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1.vml" ContentType="application/vnd.openxmlformats-officedocument.vmlDrawin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iltro" sheetId="1" state="visible" r:id="rId2"/>
    <sheet name="Lunes" sheetId="2" state="visible" r:id="rId3"/>
    <sheet name="Martes" sheetId="3" state="visible" r:id="rId4"/>
    <sheet name="Miercoles" sheetId="4" state="visible" r:id="rId5"/>
    <sheet name="Jueves" sheetId="5" state="visible" r:id="rId6"/>
    <sheet name="Viernes" sheetId="6" state="visible" r:id="rId7"/>
    <sheet name="Sabado" sheetId="7" state="visible" r:id="rId8"/>
    <sheet name="PLANILLA 15 A 20 DE FEBRE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E65" authorId="0">
      <text>
        <r>
          <rPr>
            <sz val="9"/>
            <color rgb="FF000000"/>
            <rFont val="Tahoma"/>
            <family val="2"/>
            <charset val="1"/>
          </rPr>
          <t>1 EXTRA MAS POR INGRESO A LAS 03:00 GANAR POR HORAS 
</t>
        </r>
      </text>
    </comment>
  </commentList>
</comments>
</file>

<file path=xl/sharedStrings.xml><?xml version="1.0" encoding="utf-8"?>
<sst xmlns="http://schemas.openxmlformats.org/spreadsheetml/2006/main" count="766" uniqueCount="206">
  <si>
    <t>Codigo</t>
  </si>
  <si>
    <t>Empleado</t>
  </si>
  <si>
    <t>Dia</t>
  </si>
  <si>
    <t>Entrada</t>
  </si>
  <si>
    <t>Salida</t>
  </si>
  <si>
    <t>Juan Lopez Rojas</t>
  </si>
  <si>
    <t>Fernando Calvo Salazar</t>
  </si>
  <si>
    <t>04:01</t>
  </si>
  <si>
    <t>15:13</t>
  </si>
  <si>
    <t>Adolfo Diaz Delgado</t>
  </si>
  <si>
    <t>02:45</t>
  </si>
  <si>
    <t>20:49</t>
  </si>
  <si>
    <t>Roberto Carvajal Araya</t>
  </si>
  <si>
    <t>04:00</t>
  </si>
  <si>
    <t>Pablo Vargas Chavez</t>
  </si>
  <si>
    <t>Rafael Herrera Picado</t>
  </si>
  <si>
    <t>COD_EMPLE</t>
  </si>
  <si>
    <t>NOM_EMPLE</t>
  </si>
  <si>
    <t>DIA</t>
  </si>
  <si>
    <t>ENTRADA</t>
  </si>
  <si>
    <t>SALIDA</t>
  </si>
  <si>
    <t>Equivalente </t>
  </si>
  <si>
    <t>TOTAL_HORAS</t>
  </si>
  <si>
    <t>HORAS_ORD</t>
  </si>
  <si>
    <t>HORAS_EXT</t>
  </si>
  <si>
    <t>MONTO_ORD</t>
  </si>
  <si>
    <t>MONTO_EXT</t>
  </si>
  <si>
    <t>ORD+EXT</t>
  </si>
  <si>
    <t>COMPENSACION</t>
  </si>
  <si>
    <t>BOLAÑOS RODRIGUEZ BOLIVAR</t>
  </si>
  <si>
    <t>Bolaños Rodriguez Bolivar</t>
  </si>
  <si>
    <t>lunes </t>
  </si>
  <si>
    <t>16:00</t>
  </si>
  <si>
    <t>BRENES ARIAS LUIS MANUEL</t>
  </si>
  <si>
    <t>Brenes Arias Luis Manuel</t>
  </si>
  <si>
    <t>02:50</t>
  </si>
  <si>
    <t>17:28</t>
  </si>
  <si>
    <t>CASTILLO VADO DAYBIN</t>
  </si>
  <si>
    <t>Castillo Vado Daybin</t>
  </si>
  <si>
    <t>CHACON MATA OSCAR LUIS</t>
  </si>
  <si>
    <t>Chacón Mata Oscar</t>
  </si>
  <si>
    <t>FONSECA CHAVES JEISON</t>
  </si>
  <si>
    <t>Fonseca Chaves Jeison</t>
  </si>
  <si>
    <t>GONZALEZ CASTILLO CARLOS</t>
  </si>
  <si>
    <t>GONZALEZ OCAMPO EDUARDO DE JESUS</t>
  </si>
  <si>
    <t>Gonzalez Ocampo Eduardo de Jesus</t>
  </si>
  <si>
    <t>04:04</t>
  </si>
  <si>
    <t>15:03</t>
  </si>
  <si>
    <t>LORIA CORDERO JUAN JOSE</t>
  </si>
  <si>
    <t>Loria Cordero Juan Jose</t>
  </si>
  <si>
    <t>MARTINEZ GRANT ARTURO</t>
  </si>
  <si>
    <t>Martinez Grant Arturo</t>
  </si>
  <si>
    <t>03:37</t>
  </si>
  <si>
    <t>20:48</t>
  </si>
  <si>
    <t>MOLINA MARTINEZ DIEGO</t>
  </si>
  <si>
    <t>Molina Martínez Diego</t>
  </si>
  <si>
    <t>MOLINA OCONITRILLO RAMON</t>
  </si>
  <si>
    <t>Molina Oconitrillo Ramon</t>
  </si>
  <si>
    <t>lunes</t>
  </si>
  <si>
    <t>04:07</t>
  </si>
  <si>
    <t>15:54</t>
  </si>
  <si>
    <t>MUÑOZ CAMBONERO JESUS MIGUEL</t>
  </si>
  <si>
    <t>Muñoz Cambonero Jesus Miguel  </t>
  </si>
  <si>
    <t>02:49</t>
  </si>
  <si>
    <t>17:38</t>
  </si>
  <si>
    <t>ORTIZ SUAREZ CARLOS JAVIER</t>
  </si>
  <si>
    <t>Ortiz Suarez Carlos Javier</t>
  </si>
  <si>
    <t>PEREIRA MONESTEL JIMMY JOSUE</t>
  </si>
  <si>
    <t>Pereira Monestiel Jimmy</t>
  </si>
  <si>
    <t>03:38</t>
  </si>
  <si>
    <t>PRADO ARIAS HEINER NORBERTO</t>
  </si>
  <si>
    <t>Prado Arias Heiner Norberto</t>
  </si>
  <si>
    <t>SOLANO NAVARRO CARLOS EDUARDO</t>
  </si>
  <si>
    <t>Solano Navarro Carlos Eduardo</t>
  </si>
  <si>
    <t>02:44</t>
  </si>
  <si>
    <t>20:50</t>
  </si>
  <si>
    <t>TORRES SOLANO CARLOS MARIO</t>
  </si>
  <si>
    <t>02:58</t>
  </si>
  <si>
    <t>VARGAS LEDEZMA STEVEN</t>
  </si>
  <si>
    <t>Vargas Ledezma Steven</t>
  </si>
  <si>
    <t>15:06</t>
  </si>
  <si>
    <t>VEGA PINEDA MALBER ALFONSO</t>
  </si>
  <si>
    <t>Vega Pineda Malber</t>
  </si>
  <si>
    <t>Total Horas</t>
  </si>
  <si>
    <t>Ordinarias</t>
  </si>
  <si>
    <t>Extras</t>
  </si>
  <si>
    <t>Monto Ordinarias</t>
  </si>
  <si>
    <t>Monto Extras</t>
  </si>
  <si>
    <t>Suma Ord+Ext</t>
  </si>
  <si>
    <t>Compensacion</t>
  </si>
  <si>
    <t>martes</t>
  </si>
  <si>
    <t>15:14</t>
  </si>
  <si>
    <t>02:54</t>
  </si>
  <si>
    <t>14:26</t>
  </si>
  <si>
    <t>13:49</t>
  </si>
  <si>
    <t>03:35</t>
  </si>
  <si>
    <t>15:43</t>
  </si>
  <si>
    <t>04:11</t>
  </si>
  <si>
    <t>16:05</t>
  </si>
  <si>
    <t>13:25</t>
  </si>
  <si>
    <t>03:39</t>
  </si>
  <si>
    <t>13:09</t>
  </si>
  <si>
    <t>03:40</t>
  </si>
  <si>
    <t>13:10</t>
  </si>
  <si>
    <t>15:00</t>
  </si>
  <si>
    <t>02:56</t>
  </si>
  <si>
    <t>04:03</t>
  </si>
  <si>
    <t>03:31</t>
  </si>
  <si>
    <t>14:25</t>
  </si>
  <si>
    <t>03:33</t>
  </si>
  <si>
    <t>03:34</t>
  </si>
  <si>
    <t>miercoles </t>
  </si>
  <si>
    <t>04:02</t>
  </si>
  <si>
    <t>15:08</t>
  </si>
  <si>
    <t>02:52</t>
  </si>
  <si>
    <t>16:28</t>
  </si>
  <si>
    <t>miércoles</t>
  </si>
  <si>
    <t>04:19</t>
  </si>
  <si>
    <t>17:37</t>
  </si>
  <si>
    <t>18:22</t>
  </si>
  <si>
    <t>02:59</t>
  </si>
  <si>
    <t>12:07</t>
  </si>
  <si>
    <t>04:10</t>
  </si>
  <si>
    <t>12:28</t>
  </si>
  <si>
    <t>04:05</t>
  </si>
  <si>
    <t>12:00</t>
  </si>
  <si>
    <t>03:47</t>
  </si>
  <si>
    <t>16:25</t>
  </si>
  <si>
    <t>02:48</t>
  </si>
  <si>
    <t>12:06</t>
  </si>
  <si>
    <t>15:20</t>
  </si>
  <si>
    <t>15:15</t>
  </si>
  <si>
    <t>salida</t>
  </si>
  <si>
    <t>jueves </t>
  </si>
  <si>
    <t>04:08</t>
  </si>
  <si>
    <t>17:04</t>
  </si>
  <si>
    <t>jueves</t>
  </si>
  <si>
    <t>04:15</t>
  </si>
  <si>
    <t>15:22</t>
  </si>
  <si>
    <t>14:50</t>
  </si>
  <si>
    <t>03:00</t>
  </si>
  <si>
    <t>14:21</t>
  </si>
  <si>
    <t>17:53</t>
  </si>
  <si>
    <t>14:46</t>
  </si>
  <si>
    <t>14:49</t>
  </si>
  <si>
    <t>03:36</t>
  </si>
  <si>
    <t>17:05</t>
  </si>
  <si>
    <t>03:01</t>
  </si>
  <si>
    <t>14:20</t>
  </si>
  <si>
    <t>18:00</t>
  </si>
  <si>
    <t>viernes</t>
  </si>
  <si>
    <t>03:56</t>
  </si>
  <si>
    <t>13:02</t>
  </si>
  <si>
    <t>03:59</t>
  </si>
  <si>
    <t>19:21</t>
  </si>
  <si>
    <t>04:12</t>
  </si>
  <si>
    <t>03:06</t>
  </si>
  <si>
    <t>15:01</t>
  </si>
  <si>
    <t>21:05</t>
  </si>
  <si>
    <t>04:06</t>
  </si>
  <si>
    <t>14:35</t>
  </si>
  <si>
    <t>03:42</t>
  </si>
  <si>
    <t>14:12</t>
  </si>
  <si>
    <t>3:40</t>
  </si>
  <si>
    <t>13:30</t>
  </si>
  <si>
    <t>sábado</t>
  </si>
  <si>
    <t>04:09</t>
  </si>
  <si>
    <t>12:14</t>
  </si>
  <si>
    <t>03:44</t>
  </si>
  <si>
    <t>17:10</t>
  </si>
  <si>
    <t>02:33</t>
  </si>
  <si>
    <t>sabado</t>
  </si>
  <si>
    <t>02:24</t>
  </si>
  <si>
    <t>04:16</t>
  </si>
  <si>
    <t>12:12</t>
  </si>
  <si>
    <t>02:30</t>
  </si>
  <si>
    <t>13:45</t>
  </si>
  <si>
    <t>AJUSTE COMPESACION DE TONELADAS DEL 15/02/2016 AL  20/02/2016</t>
  </si>
  <si>
    <t>Código</t>
  </si>
  <si>
    <t>Nombre</t>
  </si>
  <si>
    <t>Lunes</t>
  </si>
  <si>
    <t>Martes </t>
  </si>
  <si>
    <t>Miércoles</t>
  </si>
  <si>
    <t>Jueves</t>
  </si>
  <si>
    <t>Viernes</t>
  </si>
  <si>
    <t>Sábado</t>
  </si>
  <si>
    <t>Totales</t>
  </si>
  <si>
    <t>     2842</t>
  </si>
  <si>
    <t>     2793</t>
  </si>
  <si>
    <t>INS</t>
  </si>
  <si>
    <t>AUSENCIA</t>
  </si>
  <si>
    <t>VACACIONES</t>
  </si>
  <si>
    <t>SEMANA 15 AL 20 DE ENERO 2016</t>
  </si>
  <si>
    <t>COD</t>
  </si>
  <si>
    <t>NOMBRE</t>
  </si>
  <si>
    <t>MOTIVO</t>
  </si>
  <si>
    <t>Fecha </t>
  </si>
  <si>
    <t>Vacaciones</t>
  </si>
  <si>
    <t>Martes 16 de Febrero</t>
  </si>
  <si>
    <t>Jueves 18 al Sabado 20 de Febrero</t>
  </si>
  <si>
    <t>Lunes 15 y Martes 16 de Febrero </t>
  </si>
  <si>
    <t>AUSENCIA </t>
  </si>
  <si>
    <t>lUNES 15 </t>
  </si>
  <si>
    <t>Sabado 21 Febrero 2016 </t>
  </si>
  <si>
    <t>CANCELACION 1 EXTRA</t>
  </si>
  <si>
    <t>Miercoles 17 de Febrero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</si>
</sst>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[$€]* #,##0.00_);_([$€]* \(#,##0.00\);_([$€]* \-??_);_(@_)"/>
    <numFmt numFmtId="166" formatCode="_(* #,##0.00_);_(* \(#,##0.00\);_(* \-??_);_(@_)"/>
    <numFmt numFmtId="167" formatCode="_(\₡* #,##0.00_);_(\₡* \(#,##0.00\);_(\₡* \-??_);_(@_)"/>
    <numFmt numFmtId="168" formatCode="@"/>
    <numFmt numFmtId="169" formatCode="MM/DD/YY"/>
    <numFmt numFmtId="170" formatCode="0.00"/>
    <numFmt numFmtId="171" formatCode="#,##0.00"/>
    <numFmt numFmtId="172" formatCode="M/D/YYYY"/>
    <numFmt numFmtId="173" formatCode="D\-MMM\-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9AD797"/>
        <bgColor rgb="FF92D050"/>
      </patternFill>
    </fill>
    <fill>
      <patternFill patternType="solid">
        <fgColor rgb="FFD9D9D9"/>
        <bgColor rgb="FFD7E4BD"/>
      </patternFill>
    </fill>
    <fill>
      <patternFill patternType="solid">
        <fgColor rgb="FFC6D9F1"/>
        <bgColor rgb="FFB9CDE5"/>
      </patternFill>
    </fill>
    <fill>
      <patternFill patternType="solid">
        <fgColor rgb="FFEEECE1"/>
        <bgColor rgb="FFEBF1DE"/>
      </patternFill>
    </fill>
    <fill>
      <patternFill patternType="solid">
        <fgColor rgb="FFD7E4B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9AD797"/>
      </patternFill>
    </fill>
    <fill>
      <patternFill patternType="solid">
        <fgColor rgb="FFF2F2F2"/>
        <bgColor rgb="FFEEECE1"/>
      </patternFill>
    </fill>
    <fill>
      <patternFill patternType="solid">
        <fgColor rgb="FF984807"/>
        <bgColor rgb="FF993366"/>
      </patternFill>
    </fill>
    <fill>
      <patternFill patternType="solid">
        <fgColor rgb="FFB3A2C7"/>
        <bgColor rgb="FF95B3D7"/>
      </patternFill>
    </fill>
    <fill>
      <patternFill patternType="solid">
        <fgColor rgb="FFB9CDE5"/>
        <bgColor rgb="FFC6D9F1"/>
      </patternFill>
    </fill>
    <fill>
      <patternFill patternType="solid">
        <fgColor rgb="FFC4BD97"/>
        <bgColor rgb="FFB3A2C7"/>
      </patternFill>
    </fill>
    <fill>
      <patternFill patternType="solid">
        <fgColor rgb="FF558ED5"/>
        <bgColor rgb="FF80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medium"/>
      <bottom style="thin">
        <color rgb="FF95B3D7"/>
      </bottom>
      <diagonal/>
    </border>
    <border diagonalUp="false" diagonalDown="false">
      <left style="thin"/>
      <right style="thin"/>
      <top style="medium"/>
      <bottom style="thin">
        <color rgb="FF95B3D7"/>
      </bottom>
      <diagonal/>
    </border>
    <border diagonalUp="false" diagonalDown="false">
      <left style="thin"/>
      <right/>
      <top style="medium"/>
      <bottom style="thin">
        <color rgb="FF95B3D7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9" borderId="1" xfId="34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11" borderId="5" xfId="3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6" xfId="3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1" borderId="6" xfId="3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7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12" borderId="1" xfId="3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3" borderId="1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4" fillId="12" borderId="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4" borderId="1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1" borderId="3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11" borderId="1" xfId="34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11" borderId="8" xfId="3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9" xfId="3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1" borderId="9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11" borderId="1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11" borderId="11" xfId="3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  <cellStyle name="Millares 2" xfId="21" builtinId="53" customBuiltin="true"/>
    <cellStyle name="Millares 2 2" xfId="22" builtinId="53" customBuiltin="true"/>
    <cellStyle name="Millares 3" xfId="23" builtinId="53" customBuiltin="true"/>
    <cellStyle name="Millares 3 2" xfId="24" builtinId="53" customBuiltin="true"/>
    <cellStyle name="Millares 4" xfId="25" builtinId="53" customBuiltin="true"/>
    <cellStyle name="Moneda 2" xfId="26" builtinId="53" customBuiltin="true"/>
    <cellStyle name="Moneda 3" xfId="27" builtinId="53" customBuiltin="true"/>
    <cellStyle name="Normal 2" xfId="28" builtinId="53" customBuiltin="true"/>
    <cellStyle name="Normal 2 2" xfId="29" builtinId="53" customBuiltin="true"/>
    <cellStyle name="Normal 3" xfId="30" builtinId="53" customBuiltin="true"/>
    <cellStyle name="Normal 3 2" xfId="31" builtinId="53" customBuiltin="true"/>
    <cellStyle name="Normal 4" xfId="32" builtinId="53" customBuiltin="true"/>
    <cellStyle name="Normal 4 2" xfId="33" builtinId="53" customBuiltin="true"/>
    <cellStyle name="Normal 5" xfId="34" builtinId="53" customBuiltin="true"/>
    <cellStyle name="Normal 5 2" xfId="35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EBF1DE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2DCDB"/>
      <rgbColor rgb="FFB9CDE5"/>
      <rgbColor rgb="FFD9D9D9"/>
      <rgbColor rgb="FFB3A2C7"/>
      <rgbColor rgb="FFFFC7CE"/>
      <rgbColor rgb="FF3366FF"/>
      <rgbColor rgb="FF33CCCC"/>
      <rgbColor rgb="FF92D050"/>
      <rgbColor rgb="FFFFCC00"/>
      <rgbColor rgb="FFFF9900"/>
      <rgbColor rgb="FFFF6600"/>
      <rgbColor rgb="FF558ED5"/>
      <rgbColor rgb="FF9AD797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3.8"/>
  <cols>
    <col collapsed="false" hidden="false" max="1025" min="1" style="0" width="10.530612244898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6.85" hidden="false" customHeight="false" outlineLevel="0" collapsed="false">
      <c r="A2" s="2" t="n">
        <v>10</v>
      </c>
      <c r="B2" s="3" t="s">
        <v>5</v>
      </c>
      <c r="D2" s="4"/>
      <c r="E2" s="4"/>
    </row>
    <row r="3" customFormat="false" ht="38.8" hidden="false" customHeight="false" outlineLevel="0" collapsed="false">
      <c r="A3" s="2" t="n">
        <v>30</v>
      </c>
      <c r="B3" s="3" t="s">
        <v>6</v>
      </c>
      <c r="C3" s="5" t="n">
        <v>42491</v>
      </c>
      <c r="D3" s="4" t="s">
        <v>7</v>
      </c>
      <c r="E3" s="4" t="s">
        <v>8</v>
      </c>
    </row>
    <row r="4" customFormat="false" ht="26.85" hidden="false" customHeight="false" outlineLevel="0" collapsed="false">
      <c r="A4" s="2" t="n">
        <v>40</v>
      </c>
      <c r="B4" s="3" t="s">
        <v>9</v>
      </c>
      <c r="C4" s="5" t="n">
        <v>42491</v>
      </c>
      <c r="D4" s="4" t="s">
        <v>10</v>
      </c>
      <c r="E4" s="4" t="s">
        <v>11</v>
      </c>
    </row>
    <row r="5" customFormat="false" ht="38.8" hidden="false" customHeight="false" outlineLevel="0" collapsed="false">
      <c r="A5" s="2" t="n">
        <v>60</v>
      </c>
      <c r="B5" s="3" t="s">
        <v>12</v>
      </c>
      <c r="C5" s="5" t="n">
        <v>42491</v>
      </c>
      <c r="D5" s="4" t="s">
        <v>13</v>
      </c>
      <c r="E5" s="4" t="s">
        <v>8</v>
      </c>
    </row>
    <row r="6" customFormat="false" ht="38.8" hidden="false" customHeight="false" outlineLevel="0" collapsed="false">
      <c r="A6" s="2" t="n">
        <v>70</v>
      </c>
      <c r="B6" s="3" t="s">
        <v>14</v>
      </c>
      <c r="D6" s="4"/>
      <c r="E6" s="4"/>
    </row>
    <row r="7" customFormat="false" ht="38.8" hidden="false" customHeight="false" outlineLevel="0" collapsed="false">
      <c r="A7" s="0" t="n">
        <v>90</v>
      </c>
      <c r="B7" s="3" t="s">
        <v>15</v>
      </c>
      <c r="D7" s="4"/>
      <c r="E7" s="4"/>
    </row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true" max="1" min="1" style="0" width="0"/>
    <col collapsed="false" hidden="false" max="2" min="2" style="0" width="11.3418367346939"/>
    <col collapsed="false" hidden="false" max="3" min="3" style="0" width="32.3979591836735"/>
    <col collapsed="false" hidden="false" max="4" min="4" style="0" width="6.20918367346939"/>
    <col collapsed="false" hidden="false" max="5" min="5" style="0" width="9.31632653061224"/>
    <col collapsed="false" hidden="false" max="6" min="6" style="0" width="7.1530612244898"/>
    <col collapsed="false" hidden="false" max="7" min="7" style="0" width="11.7448979591837"/>
    <col collapsed="false" hidden="false" max="8" min="8" style="0" width="7.56122448979592"/>
    <col collapsed="false" hidden="false" max="9" min="9" style="0" width="6.20918367346939"/>
    <col collapsed="false" hidden="false" max="10" min="10" style="0" width="13.5"/>
    <col collapsed="false" hidden="false" max="11" min="11" style="0" width="11.7448979591837"/>
    <col collapsed="false" hidden="false" max="12" min="12" style="6" width="11.0714285714286"/>
    <col collapsed="false" hidden="false" max="13" min="13" style="0" width="14.0408163265306"/>
    <col collapsed="false" hidden="false" max="14" min="14" style="6" width="13.3622448979592"/>
    <col collapsed="false" hidden="false" max="15" min="15" style="6" width="10.2602040816327"/>
    <col collapsed="false" hidden="false" max="16" min="16" style="6" width="17.0102040816327"/>
    <col collapsed="false" hidden="false" max="1025" min="17" style="0" width="10.530612244898"/>
  </cols>
  <sheetData>
    <row r="1" customFormat="false" ht="15" hidden="false" customHeight="false" outlineLevel="0" collapsed="false"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8" t="s">
        <v>21</v>
      </c>
      <c r="H1" s="8" t="s">
        <v>3</v>
      </c>
      <c r="I1" s="8" t="s">
        <v>4</v>
      </c>
      <c r="J1" s="8" t="s">
        <v>22</v>
      </c>
      <c r="K1" s="8" t="s">
        <v>23</v>
      </c>
      <c r="L1" s="8" t="s">
        <v>24</v>
      </c>
      <c r="M1" s="9" t="s">
        <v>25</v>
      </c>
      <c r="N1" s="9" t="s">
        <v>26</v>
      </c>
      <c r="O1" s="9" t="s">
        <v>27</v>
      </c>
      <c r="P1" s="9" t="s">
        <v>28</v>
      </c>
    </row>
    <row r="2" customFormat="false" ht="15" hidden="false" customHeight="false" outlineLevel="0" collapsed="false">
      <c r="A2" s="10" t="s">
        <v>29</v>
      </c>
      <c r="B2" s="11" t="n">
        <v>10</v>
      </c>
      <c r="C2" s="12" t="s">
        <v>30</v>
      </c>
      <c r="D2" s="13" t="s">
        <v>31</v>
      </c>
      <c r="E2" s="14" t="s">
        <v>13</v>
      </c>
      <c r="F2" s="14" t="s">
        <v>32</v>
      </c>
      <c r="G2" s="15" t="n">
        <f aca="false">SUM(E2*24)</f>
        <v>4</v>
      </c>
      <c r="H2" s="16" t="n">
        <f aca="false">IF(AND(G2&lt;4,G2&gt;0),4,G2)</f>
        <v>4</v>
      </c>
      <c r="I2" s="16" t="n">
        <f aca="false">SUM(F2*24)</f>
        <v>16</v>
      </c>
      <c r="J2" s="15" t="n">
        <f aca="false">SUM(I2-H2)</f>
        <v>12</v>
      </c>
      <c r="K2" s="17" t="n">
        <f aca="false">IF(J2&gt;8,8,J2)</f>
        <v>8</v>
      </c>
      <c r="L2" s="18" t="n">
        <f aca="false">IF(J2&gt;8,J2-K2,0)</f>
        <v>4</v>
      </c>
      <c r="M2" s="13" t="n">
        <f aca="false">IF(AND(H2&gt;=4,H2&lt;=5),((5-H2)*0.14*1235.83)+(K2*1235.83),K2*1235.83)</f>
        <v>10059.6562</v>
      </c>
      <c r="N2" s="15" t="n">
        <f aca="false">L2*1853.74</f>
        <v>7414.96</v>
      </c>
      <c r="O2" s="19" t="n">
        <f aca="false">(M2+N2)</f>
        <v>17474.6162</v>
      </c>
      <c r="P2" s="20" t="n">
        <f aca="false">O2-B2</f>
        <v>17464.6162</v>
      </c>
    </row>
    <row r="3" customFormat="false" ht="15" hidden="false" customHeight="false" outlineLevel="0" collapsed="false">
      <c r="A3" s="10" t="s">
        <v>33</v>
      </c>
      <c r="B3" s="11" t="n">
        <v>20</v>
      </c>
      <c r="C3" s="12" t="s">
        <v>34</v>
      </c>
      <c r="D3" s="14" t="s">
        <v>31</v>
      </c>
      <c r="E3" s="14" t="s">
        <v>35</v>
      </c>
      <c r="F3" s="14" t="s">
        <v>36</v>
      </c>
      <c r="G3" s="15" t="n">
        <f aca="false">SUM(E3*24)</f>
        <v>2.83333333333333</v>
      </c>
      <c r="H3" s="16" t="n">
        <f aca="false">IF(AND(G3&lt;4,G3&gt;0),4,G3)</f>
        <v>4</v>
      </c>
      <c r="I3" s="16" t="n">
        <f aca="false">SUM(F3*24)</f>
        <v>17.4666666666667</v>
      </c>
      <c r="J3" s="15" t="n">
        <f aca="false">SUM(I3-H3)</f>
        <v>13.4666666666667</v>
      </c>
      <c r="K3" s="17" t="n">
        <f aca="false">IF(J3&gt;8,8,J3)</f>
        <v>8</v>
      </c>
      <c r="L3" s="18" t="n">
        <f aca="false">IF(J3&gt;8,J3-K3,0)</f>
        <v>5.46666666666667</v>
      </c>
      <c r="M3" s="13" t="n">
        <f aca="false">IF(AND(H3&gt;=4,H3&lt;=5),((5-H3)*0.14*1235.83)+(K3*1235.83),K3*1235.83)</f>
        <v>10059.6562</v>
      </c>
      <c r="N3" s="15" t="n">
        <f aca="false">L3*1853.74</f>
        <v>10133.7786666667</v>
      </c>
      <c r="O3" s="19" t="n">
        <f aca="false">(M3+N3)</f>
        <v>20193.4348666667</v>
      </c>
      <c r="P3" s="20" t="n">
        <f aca="false">O3-B3</f>
        <v>20173.4348666667</v>
      </c>
    </row>
    <row r="4" customFormat="false" ht="15" hidden="false" customHeight="false" outlineLevel="0" collapsed="false">
      <c r="A4" s="10" t="s">
        <v>37</v>
      </c>
      <c r="B4" s="11" t="n">
        <v>30</v>
      </c>
      <c r="C4" s="17" t="s">
        <v>38</v>
      </c>
      <c r="D4" s="13" t="s">
        <v>31</v>
      </c>
      <c r="E4" s="14" t="s">
        <v>7</v>
      </c>
      <c r="F4" s="14" t="s">
        <v>8</v>
      </c>
      <c r="G4" s="15" t="n">
        <f aca="false">SUM(E4*24)</f>
        <v>4.01666666666667</v>
      </c>
      <c r="H4" s="16" t="n">
        <f aca="false">IF(AND(G4&lt;4,G4&gt;0),4,G4)</f>
        <v>4.01666666666667</v>
      </c>
      <c r="I4" s="16" t="n">
        <f aca="false">SUM(F4*24)</f>
        <v>15.2166666666667</v>
      </c>
      <c r="J4" s="15" t="n">
        <f aca="false">SUM(I4-H4)</f>
        <v>11.2</v>
      </c>
      <c r="K4" s="17" t="n">
        <f aca="false">IF(J4&gt;8,8,J4)</f>
        <v>8</v>
      </c>
      <c r="L4" s="18" t="n">
        <f aca="false">IF(J4&gt;8,J4-K4,0)</f>
        <v>3.2</v>
      </c>
      <c r="M4" s="13" t="n">
        <f aca="false">IF(AND(H4&gt;=4,H4&lt;=5),((5-H4)*0.14*1235.83)+(K4*1235.83),K4*1235.83)</f>
        <v>10056.7725966667</v>
      </c>
      <c r="N4" s="15" t="n">
        <f aca="false">L4*1853.74</f>
        <v>5931.968</v>
      </c>
      <c r="O4" s="19" t="n">
        <f aca="false">(M4+N4)</f>
        <v>15988.7405966667</v>
      </c>
      <c r="P4" s="20" t="n">
        <f aca="false">O4-B4</f>
        <v>15958.7405966667</v>
      </c>
    </row>
    <row r="5" customFormat="false" ht="15" hidden="false" customHeight="false" outlineLevel="0" collapsed="false">
      <c r="A5" s="0" t="s">
        <v>39</v>
      </c>
      <c r="B5" s="11" t="n">
        <v>40</v>
      </c>
      <c r="C5" s="12" t="s">
        <v>40</v>
      </c>
      <c r="D5" s="14" t="s">
        <v>31</v>
      </c>
      <c r="E5" s="14" t="s">
        <v>10</v>
      </c>
      <c r="F5" s="14" t="s">
        <v>11</v>
      </c>
      <c r="G5" s="15" t="n">
        <f aca="false">SUM(E5*24)</f>
        <v>2.75</v>
      </c>
      <c r="H5" s="16" t="n">
        <f aca="false">IF(AND(G5&lt;4,G5&gt;0),4,G5)</f>
        <v>4</v>
      </c>
      <c r="I5" s="16" t="n">
        <f aca="false">SUM(F5*24)</f>
        <v>20.8166666666667</v>
      </c>
      <c r="J5" s="15" t="n">
        <f aca="false">SUM(I5-H5)</f>
        <v>16.8166666666667</v>
      </c>
      <c r="K5" s="17" t="n">
        <f aca="false">IF(J5&gt;8,8,J5)</f>
        <v>8</v>
      </c>
      <c r="L5" s="18" t="n">
        <f aca="false">IF(J5&gt;8,J5-K5,0)</f>
        <v>8.81666666666667</v>
      </c>
      <c r="M5" s="13" t="n">
        <f aca="false">IF(AND(H5&gt;=4,H5&lt;=5),((5-H5)*0.14*1235.83)+(K5*1235.83),K5*1235.83)</f>
        <v>10059.6562</v>
      </c>
      <c r="N5" s="15" t="n">
        <f aca="false">L5*1853.74</f>
        <v>16343.8076666667</v>
      </c>
      <c r="O5" s="19" t="n">
        <f aca="false">(M5+N5)</f>
        <v>26403.4638666667</v>
      </c>
      <c r="P5" s="20" t="n">
        <f aca="false">O5-B5</f>
        <v>26363.4638666667</v>
      </c>
    </row>
    <row r="6" customFormat="false" ht="15" hidden="false" customHeight="false" outlineLevel="0" collapsed="false">
      <c r="A6" s="10" t="s">
        <v>41</v>
      </c>
      <c r="B6" s="11" t="n">
        <v>50</v>
      </c>
      <c r="C6" s="12" t="s">
        <v>42</v>
      </c>
      <c r="D6" s="21" t="s">
        <v>31</v>
      </c>
      <c r="E6" s="14"/>
      <c r="F6" s="14"/>
      <c r="G6" s="15" t="n">
        <f aca="false">SUM(E6*24)</f>
        <v>0</v>
      </c>
      <c r="H6" s="16" t="n">
        <f aca="false">IF(AND(G6&lt;4,G6&gt;0),4,G6)</f>
        <v>0</v>
      </c>
      <c r="I6" s="16" t="n">
        <f aca="false">SUM(F6*24)</f>
        <v>0</v>
      </c>
      <c r="J6" s="15" t="n">
        <f aca="false">SUM(I6-H6)</f>
        <v>0</v>
      </c>
      <c r="K6" s="17" t="n">
        <f aca="false">IF(J6&gt;8,8,J6)</f>
        <v>0</v>
      </c>
      <c r="L6" s="18" t="n">
        <f aca="false">IF(J6&gt;8,J6-K6,0)</f>
        <v>0</v>
      </c>
      <c r="M6" s="13" t="n">
        <f aca="false">IF(AND(H6&gt;=4,H6&lt;=5),((5-H6)*0.14*1235.83)+(K6*1235.83),K6*1235.83)</f>
        <v>0</v>
      </c>
      <c r="N6" s="15" t="n">
        <f aca="false">L6*1853.74</f>
        <v>0</v>
      </c>
      <c r="O6" s="19" t="n">
        <f aca="false">(M6+N6)</f>
        <v>0</v>
      </c>
      <c r="P6" s="20" t="n">
        <f aca="false">O6-B6</f>
        <v>-50</v>
      </c>
    </row>
    <row r="7" customFormat="false" ht="15" hidden="false" customHeight="false" outlineLevel="0" collapsed="false">
      <c r="A7" s="0" t="s">
        <v>43</v>
      </c>
      <c r="B7" s="11" t="n">
        <v>60</v>
      </c>
      <c r="C7" s="12" t="s">
        <v>43</v>
      </c>
      <c r="D7" s="14" t="s">
        <v>31</v>
      </c>
      <c r="E7" s="14" t="s">
        <v>13</v>
      </c>
      <c r="F7" s="14" t="s">
        <v>8</v>
      </c>
      <c r="G7" s="15" t="n">
        <f aca="false">SUM(E7*24)</f>
        <v>4</v>
      </c>
      <c r="H7" s="16" t="n">
        <f aca="false">IF(AND(G7&lt;4,G7&gt;0),4,G7)</f>
        <v>4</v>
      </c>
      <c r="I7" s="16" t="n">
        <f aca="false">SUM(F7*24)</f>
        <v>15.2166666666667</v>
      </c>
      <c r="J7" s="15" t="n">
        <f aca="false">SUM(I7-H7)</f>
        <v>11.2166666666667</v>
      </c>
      <c r="K7" s="17" t="n">
        <f aca="false">IF(J7&gt;8,8,J7)</f>
        <v>8</v>
      </c>
      <c r="L7" s="18" t="n">
        <f aca="false">IF(J7&gt;8,J7-K7,0)</f>
        <v>3.21666666666666</v>
      </c>
      <c r="M7" s="13" t="n">
        <f aca="false">IF(AND(H7&gt;=4,H7&lt;=5),((5-H7)*0.14*1235.83)+(K7*1235.83),K7*1235.83)</f>
        <v>10059.6562</v>
      </c>
      <c r="N7" s="15" t="n">
        <f aca="false">L7*1853.74</f>
        <v>5962.86366666666</v>
      </c>
      <c r="O7" s="19" t="n">
        <f aca="false">(M7+N7)</f>
        <v>16022.5198666667</v>
      </c>
      <c r="P7" s="20" t="n">
        <f aca="false">O7-B7</f>
        <v>15962.5198666667</v>
      </c>
    </row>
    <row r="8" customFormat="false" ht="15" hidden="false" customHeight="false" outlineLevel="0" collapsed="false">
      <c r="A8" s="0" t="s">
        <v>44</v>
      </c>
      <c r="B8" s="11" t="n">
        <v>70</v>
      </c>
      <c r="C8" s="22" t="s">
        <v>45</v>
      </c>
      <c r="D8" s="21" t="s">
        <v>31</v>
      </c>
      <c r="E8" s="14" t="s">
        <v>46</v>
      </c>
      <c r="F8" s="14" t="s">
        <v>47</v>
      </c>
      <c r="G8" s="15" t="n">
        <f aca="false">SUM(E8*24)</f>
        <v>4.06666666666667</v>
      </c>
      <c r="H8" s="16" t="n">
        <f aca="false">IF(AND(G8&lt;4,G8&gt;0),4,G8)</f>
        <v>4.06666666666667</v>
      </c>
      <c r="I8" s="16" t="n">
        <f aca="false">SUM(F8*24)</f>
        <v>15.05</v>
      </c>
      <c r="J8" s="15" t="n">
        <f aca="false">SUM(I8-H8)</f>
        <v>10.9833333333333</v>
      </c>
      <c r="K8" s="17" t="n">
        <f aca="false">IF(J8&gt;8,8,J8)</f>
        <v>8</v>
      </c>
      <c r="L8" s="18" t="n">
        <f aca="false">IF(J8&gt;8,J8-K8,0)</f>
        <v>2.98333333333333</v>
      </c>
      <c r="M8" s="13" t="n">
        <f aca="false">IF(AND(H8&gt;=4,H8&lt;=5),((5-H8)*0.14*1235.83)+(K8*1235.83),K8*1235.83)</f>
        <v>10048.1217866667</v>
      </c>
      <c r="N8" s="15" t="n">
        <f aca="false">L8*1853.74</f>
        <v>5530.32433333333</v>
      </c>
      <c r="O8" s="19" t="n">
        <f aca="false">(M8+N8)</f>
        <v>15578.44612</v>
      </c>
      <c r="P8" s="20" t="n">
        <f aca="false">O8-B8</f>
        <v>15508.44612</v>
      </c>
    </row>
    <row r="9" customFormat="false" ht="15" hidden="false" customHeight="false" outlineLevel="0" collapsed="false">
      <c r="A9" s="10" t="s">
        <v>48</v>
      </c>
      <c r="B9" s="11" t="n">
        <v>80</v>
      </c>
      <c r="C9" s="12" t="s">
        <v>49</v>
      </c>
      <c r="D9" s="14" t="s">
        <v>31</v>
      </c>
      <c r="E9" s="14" t="s">
        <v>13</v>
      </c>
      <c r="F9" s="14" t="s">
        <v>47</v>
      </c>
      <c r="G9" s="15" t="n">
        <f aca="false">SUM(E9*24)</f>
        <v>4</v>
      </c>
      <c r="H9" s="16" t="n">
        <f aca="false">IF(AND(G9&lt;4,G9&gt;0),4,G9)</f>
        <v>4</v>
      </c>
      <c r="I9" s="16" t="n">
        <f aca="false">SUM(F9*24)</f>
        <v>15.05</v>
      </c>
      <c r="J9" s="15" t="n">
        <f aca="false">SUM(I9-H9)</f>
        <v>11.05</v>
      </c>
      <c r="K9" s="17" t="n">
        <f aca="false">IF(J9&gt;8,8,J9)</f>
        <v>8</v>
      </c>
      <c r="L9" s="18" t="n">
        <f aca="false">IF(J9&gt;8,J9-K9,0)</f>
        <v>3.05</v>
      </c>
      <c r="M9" s="13" t="n">
        <f aca="false">IF(AND(H9&gt;=4,H9&lt;=5),((5-H9)*0.14*1235.83)+(K9*1235.83),K9*1235.83)</f>
        <v>10059.6562</v>
      </c>
      <c r="N9" s="15" t="n">
        <f aca="false">L9*1853.74</f>
        <v>5653.907</v>
      </c>
      <c r="O9" s="19" t="n">
        <f aca="false">(M9+N9)</f>
        <v>15713.5632</v>
      </c>
      <c r="P9" s="20" t="n">
        <f aca="false">O9-B9</f>
        <v>15633.5632</v>
      </c>
    </row>
    <row r="10" customFormat="false" ht="15" hidden="false" customHeight="false" outlineLevel="0" collapsed="false">
      <c r="A10" s="10" t="s">
        <v>50</v>
      </c>
      <c r="B10" s="11" t="n">
        <v>90</v>
      </c>
      <c r="C10" s="12" t="s">
        <v>51</v>
      </c>
      <c r="D10" s="21" t="s">
        <v>31</v>
      </c>
      <c r="E10" s="14" t="s">
        <v>52</v>
      </c>
      <c r="F10" s="14" t="s">
        <v>53</v>
      </c>
      <c r="G10" s="15" t="n">
        <f aca="false">SUM(E10*24)</f>
        <v>3.61666666666667</v>
      </c>
      <c r="H10" s="16" t="n">
        <f aca="false">IF(AND(G10&lt;4,G10&gt;0),4,G10)</f>
        <v>4</v>
      </c>
      <c r="I10" s="16" t="n">
        <f aca="false">SUM(F10*24)</f>
        <v>20.8</v>
      </c>
      <c r="J10" s="15" t="n">
        <f aca="false">SUM(I10-H10)</f>
        <v>16.8</v>
      </c>
      <c r="K10" s="17" t="n">
        <f aca="false">IF(J10&gt;8,8,J10)</f>
        <v>8</v>
      </c>
      <c r="L10" s="18" t="n">
        <f aca="false">IF(J10&gt;8,J10-K10,0)</f>
        <v>8.8</v>
      </c>
      <c r="M10" s="13" t="n">
        <f aca="false">IF(AND(H10&gt;=4,H10&lt;=5),((5-H10)*0.14*1235.83)+(K10*1235.83),K10*1235.83)</f>
        <v>10059.6562</v>
      </c>
      <c r="N10" s="15" t="n">
        <f aca="false">L10*1853.74</f>
        <v>16312.912</v>
      </c>
      <c r="O10" s="19" t="n">
        <f aca="false">(M10+N10)</f>
        <v>26372.5682</v>
      </c>
      <c r="P10" s="20" t="n">
        <f aca="false">O10-B10</f>
        <v>26282.5682</v>
      </c>
    </row>
    <row r="11" customFormat="false" ht="15" hidden="false" customHeight="false" outlineLevel="0" collapsed="false">
      <c r="A11" s="10" t="s">
        <v>54</v>
      </c>
      <c r="B11" s="11" t="n">
        <v>101</v>
      </c>
      <c r="C11" s="12" t="s">
        <v>55</v>
      </c>
      <c r="D11" s="14" t="s">
        <v>31</v>
      </c>
      <c r="E11" s="14" t="s">
        <v>52</v>
      </c>
      <c r="F11" s="14" t="s">
        <v>11</v>
      </c>
      <c r="G11" s="15" t="n">
        <f aca="false">SUM(E11*24)</f>
        <v>3.61666666666667</v>
      </c>
      <c r="H11" s="16" t="n">
        <f aca="false">IF(AND(G11&lt;4,G11&gt;0),4,G11)</f>
        <v>4</v>
      </c>
      <c r="I11" s="16" t="n">
        <f aca="false">SUM(F11*24)</f>
        <v>20.8166666666667</v>
      </c>
      <c r="J11" s="15" t="n">
        <f aca="false">SUM(I11-H11)</f>
        <v>16.8166666666667</v>
      </c>
      <c r="K11" s="17" t="n">
        <f aca="false">IF(J11&gt;8,8,J11)</f>
        <v>8</v>
      </c>
      <c r="L11" s="18" t="n">
        <f aca="false">IF(J11&gt;8,J11-K11,0)</f>
        <v>8.81666666666667</v>
      </c>
      <c r="M11" s="13" t="n">
        <f aca="false">IF(AND(H11&gt;=4,H11&lt;=5),((5-H11)*0.14*1235.83)+(K11*1235.83),K11*1235.83)</f>
        <v>10059.6562</v>
      </c>
      <c r="N11" s="15" t="n">
        <f aca="false">L11*1853.74</f>
        <v>16343.8076666667</v>
      </c>
      <c r="O11" s="19" t="n">
        <f aca="false">(M11+N11)</f>
        <v>26403.4638666667</v>
      </c>
      <c r="P11" s="20" t="n">
        <f aca="false">O11-B11</f>
        <v>26302.4638666667</v>
      </c>
    </row>
    <row r="12" customFormat="false" ht="15" hidden="false" customHeight="false" outlineLevel="0" collapsed="false">
      <c r="A12" s="10" t="s">
        <v>56</v>
      </c>
      <c r="B12" s="11" t="n">
        <v>105</v>
      </c>
      <c r="C12" s="12" t="s">
        <v>57</v>
      </c>
      <c r="D12" s="14" t="s">
        <v>58</v>
      </c>
      <c r="E12" s="14" t="s">
        <v>59</v>
      </c>
      <c r="F12" s="14" t="s">
        <v>60</v>
      </c>
      <c r="G12" s="15" t="n">
        <f aca="false">SUM(E12*24)</f>
        <v>4.11666666666667</v>
      </c>
      <c r="H12" s="16" t="n">
        <f aca="false">IF(AND(G12&lt;4,G12&gt;0),4,G12)</f>
        <v>4.11666666666667</v>
      </c>
      <c r="I12" s="16" t="n">
        <f aca="false">SUM(F12*24)</f>
        <v>15.9</v>
      </c>
      <c r="J12" s="15" t="n">
        <f aca="false">SUM(I12-H12)</f>
        <v>11.7833333333333</v>
      </c>
      <c r="K12" s="17" t="n">
        <f aca="false">IF(J12&gt;8,8,J12)</f>
        <v>8</v>
      </c>
      <c r="L12" s="18" t="n">
        <f aca="false">IF(J12&gt;8,J12-K12,0)</f>
        <v>3.78333333333333</v>
      </c>
      <c r="M12" s="13" t="n">
        <f aca="false">IF(AND(H12&gt;=4,H12&lt;=5),((5-H12)*0.14*1235.83)+(K12*1235.83),K12*1235.83)</f>
        <v>10039.4709766667</v>
      </c>
      <c r="N12" s="15" t="n">
        <f aca="false">L12*1853.74</f>
        <v>7013.31633333333</v>
      </c>
      <c r="O12" s="19" t="n">
        <f aca="false">(M12+N12)</f>
        <v>17052.78731</v>
      </c>
      <c r="P12" s="20" t="n">
        <f aca="false">O12-B12</f>
        <v>16947.78731</v>
      </c>
    </row>
    <row r="13" customFormat="false" ht="15" hidden="false" customHeight="false" outlineLevel="0" collapsed="false">
      <c r="A13" s="10" t="s">
        <v>61</v>
      </c>
      <c r="B13" s="11" t="n">
        <v>109</v>
      </c>
      <c r="C13" s="12" t="s">
        <v>62</v>
      </c>
      <c r="D13" s="21" t="s">
        <v>58</v>
      </c>
      <c r="E13" s="14" t="s">
        <v>63</v>
      </c>
      <c r="F13" s="14" t="s">
        <v>64</v>
      </c>
      <c r="G13" s="15" t="n">
        <f aca="false">SUM(E13*24)</f>
        <v>2.81666666666667</v>
      </c>
      <c r="H13" s="16" t="n">
        <f aca="false">IF(AND(G13&lt;4,G13&gt;0),4,G13)</f>
        <v>4</v>
      </c>
      <c r="I13" s="16" t="n">
        <f aca="false">SUM(F13*24)</f>
        <v>17.6333333333333</v>
      </c>
      <c r="J13" s="15" t="n">
        <f aca="false">SUM(I13-H13)</f>
        <v>13.6333333333333</v>
      </c>
      <c r="K13" s="17" t="n">
        <f aca="false">IF(J13&gt;8,8,J13)</f>
        <v>8</v>
      </c>
      <c r="L13" s="18" t="n">
        <f aca="false">IF(J13&gt;8,J13-K13,0)</f>
        <v>5.63333333333333</v>
      </c>
      <c r="M13" s="13" t="n">
        <f aca="false">IF(AND(H13&gt;=4,H13&lt;=5),((5-H13)*0.14*1235.83)+(K13*1235.83),K13*1235.83)</f>
        <v>10059.6562</v>
      </c>
      <c r="N13" s="15" t="n">
        <f aca="false">L13*1853.74</f>
        <v>10442.7353333333</v>
      </c>
      <c r="O13" s="19" t="n">
        <f aca="false">(M13+N13)</f>
        <v>20502.3915333333</v>
      </c>
      <c r="P13" s="20" t="n">
        <f aca="false">O13-B13</f>
        <v>20393.3915333333</v>
      </c>
    </row>
    <row r="14" customFormat="false" ht="15" hidden="false" customHeight="false" outlineLevel="0" collapsed="false">
      <c r="A14" s="10" t="s">
        <v>65</v>
      </c>
      <c r="B14" s="11" t="n">
        <v>110</v>
      </c>
      <c r="C14" s="22" t="s">
        <v>66</v>
      </c>
      <c r="D14" s="14" t="s">
        <v>58</v>
      </c>
      <c r="E14" s="23"/>
      <c r="F14" s="23"/>
      <c r="G14" s="15" t="n">
        <f aca="false">SUM(E14*24)</f>
        <v>0</v>
      </c>
      <c r="H14" s="16" t="n">
        <f aca="false">IF(AND(G14&lt;4,G14&gt;0),4,G14)</f>
        <v>0</v>
      </c>
      <c r="I14" s="16" t="n">
        <f aca="false">SUM(F14*24)</f>
        <v>0</v>
      </c>
      <c r="J14" s="15" t="n">
        <f aca="false">SUM(I14-H14)</f>
        <v>0</v>
      </c>
      <c r="K14" s="17" t="n">
        <f aca="false">IF(J14&gt;8,8,J14)</f>
        <v>0</v>
      </c>
      <c r="L14" s="18" t="n">
        <f aca="false">IF(J14&gt;8,J14-K14,0)</f>
        <v>0</v>
      </c>
      <c r="M14" s="13" t="n">
        <f aca="false">IF(AND(H14&gt;=4,H14&lt;=5),((5-H14)*0.14*1235.83)+(K14*1235.83),K14*1235.83)</f>
        <v>0</v>
      </c>
      <c r="N14" s="15" t="n">
        <f aca="false">L14*1853.74</f>
        <v>0</v>
      </c>
      <c r="O14" s="19" t="n">
        <f aca="false">(M14+N14)</f>
        <v>0</v>
      </c>
      <c r="P14" s="20" t="n">
        <f aca="false">O14-B14</f>
        <v>-110</v>
      </c>
    </row>
    <row r="15" customFormat="false" ht="15" hidden="false" customHeight="false" outlineLevel="0" collapsed="false">
      <c r="A15" s="10" t="s">
        <v>67</v>
      </c>
      <c r="B15" s="11" t="n">
        <v>115</v>
      </c>
      <c r="C15" s="12" t="s">
        <v>68</v>
      </c>
      <c r="D15" s="14" t="s">
        <v>58</v>
      </c>
      <c r="E15" s="14" t="s">
        <v>69</v>
      </c>
      <c r="F15" s="14" t="s">
        <v>11</v>
      </c>
      <c r="G15" s="15" t="n">
        <f aca="false">SUM(E15*24)</f>
        <v>3.63333333333333</v>
      </c>
      <c r="H15" s="16" t="n">
        <f aca="false">IF(AND(G15&lt;4,G15&gt;0),4,G15)</f>
        <v>4</v>
      </c>
      <c r="I15" s="16" t="n">
        <f aca="false">SUM(F15*24)</f>
        <v>20.8166666666667</v>
      </c>
      <c r="J15" s="15" t="n">
        <f aca="false">SUM(I15-H15)</f>
        <v>16.8166666666667</v>
      </c>
      <c r="K15" s="17" t="n">
        <f aca="false">IF(J15&gt;8,8,J15)</f>
        <v>8</v>
      </c>
      <c r="L15" s="18" t="n">
        <f aca="false">IF(J15&gt;8,J15-K15,0)</f>
        <v>8.81666666666667</v>
      </c>
      <c r="M15" s="13" t="n">
        <f aca="false">IF(AND(H15&gt;=4,H15&lt;=5),((5-H15)*0.14*1235.83)+(K15*1235.83),K15*1235.83)</f>
        <v>10059.6562</v>
      </c>
      <c r="N15" s="15" t="n">
        <f aca="false">L15*1853.74</f>
        <v>16343.8076666667</v>
      </c>
      <c r="O15" s="19" t="n">
        <f aca="false">(M15+N15)</f>
        <v>26403.4638666667</v>
      </c>
      <c r="P15" s="20" t="n">
        <f aca="false">O15-B15</f>
        <v>26288.4638666667</v>
      </c>
    </row>
    <row r="16" customFormat="false" ht="15" hidden="false" customHeight="false" outlineLevel="0" collapsed="false">
      <c r="A16" s="10" t="s">
        <v>70</v>
      </c>
      <c r="B16" s="11" t="n">
        <v>119</v>
      </c>
      <c r="C16" s="12" t="s">
        <v>71</v>
      </c>
      <c r="D16" s="21" t="s">
        <v>58</v>
      </c>
      <c r="E16" s="14" t="s">
        <v>35</v>
      </c>
      <c r="F16" s="14" t="s">
        <v>64</v>
      </c>
      <c r="G16" s="15" t="n">
        <f aca="false">SUM(E16*24)</f>
        <v>2.83333333333333</v>
      </c>
      <c r="H16" s="16" t="n">
        <f aca="false">IF(AND(G16&lt;4,G16&gt;0),4,G16)</f>
        <v>4</v>
      </c>
      <c r="I16" s="16" t="n">
        <f aca="false">SUM(F16*24)</f>
        <v>17.6333333333333</v>
      </c>
      <c r="J16" s="15" t="n">
        <f aca="false">SUM(I16-H16)</f>
        <v>13.6333333333333</v>
      </c>
      <c r="K16" s="17" t="n">
        <f aca="false">IF(J16&gt;8,8,J16)</f>
        <v>8</v>
      </c>
      <c r="L16" s="18" t="n">
        <f aca="false">IF(J16&gt;8,J16-K16,0)</f>
        <v>5.63333333333333</v>
      </c>
      <c r="M16" s="13" t="n">
        <f aca="false">IF(AND(H16&gt;=4,H16&lt;=5),((5-H16)*0.14*1235.83)+(K16*1235.83),K16*1235.83)</f>
        <v>10059.6562</v>
      </c>
      <c r="N16" s="15" t="n">
        <f aca="false">L16*1853.74</f>
        <v>10442.7353333333</v>
      </c>
      <c r="O16" s="19" t="n">
        <f aca="false">(M16+N16)</f>
        <v>20502.3915333333</v>
      </c>
      <c r="P16" s="20" t="n">
        <f aca="false">O16-B16</f>
        <v>20383.3915333333</v>
      </c>
    </row>
    <row r="17" customFormat="false" ht="15" hidden="false" customHeight="false" outlineLevel="0" collapsed="false">
      <c r="A17" s="10" t="s">
        <v>72</v>
      </c>
      <c r="B17" s="11" t="n">
        <v>120</v>
      </c>
      <c r="C17" s="12" t="s">
        <v>73</v>
      </c>
      <c r="D17" s="14" t="s">
        <v>58</v>
      </c>
      <c r="E17" s="14" t="s">
        <v>74</v>
      </c>
      <c r="F17" s="14" t="s">
        <v>75</v>
      </c>
      <c r="G17" s="15" t="n">
        <f aca="false">SUM(E17*24)</f>
        <v>2.73333333333333</v>
      </c>
      <c r="H17" s="16" t="n">
        <f aca="false">IF(AND(G17&lt;4,G17&gt;0),4,G17)</f>
        <v>4</v>
      </c>
      <c r="I17" s="16" t="n">
        <f aca="false">SUM(F17*24)</f>
        <v>20.8333333333333</v>
      </c>
      <c r="J17" s="15" t="n">
        <f aca="false">SUM(I17-H17)</f>
        <v>16.8333333333333</v>
      </c>
      <c r="K17" s="17" t="n">
        <f aca="false">IF(J17&gt;8,8,J17)</f>
        <v>8</v>
      </c>
      <c r="L17" s="18" t="n">
        <f aca="false">IF(J17&gt;8,J17-K17,0)</f>
        <v>8.83333333333334</v>
      </c>
      <c r="M17" s="13" t="n">
        <f aca="false">IF(AND(H17&gt;=4,H17&lt;=5),((5-H17)*0.14*1235.83)+(K17*1235.83),K17*1235.83)</f>
        <v>10059.6562</v>
      </c>
      <c r="N17" s="15" t="n">
        <f aca="false">L17*1853.74</f>
        <v>16374.7033333333</v>
      </c>
      <c r="O17" s="19" t="n">
        <f aca="false">(M17+N17)</f>
        <v>26434.3595333333</v>
      </c>
      <c r="P17" s="20" t="n">
        <f aca="false">O17-B17</f>
        <v>26314.3595333333</v>
      </c>
    </row>
    <row r="18" customFormat="false" ht="15" hidden="false" customHeight="false" outlineLevel="0" collapsed="false">
      <c r="A18" s="0" t="s">
        <v>76</v>
      </c>
      <c r="B18" s="11" t="n">
        <v>154</v>
      </c>
      <c r="C18" s="12" t="s">
        <v>76</v>
      </c>
      <c r="D18" s="14" t="s">
        <v>58</v>
      </c>
      <c r="E18" s="14" t="s">
        <v>77</v>
      </c>
      <c r="F18" s="14" t="s">
        <v>11</v>
      </c>
      <c r="G18" s="15" t="n">
        <f aca="false">SUM(E18*24)</f>
        <v>2.96666666666667</v>
      </c>
      <c r="H18" s="16" t="n">
        <f aca="false">IF(AND(G18&lt;4,G18&gt;0),4,G18)</f>
        <v>4</v>
      </c>
      <c r="I18" s="16" t="n">
        <f aca="false">SUM(F18*24)</f>
        <v>20.8166666666667</v>
      </c>
      <c r="J18" s="15" t="n">
        <f aca="false">SUM(I18-H18)</f>
        <v>16.8166666666667</v>
      </c>
      <c r="K18" s="17" t="n">
        <f aca="false">IF(J18&gt;8,8,J18)</f>
        <v>8</v>
      </c>
      <c r="L18" s="18" t="n">
        <f aca="false">IF(J18&gt;8,J18-K18,0)</f>
        <v>8.81666666666667</v>
      </c>
      <c r="M18" s="13" t="n">
        <f aca="false">IF(AND(H18&gt;=4,H18&lt;=5),((5-H18)*0.14*1235.83)+(K18*1235.83),K18*1235.83)</f>
        <v>10059.6562</v>
      </c>
      <c r="N18" s="15" t="n">
        <f aca="false">L18*1853.74</f>
        <v>16343.8076666667</v>
      </c>
      <c r="O18" s="19" t="n">
        <f aca="false">(M18+N18)</f>
        <v>26403.4638666667</v>
      </c>
      <c r="P18" s="20" t="n">
        <f aca="false">O18-B18</f>
        <v>26249.4638666667</v>
      </c>
    </row>
    <row r="19" customFormat="false" ht="15" hidden="false" customHeight="false" outlineLevel="0" collapsed="false">
      <c r="A19" s="10" t="s">
        <v>78</v>
      </c>
      <c r="B19" s="11" t="n">
        <v>250</v>
      </c>
      <c r="C19" s="12" t="s">
        <v>79</v>
      </c>
      <c r="D19" s="21" t="s">
        <v>58</v>
      </c>
      <c r="E19" s="14" t="s">
        <v>7</v>
      </c>
      <c r="F19" s="14" t="s">
        <v>80</v>
      </c>
      <c r="G19" s="15" t="n">
        <f aca="false">SUM(E19*24)</f>
        <v>4.01666666666667</v>
      </c>
      <c r="H19" s="16" t="n">
        <f aca="false">IF(AND(G19&lt;4,G19&gt;0),4,G19)</f>
        <v>4.01666666666667</v>
      </c>
      <c r="I19" s="16" t="n">
        <f aca="false">SUM(F19*24)</f>
        <v>15.1</v>
      </c>
      <c r="J19" s="15" t="n">
        <f aca="false">SUM(I19-H19)</f>
        <v>11.0833333333333</v>
      </c>
      <c r="K19" s="17" t="n">
        <f aca="false">IF(J19&gt;8,8,J19)</f>
        <v>8</v>
      </c>
      <c r="L19" s="18" t="n">
        <f aca="false">IF(J19&gt;8,J19-K19,0)</f>
        <v>3.08333333333333</v>
      </c>
      <c r="M19" s="13" t="n">
        <f aca="false">IF(AND(H19&gt;=4,H19&lt;=5),((5-H19)*0.14*1235.83)+(K19*1235.83),K19*1235.83)</f>
        <v>10056.7725966667</v>
      </c>
      <c r="N19" s="15" t="n">
        <f aca="false">L19*1853.74</f>
        <v>5715.69833333333</v>
      </c>
      <c r="O19" s="19" t="n">
        <f aca="false">(M19+N19)</f>
        <v>15772.47093</v>
      </c>
      <c r="P19" s="20" t="n">
        <f aca="false">O19-B19</f>
        <v>15522.47093</v>
      </c>
    </row>
    <row r="20" customFormat="false" ht="15" hidden="false" customHeight="false" outlineLevel="0" collapsed="false">
      <c r="A20" s="0" t="s">
        <v>81</v>
      </c>
      <c r="B20" s="11" t="n">
        <v>362</v>
      </c>
      <c r="C20" s="12" t="s">
        <v>82</v>
      </c>
      <c r="D20" s="14" t="s">
        <v>58</v>
      </c>
      <c r="E20" s="14" t="s">
        <v>7</v>
      </c>
      <c r="F20" s="14" t="s">
        <v>80</v>
      </c>
      <c r="G20" s="15" t="n">
        <f aca="false">SUM(E20*24)</f>
        <v>4.01666666666667</v>
      </c>
      <c r="H20" s="16" t="n">
        <f aca="false">IF(AND(G20&lt;4,G20&gt;0),4,G20)</f>
        <v>4.01666666666667</v>
      </c>
      <c r="I20" s="16" t="n">
        <f aca="false">SUM(F20*24)</f>
        <v>15.1</v>
      </c>
      <c r="J20" s="15" t="n">
        <f aca="false">SUM(I20-H20)</f>
        <v>11.0833333333333</v>
      </c>
      <c r="K20" s="17" t="n">
        <f aca="false">IF(J20&gt;8,8,J20)</f>
        <v>8</v>
      </c>
      <c r="L20" s="18" t="n">
        <f aca="false">IF(J20&gt;8,J20-K20,0)</f>
        <v>3.08333333333333</v>
      </c>
      <c r="M20" s="13" t="n">
        <f aca="false">IF(AND(H20&gt;=4,H20&lt;=5),((5-H20)*0.14*1235.83)+(K20*1235.83),K20*1235.83)</f>
        <v>10056.7725966667</v>
      </c>
      <c r="N20" s="15" t="n">
        <f aca="false">L20*1853.74</f>
        <v>5715.69833333333</v>
      </c>
      <c r="O20" s="19" t="n">
        <f aca="false">(M20+N20)</f>
        <v>15772.47093</v>
      </c>
      <c r="P20" s="20" t="n">
        <f aca="false">O20-B20</f>
        <v>15410.47093</v>
      </c>
    </row>
    <row r="21" customFormat="false" ht="15" hidden="false" customHeight="false" outlineLevel="0" collapsed="false">
      <c r="B21" s="10"/>
      <c r="C21" s="24"/>
      <c r="D21" s="24"/>
      <c r="E21" s="24"/>
      <c r="F21" s="24"/>
      <c r="G21" s="25" t="n">
        <f aca="false">SUM(E21*24)</f>
        <v>0</v>
      </c>
      <c r="H21" s="26" t="n">
        <f aca="false">IF(AND(G21&lt;4,G21&gt;0),4,G21)</f>
        <v>0</v>
      </c>
      <c r="I21" s="26" t="n">
        <f aca="false">SUM(F21*24)</f>
        <v>0</v>
      </c>
      <c r="J21" s="25" t="n">
        <f aca="false">SUM(I21-H21)</f>
        <v>0</v>
      </c>
      <c r="K21" s="27" t="n">
        <f aca="false">IF(J21&gt;8,8,J21)</f>
        <v>0</v>
      </c>
      <c r="L21" s="28" t="n">
        <f aca="false">IF(J21&gt;8,J21-K21,0)</f>
        <v>0</v>
      </c>
      <c r="M21" s="0" t="n">
        <f aca="false">IF(AND(H21&gt;=4,H21&lt;=5),((5-H21)*0.14*1235.83)+(K21*1235.83),K21*1235.83)</f>
        <v>0</v>
      </c>
      <c r="N21" s="6" t="n">
        <f aca="false">L21*1853.74</f>
        <v>0</v>
      </c>
      <c r="O21" s="29" t="n">
        <f aca="false">(M21+N21)</f>
        <v>0</v>
      </c>
      <c r="P21" s="30" t="n">
        <f aca="false">O21-B21</f>
        <v>0</v>
      </c>
    </row>
    <row r="22" customFormat="false" ht="15" hidden="false" customHeight="false" outlineLevel="0" collapsed="false">
      <c r="A22" s="31"/>
      <c r="B22" s="31"/>
      <c r="C22" s="32"/>
      <c r="D22" s="32"/>
      <c r="E22" s="32"/>
      <c r="F22" s="3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7" t="n">
        <f aca="false">IF(J22&gt;8,8,J22)</f>
        <v>0</v>
      </c>
      <c r="L22" s="18" t="n">
        <f aca="false">IF(J22&gt;8,J22-K22,0)</f>
        <v>0</v>
      </c>
      <c r="M22" s="0" t="n">
        <f aca="false">IF(AND(H22&gt;=4,H22&lt;=5),((5-H22)*0.14*1235.83)+(K22*1235.83),K22*1235.83)</f>
        <v>0</v>
      </c>
      <c r="N22" s="6" t="n">
        <f aca="false">L22*1853.74</f>
        <v>0</v>
      </c>
      <c r="O22" s="29" t="n">
        <f aca="false">(M22+N22)</f>
        <v>0</v>
      </c>
      <c r="P22" s="6" t="n">
        <f aca="false">O22-B22</f>
        <v>0</v>
      </c>
    </row>
    <row r="23" customFormat="false" ht="15" hidden="false" customHeight="false" outlineLevel="0" collapsed="false">
      <c r="A23" s="31"/>
      <c r="B23" s="31"/>
      <c r="C23" s="12"/>
      <c r="D23" s="12"/>
      <c r="E23" s="12"/>
      <c r="F23" s="1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7" t="n">
        <f aca="false">IF(J23&gt;8,8,J23)</f>
        <v>0</v>
      </c>
      <c r="L23" s="18" t="n">
        <f aca="false">IF(J23&gt;8,J23-K23,0)</f>
        <v>0</v>
      </c>
      <c r="M23" s="0" t="n">
        <f aca="false">IF(AND(H23&gt;=4,H23&lt;=5),((5-H23)*0.14*1235.83)+(K23*1235.83),K23*1235.83)</f>
        <v>0</v>
      </c>
      <c r="N23" s="6" t="n">
        <f aca="false">L23*1853.74</f>
        <v>0</v>
      </c>
      <c r="O23" s="29" t="n">
        <f aca="false">(M23+N23)</f>
        <v>0</v>
      </c>
      <c r="P23" s="6" t="n">
        <f aca="false">O23-B23</f>
        <v>0</v>
      </c>
    </row>
    <row r="24" customFormat="false" ht="15" hidden="false" customHeight="false" outlineLevel="0" collapsed="false">
      <c r="A24" s="31"/>
      <c r="B24" s="31"/>
      <c r="C24" s="12"/>
      <c r="D24" s="12"/>
      <c r="E24" s="12"/>
      <c r="F24" s="1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7" t="n">
        <f aca="false">IF(J24&gt;8,8,J24)</f>
        <v>0</v>
      </c>
      <c r="L24" s="18" t="n">
        <f aca="false">IF(J24&gt;8,J24-K24,0)</f>
        <v>0</v>
      </c>
      <c r="M24" s="0" t="n">
        <f aca="false">IF(AND(H24&gt;=4,H24&lt;=5),((5-H24)*0.14*1235.83)+(K24*1235.83),K24*1235.83)</f>
        <v>0</v>
      </c>
      <c r="N24" s="6" t="n">
        <f aca="false">L24*1853.74</f>
        <v>0</v>
      </c>
      <c r="O24" s="29" t="n">
        <f aca="false">(M24+N24)</f>
        <v>0</v>
      </c>
      <c r="P24" s="6" t="n">
        <f aca="false">O24-B24</f>
        <v>0</v>
      </c>
    </row>
    <row r="25" customFormat="false" ht="15" hidden="false" customHeight="false" outlineLevel="0" collapsed="false">
      <c r="A25" s="31"/>
      <c r="B25" s="31"/>
      <c r="C25" s="12"/>
      <c r="D25" s="12"/>
      <c r="E25" s="12"/>
      <c r="F25" s="1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7" t="n">
        <f aca="false">IF(J25&gt;8,8,J25)</f>
        <v>0</v>
      </c>
      <c r="L25" s="18" t="n">
        <f aca="false">IF(J25&gt;8,J25-K25,0)</f>
        <v>0</v>
      </c>
      <c r="M25" s="0" t="n">
        <f aca="false">IF(AND(H25&gt;=4,H25&lt;=5),((5-H25)*0.14*1235.83)+(K25*1235.83),K25*1235.83)</f>
        <v>0</v>
      </c>
      <c r="N25" s="6" t="n">
        <f aca="false">L25*1853.74</f>
        <v>0</v>
      </c>
      <c r="O25" s="29" t="n">
        <f aca="false">(M25+N25)</f>
        <v>0</v>
      </c>
      <c r="P25" s="6" t="n">
        <f aca="false">O25-B25</f>
        <v>0</v>
      </c>
    </row>
    <row r="26" customFormat="false" ht="15" hidden="false" customHeight="false" outlineLevel="0" collapsed="false">
      <c r="A26" s="33"/>
      <c r="B26" s="31"/>
      <c r="C26" s="12"/>
      <c r="D26" s="12"/>
      <c r="E26" s="12"/>
      <c r="F26" s="30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7" t="n">
        <f aca="false">IF(J26&gt;8,8,J26)</f>
        <v>0</v>
      </c>
      <c r="L26" s="18" t="n">
        <f aca="false">IF(J26&gt;8,J26-K26,0)</f>
        <v>0</v>
      </c>
      <c r="M26" s="0" t="n">
        <f aca="false">IF(AND(H26&gt;=4,H26&lt;=5),((5-H26)*0.14*1235.83)+(K26*1235.83),K26*1235.83)</f>
        <v>0</v>
      </c>
      <c r="N26" s="6" t="n">
        <f aca="false">L26*1853.74</f>
        <v>0</v>
      </c>
      <c r="O26" s="29" t="n">
        <f aca="false">(M26+N26)</f>
        <v>0</v>
      </c>
      <c r="P26" s="6" t="n">
        <f aca="false">O26-B26</f>
        <v>0</v>
      </c>
    </row>
    <row r="27" customFormat="false" ht="15" hidden="false" customHeight="false" outlineLevel="0" collapsed="false">
      <c r="A27" s="31"/>
      <c r="B27" s="31"/>
      <c r="C27" s="34"/>
      <c r="D27" s="34"/>
      <c r="E27" s="34"/>
      <c r="F27" s="30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7" t="n">
        <f aca="false">IF(J27&gt;8,8,J27)</f>
        <v>0</v>
      </c>
      <c r="L27" s="18" t="n">
        <f aca="false">IF(J27&gt;8,J27-K27,0)</f>
        <v>0</v>
      </c>
      <c r="M27" s="0" t="n">
        <f aca="false">IF(AND(H27&gt;=4,H27&lt;=5),((5-H27)*0.14*1235.83)+(K27*1235.83),K27*1235.83)</f>
        <v>0</v>
      </c>
      <c r="N27" s="6" t="n">
        <f aca="false">L27*1853.74</f>
        <v>0</v>
      </c>
      <c r="O27" s="29" t="n">
        <f aca="false">(M27+N27)</f>
        <v>0</v>
      </c>
      <c r="P27" s="6" t="n">
        <f aca="false">O27-B27</f>
        <v>0</v>
      </c>
    </row>
    <row r="28" customFormat="false" ht="15" hidden="false" customHeight="false" outlineLevel="0" collapsed="false">
      <c r="A28" s="31"/>
      <c r="B28" s="31"/>
      <c r="C28" s="12"/>
      <c r="D28" s="12"/>
      <c r="E28" s="12"/>
      <c r="F28" s="30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7" t="n">
        <f aca="false">IF(J28&gt;8,8,J28)</f>
        <v>0</v>
      </c>
      <c r="L28" s="18" t="n">
        <f aca="false">IF(J28&gt;8,J28-K28,0)</f>
        <v>0</v>
      </c>
      <c r="M28" s="0" t="n">
        <f aca="false">IF(AND(H28&gt;=4,H28&lt;=5),((5-H28)*0.14*1235.83)+(K28*1235.83),K28*1235.83)</f>
        <v>0</v>
      </c>
      <c r="N28" s="6" t="n">
        <f aca="false">L28*1853.74</f>
        <v>0</v>
      </c>
      <c r="O28" s="29" t="n">
        <f aca="false">(M28+N28)</f>
        <v>0</v>
      </c>
      <c r="P28" s="6" t="n">
        <f aca="false">O28-B28</f>
        <v>0</v>
      </c>
    </row>
    <row r="29" customFormat="false" ht="15" hidden="false" customHeight="false" outlineLevel="0" collapsed="false">
      <c r="A29" s="31"/>
      <c r="B29" s="31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7" t="n">
        <f aca="false">IF(J29&gt;8,8,J29)</f>
        <v>0</v>
      </c>
      <c r="L29" s="18" t="n">
        <f aca="false">IF(J29&gt;8,J29-K29,0)</f>
        <v>0</v>
      </c>
      <c r="M29" s="0" t="n">
        <f aca="false">IF(AND(H29&gt;=4,H29&lt;=5),((5-H29)*0.14*1235.83)+(K29*1235.83),K29*1235.83)</f>
        <v>0</v>
      </c>
      <c r="N29" s="6" t="n">
        <f aca="false">L29*1853.74</f>
        <v>0</v>
      </c>
      <c r="O29" s="29" t="n">
        <f aca="false">(M29+N29)</f>
        <v>0</v>
      </c>
      <c r="P29" s="6" t="n">
        <f aca="false">O29-B29</f>
        <v>0</v>
      </c>
    </row>
    <row r="30" customFormat="false" ht="15" hidden="false" customHeight="false" outlineLevel="0" collapsed="false">
      <c r="A30" s="31"/>
      <c r="B30" s="31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7" t="n">
        <f aca="false">IF(J30&gt;8,8,J30)</f>
        <v>0</v>
      </c>
      <c r="L30" s="18" t="n">
        <f aca="false">IF(J30&gt;8,J30-K30,0)</f>
        <v>0</v>
      </c>
      <c r="M30" s="0" t="n">
        <f aca="false">IF(AND(H30&gt;=4,H30&lt;=5),((5-H30)*0.14*1235.83)+(K30*1235.83),K30*1235.83)</f>
        <v>0</v>
      </c>
      <c r="N30" s="6" t="n">
        <f aca="false">L30*1853.74</f>
        <v>0</v>
      </c>
      <c r="O30" s="29" t="n">
        <f aca="false">(M30+N30)</f>
        <v>0</v>
      </c>
      <c r="P30" s="6" t="n">
        <f aca="false">O30-B30</f>
        <v>0</v>
      </c>
    </row>
    <row r="31" customFormat="false" ht="15" hidden="false" customHeight="false" outlineLevel="0" collapsed="false">
      <c r="A31" s="31"/>
      <c r="B31" s="31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7" t="n">
        <f aca="false">IF(J31&gt;8,8,J31)</f>
        <v>0</v>
      </c>
      <c r="L31" s="18" t="n">
        <f aca="false">IF(J31&gt;8,J31-K31,0)</f>
        <v>0</v>
      </c>
      <c r="M31" s="0" t="n">
        <f aca="false">IF(AND(H31&gt;=4,H31&lt;=5),((5-H31)*0.14*1235.83)+(K31*1235.83),K31*1235.83)</f>
        <v>0</v>
      </c>
      <c r="N31" s="6" t="n">
        <f aca="false">L31*1853.74</f>
        <v>0</v>
      </c>
      <c r="O31" s="29" t="n">
        <f aca="false">(M31+N31)</f>
        <v>0</v>
      </c>
      <c r="P31" s="6" t="n">
        <f aca="false">O31-B31</f>
        <v>0</v>
      </c>
    </row>
    <row r="32" customFormat="false" ht="15" hidden="false" customHeight="false" outlineLevel="0" collapsed="false">
      <c r="A32" s="31"/>
      <c r="B32" s="31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7" t="n">
        <f aca="false">IF(J32&gt;8,8,J32)</f>
        <v>0</v>
      </c>
      <c r="L32" s="18" t="n">
        <f aca="false">IF(J32&gt;8,J32-K32,0)</f>
        <v>0</v>
      </c>
      <c r="M32" s="0" t="n">
        <f aca="false">IF(AND(H32&gt;=4,H32&lt;=5),((5-H32)*0.14*1235.83)+(K32*1235.83),K32*1235.83)</f>
        <v>0</v>
      </c>
      <c r="N32" s="6" t="n">
        <f aca="false">L32*1853.74</f>
        <v>0</v>
      </c>
      <c r="O32" s="29" t="n">
        <f aca="false">(M32+N32)</f>
        <v>0</v>
      </c>
      <c r="P32" s="6" t="n">
        <f aca="false">O32-B32</f>
        <v>0</v>
      </c>
    </row>
    <row r="33" customFormat="false" ht="15" hidden="false" customHeight="false" outlineLevel="0" collapsed="false">
      <c r="A33" s="31"/>
      <c r="B33" s="31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7" t="n">
        <f aca="false">IF(J33&gt;8,8,J33)</f>
        <v>0</v>
      </c>
      <c r="L33" s="18" t="n">
        <f aca="false">IF(J33&gt;8,J33-K33,0)</f>
        <v>0</v>
      </c>
      <c r="M33" s="0" t="n">
        <f aca="false">IF(AND(H33&gt;=4,H33&lt;=5),((5-H33)*0.14*1235.83)+(K33*1235.83),K33*1235.83)</f>
        <v>0</v>
      </c>
      <c r="N33" s="6" t="n">
        <f aca="false">L33*1853.74</f>
        <v>0</v>
      </c>
      <c r="O33" s="29" t="n">
        <f aca="false">(M33+N33)</f>
        <v>0</v>
      </c>
      <c r="P33" s="6" t="n">
        <f aca="false">O33-B33</f>
        <v>0</v>
      </c>
    </row>
    <row r="34" customFormat="false" ht="15" hidden="false" customHeight="false" outlineLevel="0" collapsed="false">
      <c r="A34" s="31"/>
      <c r="B34" s="31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7" t="n">
        <f aca="false">IF(J34&gt;8,8,J34)</f>
        <v>0</v>
      </c>
      <c r="L34" s="18" t="n">
        <f aca="false">IF(J34&gt;8,J34-K34,0)</f>
        <v>0</v>
      </c>
      <c r="M34" s="0" t="n">
        <f aca="false">IF(AND(H34&gt;=4,H34&lt;=5),((5-H34)*0.14*1235.83)+(K34*1235.83),K34*1235.83)</f>
        <v>0</v>
      </c>
      <c r="N34" s="6" t="n">
        <f aca="false">L34*1853.74</f>
        <v>0</v>
      </c>
      <c r="O34" s="29" t="n">
        <f aca="false">(M34+N34)</f>
        <v>0</v>
      </c>
      <c r="P34" s="6" t="n">
        <f aca="false">O34-B34</f>
        <v>0</v>
      </c>
    </row>
    <row r="35" customFormat="false" ht="15" hidden="false" customHeight="false" outlineLevel="0" collapsed="false">
      <c r="A35" s="31"/>
      <c r="B35" s="31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7" t="n">
        <f aca="false">IF(J35&gt;8,8,J35)</f>
        <v>0</v>
      </c>
      <c r="L35" s="18" t="n">
        <f aca="false">IF(J35&gt;8,J35-K35,0)</f>
        <v>0</v>
      </c>
      <c r="M35" s="0" t="n">
        <f aca="false">IF(AND(H35&gt;=4,H35&lt;=5),((5-H35)*0.14*1235.83)+(K35*1235.83),K35*1235.83)</f>
        <v>0</v>
      </c>
      <c r="N35" s="6" t="n">
        <f aca="false">L35*1853.74</f>
        <v>0</v>
      </c>
      <c r="O35" s="29" t="n">
        <f aca="false">(M35+N35)</f>
        <v>0</v>
      </c>
      <c r="P35" s="6" t="n">
        <f aca="false">O35-B35</f>
        <v>0</v>
      </c>
    </row>
    <row r="36" customFormat="false" ht="15" hidden="false" customHeight="false" outlineLevel="0" collapsed="false">
      <c r="A36" s="31"/>
      <c r="B36" s="31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7" t="n">
        <f aca="false">IF(J36&gt;8,8,J36)</f>
        <v>0</v>
      </c>
      <c r="L36" s="18" t="n">
        <f aca="false">IF(J36&gt;8,J36-K36,0)</f>
        <v>0</v>
      </c>
      <c r="M36" s="0" t="n">
        <f aca="false">IF(AND(H36&gt;=4,H36&lt;=5),((5-H36)*0.14*1235.83)+(K36*1235.83),K36*1235.83)</f>
        <v>0</v>
      </c>
      <c r="N36" s="6" t="n">
        <f aca="false">L36*1853.74</f>
        <v>0</v>
      </c>
      <c r="O36" s="29" t="n">
        <f aca="false">(M36+N36)</f>
        <v>0</v>
      </c>
      <c r="P36" s="6" t="n">
        <f aca="false">O36-B36</f>
        <v>0</v>
      </c>
    </row>
    <row r="37" customFormat="false" ht="15" hidden="false" customHeight="false" outlineLevel="0" collapsed="false">
      <c r="A37" s="31"/>
      <c r="B37" s="31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7" t="n">
        <f aca="false">IF(J37&gt;8,8,J37)</f>
        <v>0</v>
      </c>
      <c r="L37" s="18" t="n">
        <f aca="false">IF(J37&gt;8,J37-K37,0)</f>
        <v>0</v>
      </c>
      <c r="M37" s="0" t="n">
        <f aca="false">IF(AND(H37&gt;=4,H37&lt;=5),((5-H37)*0.14*1235.83)+(K37*1235.83),K37*1235.83)</f>
        <v>0</v>
      </c>
      <c r="N37" s="6" t="n">
        <f aca="false">L37*1853.74</f>
        <v>0</v>
      </c>
      <c r="O37" s="29" t="n">
        <f aca="false">(M37+N37)</f>
        <v>0</v>
      </c>
      <c r="P37" s="6" t="n">
        <f aca="false">O37-B37</f>
        <v>0</v>
      </c>
    </row>
    <row r="38" customFormat="false" ht="15" hidden="false" customHeight="false" outlineLevel="0" collapsed="false">
      <c r="A38" s="31"/>
      <c r="B38" s="31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7" t="n">
        <f aca="false">IF(J38&gt;8,8,J38)</f>
        <v>0</v>
      </c>
      <c r="L38" s="18" t="n">
        <f aca="false">IF(J38&gt;8,J38-K38,0)</f>
        <v>0</v>
      </c>
      <c r="M38" s="0" t="n">
        <f aca="false">IF(AND(H38&gt;=4,H38&lt;=5),((5-H38)*0.14*1235.83)+(K38*1235.83),K38*1235.83)</f>
        <v>0</v>
      </c>
      <c r="N38" s="6" t="n">
        <f aca="false">L38*1853.74</f>
        <v>0</v>
      </c>
      <c r="O38" s="29" t="n">
        <f aca="false">(M38+N38)</f>
        <v>0</v>
      </c>
      <c r="P38" s="6" t="n">
        <f aca="false">O38-B38</f>
        <v>0</v>
      </c>
    </row>
    <row r="39" customFormat="false" ht="15" hidden="false" customHeight="false" outlineLevel="0" collapsed="false">
      <c r="A39" s="31"/>
      <c r="B39" s="31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7" t="n">
        <f aca="false">IF(J39&gt;8,8,J39)</f>
        <v>0</v>
      </c>
      <c r="L39" s="18" t="n">
        <f aca="false">IF(J39&gt;8,J39-K39,0)</f>
        <v>0</v>
      </c>
      <c r="M39" s="0" t="n">
        <f aca="false">IF(AND(H39&gt;=4,H39&lt;=5),((5-H39)*0.14*1235.83)+(K39*1235.83),K39*1235.83)</f>
        <v>0</v>
      </c>
      <c r="N39" s="6" t="n">
        <f aca="false">L39*1853.74</f>
        <v>0</v>
      </c>
      <c r="O39" s="29" t="n">
        <f aca="false">(M39+N39)</f>
        <v>0</v>
      </c>
      <c r="P39" s="6" t="n">
        <f aca="false">O39-B39</f>
        <v>0</v>
      </c>
    </row>
    <row r="40" customFormat="false" ht="15" hidden="false" customHeight="false" outlineLevel="0" collapsed="false">
      <c r="A40" s="31"/>
      <c r="B40" s="31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7" t="n">
        <f aca="false">IF(J40&gt;8,8,J40)</f>
        <v>0</v>
      </c>
      <c r="L40" s="18" t="n">
        <f aca="false">IF(J40&gt;8,J40-K40,0)</f>
        <v>0</v>
      </c>
      <c r="M40" s="0" t="n">
        <f aca="false">IF(AND(H40&gt;=4,H40&lt;=5),((5-H40)*0.14*1235.83)+(K40*1235.83),K40*1235.83)</f>
        <v>0</v>
      </c>
      <c r="N40" s="6" t="n">
        <f aca="false">L40*1853.74</f>
        <v>0</v>
      </c>
      <c r="O40" s="29" t="n">
        <f aca="false">(M40+N40)</f>
        <v>0</v>
      </c>
      <c r="P40" s="6" t="n">
        <f aca="false">O40-B40</f>
        <v>0</v>
      </c>
    </row>
    <row r="41" customFormat="false" ht="15" hidden="false" customHeight="false" outlineLevel="0" collapsed="false">
      <c r="A41" s="31"/>
      <c r="B41" s="31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7" t="n">
        <f aca="false">IF(J41&gt;8,8,J41)</f>
        <v>0</v>
      </c>
      <c r="L41" s="18" t="n">
        <f aca="false">IF(J41&gt;8,J41-K41,0)</f>
        <v>0</v>
      </c>
      <c r="M41" s="0" t="n">
        <f aca="false">IF(AND(H41&gt;=4,H41&lt;=5),((5-H41)*0.14*1235.83)+(K41*1235.83),K41*1235.83)</f>
        <v>0</v>
      </c>
      <c r="N41" s="6" t="n">
        <f aca="false">L41*1853.74</f>
        <v>0</v>
      </c>
      <c r="O41" s="29" t="n">
        <f aca="false">(M41+N41)</f>
        <v>0</v>
      </c>
      <c r="P41" s="6" t="n">
        <f aca="false">O41-B41</f>
        <v>0</v>
      </c>
    </row>
    <row r="42" customFormat="false" ht="15" hidden="false" customHeight="false" outlineLevel="0" collapsed="false">
      <c r="A42" s="31"/>
      <c r="B42" s="31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7" t="n">
        <f aca="false">IF(J42&gt;8,8,J42)</f>
        <v>0</v>
      </c>
      <c r="L42" s="18" t="n">
        <f aca="false">IF(J42&gt;8,J42-K42,0)</f>
        <v>0</v>
      </c>
      <c r="M42" s="0" t="n">
        <f aca="false">IF(AND(H42&gt;=4,H42&lt;=5),((5-H42)*0.14*1235.83)+(K42*1235.83),K42*1235.83)</f>
        <v>0</v>
      </c>
      <c r="N42" s="6" t="n">
        <f aca="false">L42*1853.74</f>
        <v>0</v>
      </c>
      <c r="O42" s="29" t="n">
        <f aca="false">(M42+N42)</f>
        <v>0</v>
      </c>
      <c r="P42" s="6" t="n">
        <f aca="false">O42-B42</f>
        <v>0</v>
      </c>
    </row>
    <row r="43" customFormat="false" ht="15" hidden="false" customHeight="false" outlineLevel="0" collapsed="false">
      <c r="A43" s="31"/>
      <c r="B43" s="31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7" t="n">
        <f aca="false">IF(J43&gt;8,8,J43)</f>
        <v>0</v>
      </c>
      <c r="L43" s="18" t="n">
        <f aca="false">IF(J43&gt;8,J43-K43,0)</f>
        <v>0</v>
      </c>
      <c r="M43" s="0" t="n">
        <f aca="false">IF(AND(H43&gt;=4,H43&lt;=5),((5-H43)*0.14*1235.83)+(K43*1235.83),K43*1235.83)</f>
        <v>0</v>
      </c>
      <c r="N43" s="6" t="n">
        <f aca="false">L43*1853.74</f>
        <v>0</v>
      </c>
      <c r="O43" s="29" t="n">
        <f aca="false">(M43+N43)</f>
        <v>0</v>
      </c>
      <c r="P43" s="6" t="n">
        <f aca="false">O43-B43</f>
        <v>0</v>
      </c>
    </row>
    <row r="44" customFormat="false" ht="15" hidden="false" customHeight="false" outlineLevel="0" collapsed="false">
      <c r="A44" s="31"/>
      <c r="B44" s="31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7" t="n">
        <f aca="false">IF(J44&gt;8,8,J44)</f>
        <v>0</v>
      </c>
      <c r="L44" s="18" t="n">
        <f aca="false">IF(J44&gt;8,J44-K44,0)</f>
        <v>0</v>
      </c>
      <c r="M44" s="0" t="n">
        <f aca="false">IF(AND(H44&gt;=4,H44&lt;=5),((5-H44)*0.14*1235.83)+(K44*1235.83),K44*1235.83)</f>
        <v>0</v>
      </c>
      <c r="N44" s="6" t="n">
        <f aca="false">L44*1853.74</f>
        <v>0</v>
      </c>
      <c r="O44" s="29" t="n">
        <f aca="false">(M44+N44)</f>
        <v>0</v>
      </c>
      <c r="P44" s="6" t="n">
        <f aca="false">O44-B44</f>
        <v>0</v>
      </c>
    </row>
    <row r="45" customFormat="false" ht="15" hidden="false" customHeight="false" outlineLevel="0" collapsed="false">
      <c r="A45" s="31"/>
      <c r="B45" s="31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7" t="n">
        <f aca="false">IF(J45&gt;8,8,J45)</f>
        <v>0</v>
      </c>
      <c r="L45" s="18" t="n">
        <f aca="false">IF(J45&gt;8,J45-K45,0)</f>
        <v>0</v>
      </c>
      <c r="M45" s="0" t="n">
        <f aca="false">IF(AND(H45&gt;=4,H45&lt;=5),((5-H45)*0.14*1235.83)+(K45*1235.83),K45*1235.83)</f>
        <v>0</v>
      </c>
      <c r="N45" s="6" t="n">
        <f aca="false">L45*1853.74</f>
        <v>0</v>
      </c>
      <c r="O45" s="29" t="n">
        <f aca="false">(M45+N45)</f>
        <v>0</v>
      </c>
      <c r="P45" s="6" t="n">
        <f aca="false">O45-B45</f>
        <v>0</v>
      </c>
    </row>
    <row r="46" customFormat="false" ht="15" hidden="false" customHeight="false" outlineLevel="0" collapsed="false">
      <c r="A46" s="31"/>
      <c r="B46" s="31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7" t="n">
        <f aca="false">IF(J46&gt;8,8,J46)</f>
        <v>0</v>
      </c>
      <c r="L46" s="18" t="n">
        <f aca="false">IF(J46&gt;8,J46-K46,0)</f>
        <v>0</v>
      </c>
      <c r="M46" s="0" t="n">
        <f aca="false">IF(AND(H46&gt;=4,H46&lt;=5),((5-H46)*0.14*1235.83)+(K46*1235.83),K46*1235.83)</f>
        <v>0</v>
      </c>
      <c r="N46" s="6" t="n">
        <f aca="false">L46*1853.74</f>
        <v>0</v>
      </c>
      <c r="O46" s="29" t="n">
        <f aca="false">(M46+N46)</f>
        <v>0</v>
      </c>
      <c r="P46" s="6" t="n">
        <f aca="false">O46-B46</f>
        <v>0</v>
      </c>
    </row>
    <row r="47" customFormat="false" ht="15" hidden="false" customHeight="false" outlineLevel="0" collapsed="false">
      <c r="A47" s="31"/>
      <c r="B47" s="31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7" t="n">
        <f aca="false">IF(J47&gt;8,8,J47)</f>
        <v>0</v>
      </c>
      <c r="L47" s="18" t="n">
        <f aca="false">IF(J47&gt;8,J47-K47,0)</f>
        <v>0</v>
      </c>
      <c r="M47" s="0" t="n">
        <f aca="false">IF(AND(H47&gt;=4,H47&lt;=5),((5-H47)*0.14*1235.83)+(K47*1235.83),K47*1235.83)</f>
        <v>0</v>
      </c>
      <c r="N47" s="6" t="n">
        <f aca="false">L47*1853.74</f>
        <v>0</v>
      </c>
      <c r="O47" s="29" t="n">
        <f aca="false">(M47+N47)</f>
        <v>0</v>
      </c>
      <c r="P47" s="6" t="n">
        <f aca="false">O47-B47</f>
        <v>0</v>
      </c>
    </row>
    <row r="48" customFormat="false" ht="15" hidden="false" customHeight="false" outlineLevel="0" collapsed="false">
      <c r="A48" s="31"/>
      <c r="B48" s="31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7" t="n">
        <f aca="false">IF(J48&gt;8,8,J48)</f>
        <v>0</v>
      </c>
      <c r="L48" s="18" t="n">
        <f aca="false">IF(J48&gt;8,J48-K48,0)</f>
        <v>0</v>
      </c>
      <c r="M48" s="0" t="n">
        <f aca="false">IF(AND(H48&gt;=4,H48&lt;=5),((5-H48)*0.14*1235.83)+(K48*1235.83),K48*1235.83)</f>
        <v>0</v>
      </c>
      <c r="N48" s="6" t="n">
        <f aca="false">L48*1853.74</f>
        <v>0</v>
      </c>
      <c r="O48" s="29" t="n">
        <f aca="false">(M48+N48)</f>
        <v>0</v>
      </c>
      <c r="P48" s="6" t="n">
        <f aca="false">O48-B48</f>
        <v>0</v>
      </c>
    </row>
    <row r="49" customFormat="false" ht="15" hidden="false" customHeight="false" outlineLevel="0" collapsed="false">
      <c r="A49" s="31"/>
      <c r="B49" s="31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7" t="n">
        <f aca="false">IF(J49&gt;8,8,J49)</f>
        <v>0</v>
      </c>
      <c r="L49" s="18" t="n">
        <f aca="false">IF(J49&gt;8,J49-K49,0)</f>
        <v>0</v>
      </c>
      <c r="M49" s="0" t="n">
        <f aca="false">IF(AND(H49&gt;=4,H49&lt;=5),((5-H49)*0.14*1235.83)+(K49*1235.83),K49*1235.83)</f>
        <v>0</v>
      </c>
      <c r="N49" s="6" t="n">
        <f aca="false">L49*1853.74</f>
        <v>0</v>
      </c>
      <c r="O49" s="29" t="n">
        <f aca="false">(M49+N49)</f>
        <v>0</v>
      </c>
      <c r="P49" s="6" t="n">
        <f aca="false">O49-B49</f>
        <v>0</v>
      </c>
    </row>
    <row r="50" customFormat="false" ht="15" hidden="false" customHeight="false" outlineLevel="0" collapsed="false">
      <c r="A50" s="31"/>
      <c r="B50" s="31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7" t="n">
        <f aca="false">IF(J50&gt;8,8,J50)</f>
        <v>0</v>
      </c>
      <c r="L50" s="18" t="n">
        <f aca="false">IF(J50&gt;8,J50-K50,0)</f>
        <v>0</v>
      </c>
      <c r="M50" s="0" t="n">
        <f aca="false">IF(AND(H50&gt;=4,H50&lt;=5),((5-H50)*0.14*1235.83)+(K50*1235.83),K50*1235.83)</f>
        <v>0</v>
      </c>
      <c r="N50" s="6" t="n">
        <f aca="false">L50*1853.74</f>
        <v>0</v>
      </c>
      <c r="O50" s="29" t="n">
        <f aca="false">(M50+N50)</f>
        <v>0</v>
      </c>
      <c r="P50" s="6" t="n">
        <f aca="false">O50-B50</f>
        <v>0</v>
      </c>
    </row>
    <row r="51" customFormat="false" ht="15" hidden="false" customHeight="false" outlineLevel="0" collapsed="false">
      <c r="A51" s="31"/>
      <c r="B51" s="31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7" t="n">
        <f aca="false">IF(J51&gt;8,8,J51)</f>
        <v>0</v>
      </c>
      <c r="L51" s="18" t="n">
        <f aca="false">IF(J51&gt;8,J51-K51,0)</f>
        <v>0</v>
      </c>
      <c r="M51" s="0" t="n">
        <f aca="false">IF(AND(H51&gt;=4,H51&lt;=5),((5-H51)*0.14*1235.83)+(K51*1235.83),K51*1235.83)</f>
        <v>0</v>
      </c>
      <c r="N51" s="6" t="n">
        <f aca="false">L51*1853.74</f>
        <v>0</v>
      </c>
      <c r="O51" s="29" t="n">
        <f aca="false">(M51+N51)</f>
        <v>0</v>
      </c>
      <c r="P51" s="6" t="n">
        <f aca="false">O51-B51</f>
        <v>0</v>
      </c>
    </row>
    <row r="52" customFormat="false" ht="15" hidden="false" customHeight="false" outlineLevel="0" collapsed="false">
      <c r="A52" s="31"/>
      <c r="B52" s="31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7" t="n">
        <f aca="false">IF(J52&gt;8,8,J52)</f>
        <v>0</v>
      </c>
      <c r="L52" s="18" t="n">
        <f aca="false">IF(J52&gt;8,J52-K52,0)</f>
        <v>0</v>
      </c>
      <c r="M52" s="0" t="n">
        <f aca="false">IF(AND(H52&gt;=4,H52&lt;=5),((5-H52)*0.14*1235.83)+(K52*1235.83),K52*1235.83)</f>
        <v>0</v>
      </c>
      <c r="N52" s="6" t="n">
        <f aca="false">L52*1853.74</f>
        <v>0</v>
      </c>
      <c r="O52" s="29" t="n">
        <f aca="false">(M52+N52)</f>
        <v>0</v>
      </c>
      <c r="P52" s="6" t="n">
        <f aca="false">O52-B52</f>
        <v>0</v>
      </c>
    </row>
    <row r="53" customFormat="false" ht="15" hidden="false" customHeight="false" outlineLevel="0" collapsed="false">
      <c r="A53" s="31"/>
      <c r="B53" s="31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7" t="n">
        <f aca="false">IF(J53&gt;8,8,J53)</f>
        <v>0</v>
      </c>
      <c r="L53" s="18" t="n">
        <f aca="false">IF(J53&gt;8,J53-K53,0)</f>
        <v>0</v>
      </c>
      <c r="M53" s="0" t="n">
        <f aca="false">IF(AND(H53&gt;=4,H53&lt;=5),((5-H53)*0.14*1235.83)+(K53*1235.83),K53*1235.83)</f>
        <v>0</v>
      </c>
      <c r="N53" s="6" t="n">
        <f aca="false">L53*1853.74</f>
        <v>0</v>
      </c>
      <c r="O53" s="29" t="n">
        <f aca="false">(M53+N53)</f>
        <v>0</v>
      </c>
      <c r="P53" s="6" t="n">
        <f aca="false">O53-B53</f>
        <v>0</v>
      </c>
    </row>
    <row r="54" customFormat="false" ht="15" hidden="false" customHeight="false" outlineLevel="0" collapsed="false">
      <c r="A54" s="31"/>
      <c r="B54" s="31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7" t="n">
        <f aca="false">IF(J54&gt;8,8,J54)</f>
        <v>0</v>
      </c>
      <c r="L54" s="18" t="n">
        <f aca="false">IF(J54&gt;8,J54-K54,0)</f>
        <v>0</v>
      </c>
      <c r="M54" s="0" t="n">
        <f aca="false">IF(AND(H54&gt;=4,H54&lt;=5),((5-H54)*0.14*1235.83)+(K54*1235.83),K54*1235.83)</f>
        <v>0</v>
      </c>
      <c r="N54" s="6" t="n">
        <f aca="false">L54*1853.74</f>
        <v>0</v>
      </c>
      <c r="O54" s="29" t="n">
        <f aca="false">(M54+N54)</f>
        <v>0</v>
      </c>
      <c r="P54" s="6" t="n">
        <f aca="false">O54-B54</f>
        <v>0</v>
      </c>
    </row>
    <row r="55" customFormat="false" ht="15" hidden="false" customHeight="false" outlineLevel="0" collapsed="false">
      <c r="A55" s="31"/>
      <c r="B55" s="31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7" t="n">
        <f aca="false">IF(J55&gt;8,8,J55)</f>
        <v>0</v>
      </c>
      <c r="L55" s="18" t="n">
        <f aca="false">IF(J55&gt;8,J55-K55,0)</f>
        <v>0</v>
      </c>
      <c r="M55" s="0" t="n">
        <f aca="false">IF(AND(H55&gt;=4,H55&lt;=5),((5-H55)*0.14*1235.83)+(K55*1235.83),K55*1235.83)</f>
        <v>0</v>
      </c>
      <c r="N55" s="6" t="n">
        <f aca="false">L55*1853.74</f>
        <v>0</v>
      </c>
      <c r="O55" s="29" t="n">
        <f aca="false">(M55+N55)</f>
        <v>0</v>
      </c>
      <c r="P55" s="6" t="n">
        <f aca="false">O55-B55</f>
        <v>0</v>
      </c>
    </row>
    <row r="56" customFormat="false" ht="15" hidden="false" customHeight="false" outlineLevel="0" collapsed="false">
      <c r="A56" s="31"/>
      <c r="B56" s="31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7" t="n">
        <f aca="false">IF(J56&gt;8,8,J56)</f>
        <v>0</v>
      </c>
      <c r="L56" s="18" t="n">
        <f aca="false">IF(J56&gt;8,J56-K56,0)</f>
        <v>0</v>
      </c>
      <c r="M56" s="0" t="n">
        <f aca="false">IF(AND(H56&gt;=4,H56&lt;=5),((5-H56)*0.14*1235.83)+(K56*1235.83),K56*1235.83)</f>
        <v>0</v>
      </c>
      <c r="N56" s="6" t="n">
        <f aca="false">L56*1853.74</f>
        <v>0</v>
      </c>
      <c r="O56" s="29" t="n">
        <f aca="false">(M56+N56)</f>
        <v>0</v>
      </c>
      <c r="P56" s="6" t="n">
        <f aca="false">O56-B56</f>
        <v>0</v>
      </c>
    </row>
    <row r="57" customFormat="false" ht="15" hidden="false" customHeight="false" outlineLevel="0" collapsed="false">
      <c r="A57" s="31"/>
      <c r="B57" s="31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7" t="n">
        <f aca="false">IF(J57&gt;8,8,J57)</f>
        <v>0</v>
      </c>
      <c r="L57" s="18" t="n">
        <f aca="false">IF(J57&gt;8,J57-K57,0)</f>
        <v>0</v>
      </c>
      <c r="M57" s="0" t="n">
        <f aca="false">IF(AND(H57&gt;=4,H57&lt;=5),((5-H57)*0.14*1235.83)+(K57*1235.83),K57*1235.83)</f>
        <v>0</v>
      </c>
      <c r="N57" s="6" t="n">
        <f aca="false">L57*1853.74</f>
        <v>0</v>
      </c>
      <c r="O57" s="29" t="n">
        <f aca="false">(M57+N57)</f>
        <v>0</v>
      </c>
      <c r="P57" s="6" t="n">
        <f aca="false">O57-B57</f>
        <v>0</v>
      </c>
    </row>
    <row r="58" customFormat="false" ht="15" hidden="false" customHeight="false" outlineLevel="0" collapsed="false">
      <c r="A58" s="31"/>
      <c r="B58" s="31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7" t="n">
        <f aca="false">IF(J58&gt;8,8,J58)</f>
        <v>0</v>
      </c>
      <c r="L58" s="18" t="n">
        <f aca="false">IF(J58&gt;8,J58-K58,0)</f>
        <v>0</v>
      </c>
      <c r="M58" s="0" t="n">
        <f aca="false">IF(AND(H58&gt;=4,H58&lt;=5),((5-H58)*0.14*1235.83)+(K58*1235.83),K58*1235.83)</f>
        <v>0</v>
      </c>
      <c r="N58" s="6" t="n">
        <f aca="false">L58*1853.74</f>
        <v>0</v>
      </c>
      <c r="O58" s="29" t="n">
        <f aca="false">(M58+N58)</f>
        <v>0</v>
      </c>
      <c r="P58" s="6" t="n">
        <f aca="false">O58-B58</f>
        <v>0</v>
      </c>
    </row>
    <row r="59" customFormat="false" ht="15" hidden="false" customHeight="false" outlineLevel="0" collapsed="false">
      <c r="A59" s="31"/>
      <c r="B59" s="31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7" t="n">
        <f aca="false">IF(J59&gt;8,8,J59)</f>
        <v>0</v>
      </c>
      <c r="L59" s="18" t="n">
        <f aca="false">IF(J59&gt;8,J59-K59,0)</f>
        <v>0</v>
      </c>
      <c r="M59" s="0" t="n">
        <f aca="false">IF(AND(H59&gt;=4,H59&lt;=5),((5-H59)*0.14*1235.83)+(K59*1235.83),K59*1235.83)</f>
        <v>0</v>
      </c>
      <c r="N59" s="6" t="n">
        <f aca="false">L59*1853.74</f>
        <v>0</v>
      </c>
      <c r="O59" s="29" t="n">
        <f aca="false">(M59+N59)</f>
        <v>0</v>
      </c>
      <c r="P59" s="6" t="n">
        <f aca="false">O59-B59</f>
        <v>0</v>
      </c>
    </row>
    <row r="60" customFormat="false" ht="15" hidden="false" customHeight="false" outlineLevel="0" collapsed="false">
      <c r="A60" s="31"/>
      <c r="B60" s="31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7" t="n">
        <f aca="false">IF(H60&gt;0,8,)</f>
        <v>0</v>
      </c>
      <c r="L60" s="18" t="n">
        <f aca="false">IF(J60&gt;8,J60-K60,0)</f>
        <v>0</v>
      </c>
      <c r="M60" s="0" t="n">
        <f aca="false">IF(AND(H60&gt;=4,H60&lt;=5),((5-H60)*0.14*1235.83)+(K60*1235.83),K60*1235.83)</f>
        <v>0</v>
      </c>
      <c r="N60" s="6" t="n">
        <f aca="false">L60*1853.74</f>
        <v>0</v>
      </c>
      <c r="O60" s="29" t="n">
        <f aca="false">(M60+N60)</f>
        <v>0</v>
      </c>
      <c r="P60" s="6" t="n">
        <f aca="false">O60-B60</f>
        <v>0</v>
      </c>
    </row>
    <row r="61" customFormat="false" ht="15" hidden="false" customHeight="false" outlineLevel="0" collapsed="false">
      <c r="A61" s="31"/>
      <c r="B61" s="31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7" t="n">
        <f aca="false">IF(H61&gt;0,8,)</f>
        <v>0</v>
      </c>
      <c r="L61" s="18" t="n">
        <f aca="false">IF(J61&gt;8,J61-K61,0)</f>
        <v>0</v>
      </c>
      <c r="M61" s="0" t="n">
        <f aca="false">IF(AND(H61&gt;=4,H61&lt;=5),((5-H61)*0.14*1235.83)+(K61*1235.83),K61*1235.83)</f>
        <v>0</v>
      </c>
      <c r="N61" s="6" t="n">
        <f aca="false">L61*1853.74</f>
        <v>0</v>
      </c>
      <c r="O61" s="29" t="n">
        <f aca="false">(M61+N61)</f>
        <v>0</v>
      </c>
      <c r="P61" s="6" t="n">
        <f aca="false">O61-B61</f>
        <v>0</v>
      </c>
    </row>
    <row r="62" customFormat="false" ht="15" hidden="false" customHeight="false" outlineLevel="0" collapsed="false">
      <c r="A62" s="31"/>
      <c r="B62" s="31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7" t="n">
        <f aca="false">IF(H62&gt;0,8,)</f>
        <v>0</v>
      </c>
      <c r="L62" s="18" t="n">
        <f aca="false">IF(J62&gt;8,J62-K62,0)</f>
        <v>0</v>
      </c>
      <c r="M62" s="0" t="n">
        <f aca="false">IF(AND(H62&gt;=4,H62&lt;=5),((5-H62)*0.14*1235.83)+(K62*1235.83),K62*1235.83)</f>
        <v>0</v>
      </c>
      <c r="N62" s="6" t="n">
        <f aca="false">L62*1853.74</f>
        <v>0</v>
      </c>
      <c r="O62" s="29" t="n">
        <f aca="false">(M62+N62)</f>
        <v>0</v>
      </c>
      <c r="P62" s="6" t="n">
        <f aca="false">O62-B62</f>
        <v>0</v>
      </c>
    </row>
    <row r="63" customFormat="false" ht="15" hidden="false" customHeight="false" outlineLevel="0" collapsed="false">
      <c r="A63" s="31"/>
      <c r="B63" s="31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7" t="n">
        <f aca="false">IF(H63&gt;0,8,)</f>
        <v>0</v>
      </c>
      <c r="L63" s="18" t="n">
        <f aca="false">IF(J63&gt;8,J63-K63,0)</f>
        <v>0</v>
      </c>
      <c r="M63" s="0" t="n">
        <f aca="false">IF(AND(H63&gt;=4,H63&lt;=5),((5-H63)*0.14*1235.83)+(K63*1235.83),K63*1235.83)</f>
        <v>0</v>
      </c>
      <c r="N63" s="6" t="n">
        <f aca="false">L63*1853.74</f>
        <v>0</v>
      </c>
      <c r="O63" s="29" t="n">
        <f aca="false">(M63+N63)</f>
        <v>0</v>
      </c>
      <c r="P63" s="6" t="n">
        <f aca="false">O63-B63</f>
        <v>0</v>
      </c>
    </row>
    <row r="64" customFormat="false" ht="15" hidden="false" customHeight="false" outlineLevel="0" collapsed="false">
      <c r="A64" s="31"/>
      <c r="B64" s="31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7" t="n">
        <f aca="false">IF(H64&gt;0,8,)</f>
        <v>0</v>
      </c>
      <c r="L64" s="18" t="n">
        <f aca="false">IF(J64&gt;8,J64-K64,0)</f>
        <v>0</v>
      </c>
      <c r="M64" s="0" t="n">
        <f aca="false">IF(AND(H64&gt;=4,H64&lt;=5),((5-H64)*0.14*1235.83)+(K64*1235.83),K64*1235.83)</f>
        <v>0</v>
      </c>
      <c r="N64" s="6" t="n">
        <f aca="false">L64*1853.74</f>
        <v>0</v>
      </c>
      <c r="O64" s="29" t="n">
        <f aca="false">(M64+N64)</f>
        <v>0</v>
      </c>
      <c r="P64" s="6" t="n">
        <f aca="false">O64-B64</f>
        <v>0</v>
      </c>
    </row>
    <row r="65" customFormat="false" ht="15" hidden="false" customHeight="false" outlineLevel="0" collapsed="false">
      <c r="A65" s="31"/>
      <c r="B65" s="31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7" t="n">
        <f aca="false">IF(H65&gt;0,8,)</f>
        <v>0</v>
      </c>
      <c r="L65" s="18" t="n">
        <f aca="false">IF(J65&gt;8,J65-K65,0)</f>
        <v>0</v>
      </c>
      <c r="M65" s="0" t="n">
        <f aca="false">IF(AND(H65&gt;=4,H65&lt;=5),((5-H65)*0.14*1235.83)+(K65*1235.83),K65*1235.83)</f>
        <v>0</v>
      </c>
      <c r="N65" s="6" t="n">
        <f aca="false">L65*1853.74</f>
        <v>0</v>
      </c>
      <c r="O65" s="29" t="n">
        <f aca="false">(M65+N65)</f>
        <v>0</v>
      </c>
      <c r="P65" s="6" t="n">
        <f aca="false">O65-B65</f>
        <v>0</v>
      </c>
    </row>
    <row r="66" customFormat="false" ht="15" hidden="false" customHeight="false" outlineLevel="0" collapsed="false">
      <c r="A66" s="31"/>
      <c r="B66" s="31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7" t="n">
        <f aca="false">IF(H66&gt;0,8,)</f>
        <v>0</v>
      </c>
      <c r="L66" s="18" t="n">
        <f aca="false">IF(J66&gt;8,J66-K66,0)</f>
        <v>0</v>
      </c>
      <c r="M66" s="0" t="n">
        <f aca="false">IF(AND(H66&gt;=4,H66&lt;=5),((5-H66)*0.14*1235.83)+(K66*1235.83),K66*1235.83)</f>
        <v>0</v>
      </c>
      <c r="N66" s="6" t="n">
        <f aca="false">L66*1853.74</f>
        <v>0</v>
      </c>
      <c r="O66" s="29" t="n">
        <f aca="false">(M66+N66)</f>
        <v>0</v>
      </c>
      <c r="P66" s="6" t="n">
        <f aca="false">O66-B66</f>
        <v>0</v>
      </c>
    </row>
    <row r="67" customFormat="false" ht="15" hidden="false" customHeight="false" outlineLevel="0" collapsed="false">
      <c r="A67" s="31"/>
      <c r="B67" s="31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7" t="n">
        <f aca="false">IF(H67&gt;0,8,)</f>
        <v>0</v>
      </c>
      <c r="L67" s="18" t="n">
        <f aca="false">IF(J67&gt;8,J67-K67,0)</f>
        <v>0</v>
      </c>
      <c r="M67" s="0" t="n">
        <f aca="false">IF(AND(H67&gt;=4,H67&lt;=5),((5-H67)*0.14*1235.83)+(K67*1235.83),K67*1235.83)</f>
        <v>0</v>
      </c>
      <c r="N67" s="6" t="n">
        <f aca="false">L67*1853.74</f>
        <v>0</v>
      </c>
      <c r="O67" s="29" t="n">
        <f aca="false">(M67+N67)</f>
        <v>0</v>
      </c>
      <c r="P67" s="6" t="n">
        <f aca="false">O67-B67</f>
        <v>0</v>
      </c>
    </row>
    <row r="68" customFormat="false" ht="15" hidden="false" customHeight="false" outlineLevel="0" collapsed="false">
      <c r="A68" s="31"/>
      <c r="B68" s="31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7" t="n">
        <f aca="false">IF(H68&gt;0,8,)</f>
        <v>0</v>
      </c>
      <c r="L68" s="18" t="n">
        <f aca="false">IF(J68&gt;8,J68-K68,0)</f>
        <v>0</v>
      </c>
      <c r="M68" s="0" t="n">
        <f aca="false">IF(AND(H68&gt;=4,H68&lt;=5),((5-H68)*0.14*1235.83)+(K68*1235.83),K68*1235.83)</f>
        <v>0</v>
      </c>
      <c r="N68" s="6" t="n">
        <f aca="false">L68*1853.74</f>
        <v>0</v>
      </c>
      <c r="O68" s="29" t="n">
        <f aca="false">(M68+N68)</f>
        <v>0</v>
      </c>
      <c r="P68" s="6" t="n">
        <f aca="false">O68-B68</f>
        <v>0</v>
      </c>
    </row>
    <row r="69" customFormat="false" ht="15" hidden="false" customHeight="false" outlineLevel="0" collapsed="false">
      <c r="A69" s="31"/>
      <c r="B69" s="31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7" t="n">
        <f aca="false">IF(H69&gt;0,8,)</f>
        <v>0</v>
      </c>
      <c r="L69" s="18" t="n">
        <f aca="false">IF(J69&gt;8,J69-K69,0)</f>
        <v>0</v>
      </c>
      <c r="M69" s="0" t="n">
        <f aca="false">IF(AND(H69&gt;=4,H69&lt;=5),((5-H69)*0.14*1235.83)+(K69*1235.83),K69*1235.83)</f>
        <v>0</v>
      </c>
      <c r="N69" s="6" t="n">
        <f aca="false">L69*1853.74</f>
        <v>0</v>
      </c>
      <c r="O69" s="29" t="n">
        <f aca="false">(M69+N69)</f>
        <v>0</v>
      </c>
      <c r="P69" s="6" t="n">
        <f aca="false">O69-B69</f>
        <v>0</v>
      </c>
    </row>
    <row r="70" customFormat="false" ht="15" hidden="false" customHeight="false" outlineLevel="0" collapsed="false">
      <c r="A70" s="31"/>
      <c r="B70" s="31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7" t="n">
        <f aca="false">IF(H70&gt;0,8,)</f>
        <v>0</v>
      </c>
      <c r="L70" s="18" t="n">
        <f aca="false">IF(J70&gt;8,J70-K70,0)</f>
        <v>0</v>
      </c>
      <c r="M70" s="0" t="n">
        <f aca="false">IF(AND(H70&gt;=4,H70&lt;=5),((5-H70)*0.14*1235.83)+(K70*1235.83),K70*1235.83)</f>
        <v>0</v>
      </c>
      <c r="N70" s="6" t="n">
        <f aca="false">L70*1853.74</f>
        <v>0</v>
      </c>
      <c r="O70" s="29" t="n">
        <f aca="false">(M70+N70)</f>
        <v>0</v>
      </c>
      <c r="P70" s="6" t="n">
        <f aca="false">O70-B70</f>
        <v>0</v>
      </c>
    </row>
    <row r="71" customFormat="false" ht="15" hidden="false" customHeight="false" outlineLevel="0" collapsed="false">
      <c r="A71" s="31"/>
      <c r="B71" s="31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7" t="n">
        <f aca="false">IF(H71&gt;0,8,)</f>
        <v>0</v>
      </c>
      <c r="L71" s="18" t="n">
        <f aca="false">IF(J71&gt;8,J71-K71,0)</f>
        <v>0</v>
      </c>
      <c r="M71" s="0" t="n">
        <f aca="false">IF(AND(H71&gt;=4,H71&lt;=5),((5-H71)*0.14*1235.83)+(K71*1235.83),K71*1235.83)</f>
        <v>0</v>
      </c>
      <c r="N71" s="6" t="n">
        <f aca="false">L71*1853.74</f>
        <v>0</v>
      </c>
      <c r="O71" s="29" t="n">
        <f aca="false">(M71+N71)</f>
        <v>0</v>
      </c>
      <c r="P71" s="6" t="n">
        <f aca="false">O71-B71</f>
        <v>0</v>
      </c>
    </row>
    <row r="72" customFormat="false" ht="15" hidden="false" customHeight="false" outlineLevel="0" collapsed="false">
      <c r="A72" s="31"/>
      <c r="B72" s="31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7" t="n">
        <f aca="false">IF(H72&gt;0,8,)</f>
        <v>0</v>
      </c>
      <c r="L72" s="18" t="n">
        <f aca="false">IF(J72&gt;8,J72-K72,0)</f>
        <v>0</v>
      </c>
      <c r="M72" s="0" t="n">
        <f aca="false">IF(AND(H72&gt;=4,H72&lt;=5),((5-H72)*0.14*1235.83)+(K72*1235.83),K72*1235.83)</f>
        <v>0</v>
      </c>
      <c r="N72" s="6" t="n">
        <f aca="false">L72*1853.74</f>
        <v>0</v>
      </c>
      <c r="O72" s="29" t="n">
        <f aca="false">(M72+N72)</f>
        <v>0</v>
      </c>
      <c r="P72" s="6" t="n">
        <f aca="false">O72-B72</f>
        <v>0</v>
      </c>
    </row>
    <row r="73" customFormat="false" ht="15" hidden="false" customHeight="false" outlineLevel="0" collapsed="false">
      <c r="A73" s="31"/>
      <c r="B73" s="31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7" t="n">
        <f aca="false">IF(H73&gt;0,8,)</f>
        <v>0</v>
      </c>
      <c r="L73" s="18" t="n">
        <f aca="false">IF(J73&gt;8,J73-K73,0)</f>
        <v>0</v>
      </c>
      <c r="M73" s="0" t="n">
        <f aca="false">IF(AND(H73&gt;=4,H73&lt;=5),((5-H73)*0.14*1235.83)+(K73*1235.83),K73*1235.83)</f>
        <v>0</v>
      </c>
      <c r="N73" s="6" t="n">
        <f aca="false">L73*1853.74</f>
        <v>0</v>
      </c>
      <c r="O73" s="29" t="n">
        <f aca="false">(M73+N73)</f>
        <v>0</v>
      </c>
      <c r="P73" s="6" t="n">
        <f aca="false">O73-B73</f>
        <v>0</v>
      </c>
    </row>
    <row r="74" customFormat="false" ht="15" hidden="false" customHeight="false" outlineLevel="0" collapsed="false">
      <c r="A74" s="31"/>
      <c r="B74" s="31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7" t="n">
        <f aca="false">IF(H74&gt;0,8,)</f>
        <v>0</v>
      </c>
      <c r="L74" s="18" t="n">
        <f aca="false">IF(J74&gt;8,J74-K74,0)</f>
        <v>0</v>
      </c>
      <c r="M74" s="0" t="n">
        <f aca="false">IF(AND(H74&gt;=4,H74&lt;=5),((5-H74)*0.14*1235.83)+(K74*1235.83),K74*1235.83)</f>
        <v>0</v>
      </c>
      <c r="N74" s="6" t="n">
        <f aca="false">L74*1853.74</f>
        <v>0</v>
      </c>
      <c r="O74" s="29" t="n">
        <f aca="false">(M74+N74)</f>
        <v>0</v>
      </c>
      <c r="P74" s="6" t="n">
        <f aca="false">O74-B74</f>
        <v>0</v>
      </c>
    </row>
    <row r="75" customFormat="false" ht="15" hidden="false" customHeight="false" outlineLevel="0" collapsed="false">
      <c r="A75" s="31"/>
      <c r="B75" s="31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7" t="n">
        <f aca="false">IF(H75&gt;0,8,)</f>
        <v>0</v>
      </c>
      <c r="L75" s="18" t="n">
        <f aca="false">IF(J75&gt;8,J75-K75,0)</f>
        <v>0</v>
      </c>
      <c r="M75" s="0" t="n">
        <f aca="false">IF(AND(H75&gt;=4,H75&lt;=5),((5-H75)*0.14*1235.83)+(K75*1235.83),K75*1235.83)</f>
        <v>0</v>
      </c>
      <c r="N75" s="6" t="n">
        <f aca="false">L75*1853.74</f>
        <v>0</v>
      </c>
      <c r="O75" s="29" t="n">
        <f aca="false">(M75+N75)</f>
        <v>0</v>
      </c>
      <c r="P75" s="6" t="n">
        <f aca="false">O75-B75</f>
        <v>0</v>
      </c>
    </row>
    <row r="76" customFormat="false" ht="15" hidden="false" customHeight="false" outlineLevel="0" collapsed="false">
      <c r="A76" s="31"/>
      <c r="B76" s="31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7" t="n">
        <f aca="false">IF(H76&gt;0,8,)</f>
        <v>0</v>
      </c>
      <c r="L76" s="18" t="n">
        <f aca="false">IF(J76&gt;8,J76-K76,0)</f>
        <v>0</v>
      </c>
      <c r="M76" s="0" t="n">
        <f aca="false">IF(AND(H76&gt;=4,H76&lt;=5),((5-H76)*0.14*1235.83)+(K76*1235.83),K76*1235.83)</f>
        <v>0</v>
      </c>
      <c r="N76" s="6" t="n">
        <f aca="false">L76*1853.74</f>
        <v>0</v>
      </c>
      <c r="O76" s="29" t="n">
        <f aca="false">(M76+N76)</f>
        <v>0</v>
      </c>
      <c r="P76" s="6" t="n">
        <f aca="false">O76-B76</f>
        <v>0</v>
      </c>
    </row>
    <row r="77" customFormat="false" ht="15" hidden="false" customHeight="false" outlineLevel="0" collapsed="false">
      <c r="A77" s="31"/>
      <c r="B77" s="31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7" t="n">
        <f aca="false">IF(H77&gt;0,8,)</f>
        <v>0</v>
      </c>
      <c r="L77" s="18" t="n">
        <f aca="false">IF(J77&gt;8,J77-K77,0)</f>
        <v>0</v>
      </c>
      <c r="M77" s="0" t="n">
        <f aca="false">IF(AND(H77&gt;=4,H77&lt;=5),((5-H77)*0.14*1235.83)+(K77*1235.83),K77*1235.83)</f>
        <v>0</v>
      </c>
      <c r="N77" s="6" t="n">
        <f aca="false">L77*1853.74</f>
        <v>0</v>
      </c>
      <c r="O77" s="29" t="n">
        <f aca="false">(M77+N77)</f>
        <v>0</v>
      </c>
      <c r="P77" s="6" t="n">
        <f aca="false">O77-B77</f>
        <v>0</v>
      </c>
    </row>
    <row r="78" customFormat="false" ht="15" hidden="false" customHeight="false" outlineLevel="0" collapsed="false">
      <c r="A78" s="31"/>
      <c r="B78" s="31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7" t="n">
        <f aca="false">IF(H78&gt;0,8,)</f>
        <v>0</v>
      </c>
      <c r="L78" s="18" t="n">
        <f aca="false">IF(J78&gt;8,J78-K78,0)</f>
        <v>0</v>
      </c>
      <c r="M78" s="0" t="n">
        <f aca="false">IF(AND(H78&gt;=4,H78&lt;=5),((5-H78)*0.14*1235.83)+(K78*1235.83),K78*1235.83)</f>
        <v>0</v>
      </c>
      <c r="N78" s="6" t="n">
        <f aca="false">L78*1853.74</f>
        <v>0</v>
      </c>
      <c r="O78" s="29" t="n">
        <f aca="false">(M78+N78)</f>
        <v>0</v>
      </c>
      <c r="P78" s="6" t="n">
        <f aca="false">O78-B78</f>
        <v>0</v>
      </c>
    </row>
    <row r="79" customFormat="false" ht="15" hidden="false" customHeight="false" outlineLevel="0" collapsed="false">
      <c r="A79" s="31"/>
      <c r="B79" s="31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7" t="n">
        <f aca="false">IF(H79&gt;0,8,)</f>
        <v>0</v>
      </c>
      <c r="L79" s="18" t="n">
        <f aca="false">IF(J79&gt;8,J79-K79,0)</f>
        <v>0</v>
      </c>
      <c r="M79" s="0" t="n">
        <f aca="false">IF(AND(H79&gt;=4,H79&lt;=5),((5-H79)*0.14*1235.83)+(K79*1235.83),K79*1235.83)</f>
        <v>0</v>
      </c>
      <c r="N79" s="6" t="n">
        <f aca="false">L79*1853.74</f>
        <v>0</v>
      </c>
      <c r="O79" s="29" t="n">
        <f aca="false">(M79+N79)</f>
        <v>0</v>
      </c>
      <c r="P79" s="6" t="n">
        <f aca="false">O79-B79</f>
        <v>0</v>
      </c>
    </row>
    <row r="80" customFormat="false" ht="15" hidden="false" customHeight="false" outlineLevel="0" collapsed="false">
      <c r="A80" s="31"/>
      <c r="B80" s="31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7" t="n">
        <f aca="false">IF(H80&gt;0,8,)</f>
        <v>0</v>
      </c>
      <c r="L80" s="18" t="n">
        <f aca="false">IF(J80&gt;8,J80-K80,0)</f>
        <v>0</v>
      </c>
      <c r="M80" s="0" t="n">
        <f aca="false">IF(AND(H80&gt;=4,H80&lt;=5),((5-H80)*0.14*1235.83)+(K80*1235.83),K80*1235.83)</f>
        <v>0</v>
      </c>
      <c r="N80" s="6" t="n">
        <f aca="false">L80*1853.74</f>
        <v>0</v>
      </c>
      <c r="O80" s="29" t="n">
        <f aca="false">(M80+N80)</f>
        <v>0</v>
      </c>
      <c r="P80" s="6" t="n">
        <f aca="false">O80-B80</f>
        <v>0</v>
      </c>
    </row>
    <row r="81" customFormat="false" ht="15" hidden="false" customHeight="false" outlineLevel="0" collapsed="false">
      <c r="A81" s="31"/>
      <c r="B81" s="31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7" t="n">
        <f aca="false">IF(H81&gt;0,8,)</f>
        <v>0</v>
      </c>
      <c r="L81" s="18" t="n">
        <f aca="false">IF(J81&gt;8,J81-K81,0)</f>
        <v>0</v>
      </c>
      <c r="M81" s="0" t="n">
        <f aca="false">IF(AND(H81&gt;=4,H81&lt;=5),((5-H81)*0.14*1235.83)+(K81*1235.83),K81*1235.83)</f>
        <v>0</v>
      </c>
      <c r="N81" s="6" t="n">
        <f aca="false">L81*1853.74</f>
        <v>0</v>
      </c>
      <c r="O81" s="29" t="n">
        <f aca="false">(M81+N81)</f>
        <v>0</v>
      </c>
      <c r="P81" s="6" t="n">
        <f aca="false">O81-B81</f>
        <v>0</v>
      </c>
    </row>
    <row r="82" customFormat="false" ht="15" hidden="false" customHeight="false" outlineLevel="0" collapsed="false">
      <c r="A82" s="31"/>
      <c r="B82" s="31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7" t="n">
        <f aca="false">IF(H82&gt;0,8,)</f>
        <v>0</v>
      </c>
      <c r="L82" s="18" t="n">
        <f aca="false">IF(J82&gt;8,J82-K82,0)</f>
        <v>0</v>
      </c>
      <c r="M82" s="0" t="n">
        <f aca="false">IF(AND(H82&gt;=4,H82&lt;=5),((5-H82)*0.14*1235.83)+(K82*1235.83),K82*1235.83)</f>
        <v>0</v>
      </c>
      <c r="N82" s="6" t="n">
        <f aca="false">L82*1853.74</f>
        <v>0</v>
      </c>
      <c r="O82" s="29" t="n">
        <f aca="false">(M82+N82)</f>
        <v>0</v>
      </c>
      <c r="P82" s="6" t="n">
        <f aca="false">O82-B82</f>
        <v>0</v>
      </c>
    </row>
    <row r="83" customFormat="false" ht="15" hidden="false" customHeight="false" outlineLevel="0" collapsed="false">
      <c r="A83" s="31"/>
      <c r="B83" s="31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7" t="n">
        <f aca="false">IF(H83&gt;0,8,)</f>
        <v>0</v>
      </c>
      <c r="L83" s="18" t="n">
        <f aca="false">IF(J83&gt;8,J83-K83,0)</f>
        <v>0</v>
      </c>
      <c r="M83" s="0" t="n">
        <f aca="false">IF(AND(H83&gt;=4,H83&lt;=5),((5-H83)*0.14*1235.83)+(K83*1235.83),K83*1235.83)</f>
        <v>0</v>
      </c>
      <c r="N83" s="6" t="n">
        <f aca="false">L83*1853.74</f>
        <v>0</v>
      </c>
      <c r="O83" s="29" t="n">
        <f aca="false">(M83+N83)</f>
        <v>0</v>
      </c>
      <c r="P83" s="6" t="n">
        <f aca="false">O83-B83</f>
        <v>0</v>
      </c>
    </row>
    <row r="84" customFormat="false" ht="15" hidden="false" customHeight="false" outlineLevel="0" collapsed="false">
      <c r="A84" s="31"/>
      <c r="B84" s="31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7" t="n">
        <f aca="false">IF(H84&gt;0,8,)</f>
        <v>0</v>
      </c>
      <c r="L84" s="18" t="n">
        <f aca="false">IF(J84&gt;8,J84-K84,0)</f>
        <v>0</v>
      </c>
      <c r="M84" s="0" t="n">
        <f aca="false">IF(AND(H84&gt;=4,H84&lt;=5),((5-H84)*0.14*1235.83)+(K84*1235.83),K84*1235.83)</f>
        <v>0</v>
      </c>
      <c r="N84" s="6" t="n">
        <f aca="false">L84*1853.74</f>
        <v>0</v>
      </c>
      <c r="O84" s="29" t="n">
        <f aca="false">(M84+N84)</f>
        <v>0</v>
      </c>
      <c r="P84" s="6" t="n">
        <f aca="false">O84-B84</f>
        <v>0</v>
      </c>
    </row>
    <row r="85" customFormat="false" ht="15" hidden="false" customHeight="false" outlineLevel="0" collapsed="false">
      <c r="A85" s="31"/>
      <c r="B85" s="31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7" t="n">
        <f aca="false">IF(H85&gt;0,8,)</f>
        <v>0</v>
      </c>
      <c r="L85" s="18" t="n">
        <f aca="false">IF(J85&gt;8,J85-K85,0)</f>
        <v>0</v>
      </c>
      <c r="M85" s="0" t="n">
        <f aca="false">IF(AND(H85&gt;=4,H85&lt;=5),((5-H85)*0.14*1235.83)+(K85*1235.83),K85*1235.83)</f>
        <v>0</v>
      </c>
      <c r="N85" s="6" t="n">
        <f aca="false">L85*1853.74</f>
        <v>0</v>
      </c>
      <c r="O85" s="29" t="n">
        <f aca="false">(M85+N85)</f>
        <v>0</v>
      </c>
      <c r="P85" s="6" t="n">
        <f aca="false">O85-B85</f>
        <v>0</v>
      </c>
    </row>
    <row r="86" customFormat="false" ht="15" hidden="false" customHeight="false" outlineLevel="0" collapsed="false">
      <c r="A86" s="31"/>
      <c r="B86" s="31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7" t="n">
        <f aca="false">IF(H86&gt;0,8,)</f>
        <v>0</v>
      </c>
      <c r="L86" s="18" t="n">
        <f aca="false">IF(J86&gt;8,J86-K86,0)</f>
        <v>0</v>
      </c>
      <c r="M86" s="0" t="n">
        <f aca="false">IF(AND(H86&gt;=4,H86&lt;=5),((5-H86)*0.14*1235.83)+(K86*1235.83),K86*1235.83)</f>
        <v>0</v>
      </c>
      <c r="N86" s="6" t="n">
        <f aca="false">L86*1853.74</f>
        <v>0</v>
      </c>
      <c r="O86" s="29" t="n">
        <f aca="false">(M86+N86)</f>
        <v>0</v>
      </c>
      <c r="P86" s="6" t="n">
        <f aca="false">O86-B86</f>
        <v>0</v>
      </c>
    </row>
    <row r="87" customFormat="false" ht="15" hidden="false" customHeight="false" outlineLevel="0" collapsed="false">
      <c r="A87" s="31"/>
      <c r="B87" s="31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7" t="n">
        <f aca="false">IF(H87&gt;0,8,)</f>
        <v>0</v>
      </c>
      <c r="L87" s="18" t="n">
        <f aca="false">IF(J87&gt;8,J87-K87,0)</f>
        <v>0</v>
      </c>
      <c r="M87" s="0" t="n">
        <f aca="false">IF(AND(H87&gt;=4,H87&lt;=5),((5-H87)*0.14*1235.83)+(K87*1235.83),K87*1235.83)</f>
        <v>0</v>
      </c>
      <c r="N87" s="6" t="n">
        <f aca="false">L87*1853.74</f>
        <v>0</v>
      </c>
      <c r="O87" s="29" t="n">
        <f aca="false">(M87+N87)</f>
        <v>0</v>
      </c>
      <c r="P87" s="6" t="n">
        <f aca="false">O87-B87</f>
        <v>0</v>
      </c>
    </row>
    <row r="88" customFormat="false" ht="15" hidden="false" customHeight="false" outlineLevel="0" collapsed="false">
      <c r="A88" s="31"/>
      <c r="B88" s="31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7" t="n">
        <f aca="false">IF(H88&gt;0,8,)</f>
        <v>0</v>
      </c>
      <c r="L88" s="18" t="n">
        <f aca="false">IF(J88&gt;8,J88-K88,0)</f>
        <v>0</v>
      </c>
      <c r="M88" s="0" t="n">
        <f aca="false">IF(AND(H88&gt;=4,H88&lt;=5),((5-H88)*0.14*1235.83)+(K88*1235.83),K88*1235.83)</f>
        <v>0</v>
      </c>
      <c r="N88" s="6" t="n">
        <f aca="false">L88*1853.74</f>
        <v>0</v>
      </c>
      <c r="O88" s="29" t="n">
        <f aca="false">(M88+N88)</f>
        <v>0</v>
      </c>
      <c r="P88" s="6" t="n">
        <f aca="false">O88-B88</f>
        <v>0</v>
      </c>
    </row>
    <row r="89" customFormat="false" ht="15" hidden="false" customHeight="false" outlineLevel="0" collapsed="false">
      <c r="A89" s="31"/>
      <c r="B89" s="31"/>
      <c r="C89" s="12"/>
      <c r="D89" s="12"/>
      <c r="E89" s="12"/>
      <c r="F89" s="12"/>
      <c r="M89" s="0" t="n">
        <f aca="false">IF(AND(H89&gt;=4,H89&lt;=5),((5-H89)*0.14*1235.83)+(K89*1235.83),K89*1235.83)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39.4183673469388"/>
    <col collapsed="false" hidden="false" max="2" min="2" style="35" width="11.2040816326531"/>
    <col collapsed="false" hidden="false" max="3" min="3" style="0" width="32.3979591836735"/>
    <col collapsed="false" hidden="false" max="6" min="4" style="0" width="11.2040816326531"/>
    <col collapsed="false" hidden="false" max="10" min="7" style="6" width="11.2040816326531"/>
    <col collapsed="false" hidden="false" max="11" min="11" style="6" width="11.6071428571429"/>
    <col collapsed="false" hidden="false" max="16" min="12" style="6" width="11.2040816326531"/>
    <col collapsed="false" hidden="false" max="1025" min="17" style="0" width="10.530612244898"/>
  </cols>
  <sheetData>
    <row r="1" customFormat="false" ht="15" hidden="false" customHeight="false" outlineLevel="0" collapsed="false">
      <c r="B1" s="30"/>
      <c r="G1" s="6" t="s">
        <v>21</v>
      </c>
      <c r="H1" s="6" t="s">
        <v>3</v>
      </c>
      <c r="I1" s="6" t="s">
        <v>4</v>
      </c>
      <c r="J1" s="6" t="s">
        <v>83</v>
      </c>
      <c r="K1" s="6" t="s">
        <v>84</v>
      </c>
      <c r="L1" s="6" t="s">
        <v>85</v>
      </c>
      <c r="M1" s="30" t="s">
        <v>86</v>
      </c>
      <c r="N1" s="30" t="s">
        <v>87</v>
      </c>
      <c r="O1" s="30" t="s">
        <v>88</v>
      </c>
      <c r="P1" s="30" t="s">
        <v>89</v>
      </c>
    </row>
    <row r="2" customFormat="false" ht="15" hidden="false" customHeight="false" outlineLevel="0" collapsed="false">
      <c r="A2" s="10" t="s">
        <v>29</v>
      </c>
      <c r="B2" s="10" t="n">
        <v>16962.66</v>
      </c>
      <c r="C2" s="12" t="s">
        <v>30</v>
      </c>
      <c r="D2" s="0" t="s">
        <v>90</v>
      </c>
      <c r="E2" s="36" t="s">
        <v>59</v>
      </c>
      <c r="F2" s="36" t="s">
        <v>91</v>
      </c>
      <c r="G2" s="15" t="n">
        <f aca="false">SUM(E2*24)</f>
        <v>4.11666666666667</v>
      </c>
      <c r="H2" s="16" t="n">
        <f aca="false">IF(AND(G2&lt;4,G2&gt;0),4,G2)</f>
        <v>4.11666666666667</v>
      </c>
      <c r="I2" s="16" t="n">
        <f aca="false">SUM(F2*24)</f>
        <v>15.2333333333333</v>
      </c>
      <c r="J2" s="15" t="n">
        <f aca="false">SUM(I2-H2)</f>
        <v>11.1166666666667</v>
      </c>
      <c r="K2" s="18" t="n">
        <f aca="false">IF(J2&gt;8,8,J2)</f>
        <v>8</v>
      </c>
      <c r="L2" s="18" t="n">
        <f aca="false">IF(J2&gt;8,J2-K2,0)</f>
        <v>3.11666666666667</v>
      </c>
      <c r="M2" s="0" t="n">
        <f aca="false">IF(AND(H2&gt;=4,H2&lt;=5),((5-H2)*0.14*1235.83)+(K2*1235.83),K2*1235.83)</f>
        <v>10039.4709766667</v>
      </c>
      <c r="N2" s="6" t="n">
        <f aca="false">L2*1853.74</f>
        <v>5777.48966666667</v>
      </c>
      <c r="O2" s="29" t="n">
        <f aca="false">(M2+N2)</f>
        <v>15816.9606433333</v>
      </c>
      <c r="P2" s="30" t="n">
        <f aca="false">O2-B2</f>
        <v>-1145.69935666667</v>
      </c>
    </row>
    <row r="3" customFormat="false" ht="15" hidden="false" customHeight="false" outlineLevel="0" collapsed="false">
      <c r="A3" s="10" t="s">
        <v>33</v>
      </c>
      <c r="B3" s="10" t="n">
        <v>16256.15</v>
      </c>
      <c r="C3" s="12" t="s">
        <v>34</v>
      </c>
      <c r="D3" s="36" t="s">
        <v>90</v>
      </c>
      <c r="E3" s="36" t="s">
        <v>92</v>
      </c>
      <c r="F3" s="36" t="s">
        <v>93</v>
      </c>
      <c r="G3" s="15" t="n">
        <f aca="false">SUM(E3*24)</f>
        <v>2.9</v>
      </c>
      <c r="H3" s="16" t="n">
        <f aca="false">IF(AND(G3&lt;4,G3&gt;0),4,G3)</f>
        <v>4</v>
      </c>
      <c r="I3" s="16" t="n">
        <f aca="false">SUM(F3*24)</f>
        <v>14.4333333333333</v>
      </c>
      <c r="J3" s="15" t="n">
        <f aca="false">SUM(I3-H3)</f>
        <v>10.4333333333333</v>
      </c>
      <c r="K3" s="18" t="n">
        <f aca="false">IF(J3&gt;8,8,J3)</f>
        <v>8</v>
      </c>
      <c r="L3" s="18" t="n">
        <f aca="false">IF(J3&gt;8,J3-K3,0)</f>
        <v>2.43333333333333</v>
      </c>
      <c r="M3" s="0" t="n">
        <f aca="false">IF(AND(H3&gt;=4,H3&lt;=5),((5-H3)*0.14*1235.83)+(K3*1235.83),K3*1235.83)</f>
        <v>10059.6562</v>
      </c>
      <c r="N3" s="6" t="n">
        <f aca="false">L3*1853.74</f>
        <v>4510.76733333333</v>
      </c>
      <c r="O3" s="29" t="n">
        <f aca="false">(M3+N3)</f>
        <v>14570.4235333333</v>
      </c>
      <c r="P3" s="30" t="n">
        <f aca="false">O3-B3</f>
        <v>-1685.72646666667</v>
      </c>
    </row>
    <row r="4" customFormat="false" ht="15" hidden="false" customHeight="false" outlineLevel="0" collapsed="false">
      <c r="A4" s="10" t="s">
        <v>37</v>
      </c>
      <c r="B4" s="10" t="n">
        <v>17657.53</v>
      </c>
      <c r="C4" s="17" t="s">
        <v>38</v>
      </c>
      <c r="D4" s="0" t="s">
        <v>90</v>
      </c>
      <c r="E4" s="36" t="s">
        <v>46</v>
      </c>
      <c r="F4" s="36" t="s">
        <v>94</v>
      </c>
      <c r="G4" s="15" t="n">
        <f aca="false">SUM(E4*24)</f>
        <v>4.06666666666667</v>
      </c>
      <c r="H4" s="16" t="n">
        <f aca="false">IF(AND(G4&lt;4,G4&gt;0),4,G4)</f>
        <v>4.06666666666667</v>
      </c>
      <c r="I4" s="16" t="n">
        <f aca="false">SUM(F4*24)</f>
        <v>13.8166666666667</v>
      </c>
      <c r="J4" s="15" t="n">
        <f aca="false">SUM(I4-H4)</f>
        <v>9.75</v>
      </c>
      <c r="K4" s="18" t="n">
        <f aca="false">IF(J4&gt;8,8,J4)</f>
        <v>8</v>
      </c>
      <c r="L4" s="18" t="n">
        <f aca="false">IF(J4&gt;8,J4-K4,0)</f>
        <v>1.75</v>
      </c>
      <c r="M4" s="0" t="n">
        <f aca="false">IF(AND(H4&gt;=4,H4&lt;=5),((5-H4)*0.14*1235.83)+(K4*1235.83),K4*1235.83)</f>
        <v>10048.1217866667</v>
      </c>
      <c r="N4" s="6" t="n">
        <f aca="false">L4*1853.74</f>
        <v>3244.045</v>
      </c>
      <c r="O4" s="29" t="n">
        <f aca="false">(M4+N4)</f>
        <v>13292.1667866667</v>
      </c>
      <c r="P4" s="30" t="n">
        <f aca="false">O4-B4</f>
        <v>-4365.36321333333</v>
      </c>
    </row>
    <row r="5" customFormat="false" ht="15" hidden="false" customHeight="false" outlineLevel="0" collapsed="false">
      <c r="A5" s="10" t="s">
        <v>39</v>
      </c>
      <c r="B5" s="10" t="n">
        <v>13106.89</v>
      </c>
      <c r="C5" s="37" t="s">
        <v>40</v>
      </c>
      <c r="D5" s="0" t="s">
        <v>90</v>
      </c>
      <c r="E5" s="36" t="s">
        <v>95</v>
      </c>
      <c r="F5" s="36" t="s">
        <v>96</v>
      </c>
      <c r="G5" s="15" t="n">
        <f aca="false">SUM(E5*24)</f>
        <v>3.58333333333333</v>
      </c>
      <c r="H5" s="16" t="n">
        <f aca="false">IF(AND(G5&lt;4,G5&gt;0),4,G5)</f>
        <v>4</v>
      </c>
      <c r="I5" s="16" t="n">
        <f aca="false">SUM(F5*24)</f>
        <v>15.7166666666667</v>
      </c>
      <c r="J5" s="15" t="n">
        <f aca="false">SUM(I5-H5)</f>
        <v>11.7166666666667</v>
      </c>
      <c r="K5" s="18" t="n">
        <f aca="false">IF(J5&gt;8,8,J5)</f>
        <v>8</v>
      </c>
      <c r="L5" s="18" t="n">
        <f aca="false">IF(J5&gt;8,J5-K5,0)</f>
        <v>3.71666666666667</v>
      </c>
      <c r="M5" s="0" t="n">
        <f aca="false">IF(AND(H5&gt;=4,H5&lt;=5),((5-H5)*0.14*1235.83)+(K5*1235.83),K5*1235.83)</f>
        <v>10059.6562</v>
      </c>
      <c r="N5" s="6" t="n">
        <f aca="false">L5*1853.74</f>
        <v>6889.73366666667</v>
      </c>
      <c r="O5" s="29" t="n">
        <f aca="false">(M5+N5)</f>
        <v>16949.3898666667</v>
      </c>
      <c r="P5" s="30" t="n">
        <f aca="false">O5-B5</f>
        <v>3842.49986666667</v>
      </c>
    </row>
    <row r="6" customFormat="false" ht="15" hidden="false" customHeight="false" outlineLevel="0" collapsed="false">
      <c r="A6" s="0" t="s">
        <v>41</v>
      </c>
      <c r="B6" s="0" t="n">
        <v>0</v>
      </c>
      <c r="C6" s="12" t="s">
        <v>42</v>
      </c>
      <c r="D6" s="36" t="s">
        <v>90</v>
      </c>
      <c r="E6" s="38"/>
      <c r="F6" s="38"/>
      <c r="G6" s="15" t="n">
        <f aca="false">SUM(E6*24)</f>
        <v>0</v>
      </c>
      <c r="H6" s="16" t="n">
        <f aca="false">IF(AND(G6&lt;4,G6&gt;0),4,G6)</f>
        <v>0</v>
      </c>
      <c r="I6" s="16" t="n">
        <f aca="false">SUM(F6*24)</f>
        <v>0</v>
      </c>
      <c r="J6" s="15" t="n">
        <f aca="false">SUM(I6-H6)</f>
        <v>0</v>
      </c>
      <c r="K6" s="18" t="n">
        <f aca="false">IF(J6&gt;8,8,J6)</f>
        <v>0</v>
      </c>
      <c r="L6" s="18" t="n">
        <f aca="false">IF(J6&gt;8,J6-K6,0)</f>
        <v>0</v>
      </c>
      <c r="M6" s="0" t="n">
        <f aca="false">IF(AND(H6&gt;=4,H6&lt;=5),((5-H6)*0.14*1235.83)+(K6*1235.83),K6*1235.83)</f>
        <v>0</v>
      </c>
      <c r="N6" s="6" t="n">
        <f aca="false">L6*1853.74</f>
        <v>0</v>
      </c>
      <c r="O6" s="29" t="n">
        <f aca="false">(M6+N6)</f>
        <v>0</v>
      </c>
      <c r="P6" s="30" t="n">
        <f aca="false">O6-B6</f>
        <v>0</v>
      </c>
    </row>
    <row r="7" customFormat="false" ht="15" hidden="false" customHeight="false" outlineLevel="0" collapsed="false">
      <c r="A7" s="0" t="s">
        <v>43</v>
      </c>
      <c r="B7" s="0" t="n">
        <v>0</v>
      </c>
      <c r="C7" s="12" t="s">
        <v>43</v>
      </c>
      <c r="D7" s="0" t="s">
        <v>90</v>
      </c>
      <c r="E7" s="36" t="s">
        <v>97</v>
      </c>
      <c r="F7" s="36" t="s">
        <v>98</v>
      </c>
      <c r="G7" s="15" t="n">
        <f aca="false">SUM(E7*24)</f>
        <v>4.18333333333333</v>
      </c>
      <c r="H7" s="16" t="n">
        <f aca="false">IF(AND(G7&lt;4,G7&gt;0),4,G7)</f>
        <v>4.18333333333333</v>
      </c>
      <c r="I7" s="16" t="n">
        <f aca="false">SUM(F7*24)</f>
        <v>16.0833333333333</v>
      </c>
      <c r="J7" s="15" t="n">
        <f aca="false">SUM(I7-H7)</f>
        <v>11.9</v>
      </c>
      <c r="K7" s="18" t="n">
        <f aca="false">IF(J7&gt;8,8,J7)</f>
        <v>8</v>
      </c>
      <c r="L7" s="18" t="n">
        <f aca="false">IF(J7&gt;8,J7-K7,0)</f>
        <v>3.9</v>
      </c>
      <c r="M7" s="0" t="n">
        <f aca="false">IF(AND(H7&gt;=4,H7&lt;=5),((5-H7)*0.14*1235.83)+(K7*1235.83),K7*1235.83)</f>
        <v>10027.9365633333</v>
      </c>
      <c r="N7" s="6" t="n">
        <f aca="false">L7*1853.74</f>
        <v>7229.586</v>
      </c>
      <c r="O7" s="29" t="n">
        <f aca="false">(M7+N7)</f>
        <v>17257.5225633333</v>
      </c>
      <c r="P7" s="30" t="n">
        <f aca="false">O7-B7</f>
        <v>17257.5225633333</v>
      </c>
    </row>
    <row r="8" customFormat="false" ht="15" hidden="false" customHeight="false" outlineLevel="0" collapsed="false">
      <c r="A8" s="0" t="s">
        <v>44</v>
      </c>
      <c r="B8" s="0" t="n">
        <v>0</v>
      </c>
      <c r="C8" s="22" t="s">
        <v>45</v>
      </c>
      <c r="D8" s="0" t="s">
        <v>90</v>
      </c>
      <c r="E8" s="36" t="s">
        <v>46</v>
      </c>
      <c r="F8" s="36" t="s">
        <v>99</v>
      </c>
      <c r="G8" s="15" t="n">
        <f aca="false">SUM(E8*24)</f>
        <v>4.06666666666667</v>
      </c>
      <c r="H8" s="16" t="n">
        <f aca="false">IF(AND(G8&lt;4,G8&gt;0),4,G8)</f>
        <v>4.06666666666667</v>
      </c>
      <c r="I8" s="16" t="n">
        <f aca="false">SUM(F8*24)</f>
        <v>13.4166666666667</v>
      </c>
      <c r="J8" s="15" t="n">
        <f aca="false">SUM(I8-H8)</f>
        <v>9.35</v>
      </c>
      <c r="K8" s="18" t="n">
        <f aca="false">IF(J8&gt;8,8,J8)</f>
        <v>8</v>
      </c>
      <c r="L8" s="18" t="n">
        <f aca="false">IF(J8&gt;8,J8-K8,0)</f>
        <v>1.35</v>
      </c>
      <c r="M8" s="0" t="n">
        <f aca="false">IF(AND(H8&gt;=4,H8&lt;=5),((5-H8)*0.14*1235.83)+(K8*1235.83),K8*1235.83)</f>
        <v>10048.1217866667</v>
      </c>
      <c r="N8" s="6" t="n">
        <f aca="false">L8*1853.74</f>
        <v>2502.549</v>
      </c>
      <c r="O8" s="29" t="n">
        <f aca="false">(M8+N8)</f>
        <v>12550.6707866667</v>
      </c>
      <c r="P8" s="30" t="n">
        <f aca="false">O8-B8</f>
        <v>12550.6707866667</v>
      </c>
    </row>
    <row r="9" customFormat="false" ht="15" hidden="false" customHeight="false" outlineLevel="0" collapsed="false">
      <c r="A9" s="10" t="s">
        <v>48</v>
      </c>
      <c r="B9" s="10" t="n">
        <v>17657.53</v>
      </c>
      <c r="C9" s="12" t="s">
        <v>49</v>
      </c>
      <c r="D9" s="36" t="s">
        <v>90</v>
      </c>
      <c r="E9" s="36" t="s">
        <v>46</v>
      </c>
      <c r="F9" s="36" t="s">
        <v>99</v>
      </c>
      <c r="G9" s="15" t="n">
        <f aca="false">SUM(E9*24)</f>
        <v>4.06666666666667</v>
      </c>
      <c r="H9" s="16" t="n">
        <f aca="false">IF(AND(G9&lt;4,G9&gt;0),4,G9)</f>
        <v>4.06666666666667</v>
      </c>
      <c r="I9" s="16" t="n">
        <f aca="false">SUM(F9*24)</f>
        <v>13.4166666666667</v>
      </c>
      <c r="J9" s="15" t="n">
        <f aca="false">SUM(I9-H9)</f>
        <v>9.35</v>
      </c>
      <c r="K9" s="18" t="n">
        <f aca="false">IF(J9&gt;8,8,J9)</f>
        <v>8</v>
      </c>
      <c r="L9" s="18" t="n">
        <f aca="false">IF(J9&gt;8,J9-K9,0)</f>
        <v>1.35</v>
      </c>
      <c r="M9" s="0" t="n">
        <f aca="false">IF(AND(H9&gt;=4,H9&lt;=5),((5-H9)*0.14*1235.83)+(K9*1235.83),K9*1235.83)</f>
        <v>10048.1217866667</v>
      </c>
      <c r="N9" s="6" t="n">
        <f aca="false">L9*1853.74</f>
        <v>2502.549</v>
      </c>
      <c r="O9" s="29" t="n">
        <f aca="false">(M9+N9)</f>
        <v>12550.6707866667</v>
      </c>
      <c r="P9" s="30" t="n">
        <f aca="false">O9-B9</f>
        <v>-5106.85921333333</v>
      </c>
    </row>
    <row r="10" customFormat="false" ht="15" hidden="false" customHeight="false" outlineLevel="0" collapsed="false">
      <c r="A10" s="10" t="s">
        <v>50</v>
      </c>
      <c r="B10" s="10" t="n">
        <v>18587.82</v>
      </c>
      <c r="C10" s="12" t="s">
        <v>51</v>
      </c>
      <c r="D10" s="0" t="s">
        <v>90</v>
      </c>
      <c r="E10" s="36" t="s">
        <v>100</v>
      </c>
      <c r="F10" s="36" t="s">
        <v>101</v>
      </c>
      <c r="G10" s="15" t="n">
        <f aca="false">SUM(E10*24)</f>
        <v>3.65</v>
      </c>
      <c r="H10" s="16" t="n">
        <f aca="false">IF(AND(G10&lt;4,G10&gt;0),4,G10)</f>
        <v>4</v>
      </c>
      <c r="I10" s="16" t="n">
        <f aca="false">SUM(F10*24)</f>
        <v>13.15</v>
      </c>
      <c r="J10" s="15" t="n">
        <f aca="false">SUM(I10-H10)</f>
        <v>9.15</v>
      </c>
      <c r="K10" s="18" t="n">
        <f aca="false">IF(J10&gt;8,8,J10)</f>
        <v>8</v>
      </c>
      <c r="L10" s="18" t="n">
        <f aca="false">IF(J10&gt;8,J10-K10,0)</f>
        <v>1.15</v>
      </c>
      <c r="M10" s="0" t="n">
        <f aca="false">IF(AND(H10&gt;=4,H10&lt;=5),((5-H10)*0.14*1235.83)+(K10*1235.83),K10*1235.83)</f>
        <v>10059.6562</v>
      </c>
      <c r="N10" s="6" t="n">
        <f aca="false">L10*1853.74</f>
        <v>2131.801</v>
      </c>
      <c r="O10" s="29" t="n">
        <f aca="false">(M10+N10)</f>
        <v>12191.4572</v>
      </c>
      <c r="P10" s="30" t="n">
        <f aca="false">O10-B10</f>
        <v>-6396.3628</v>
      </c>
    </row>
    <row r="11" customFormat="false" ht="15" hidden="false" customHeight="false" outlineLevel="0" collapsed="false">
      <c r="A11" s="10" t="s">
        <v>54</v>
      </c>
      <c r="B11" s="10" t="n">
        <v>18587.82</v>
      </c>
      <c r="C11" s="12" t="s">
        <v>55</v>
      </c>
      <c r="D11" s="0" t="s">
        <v>90</v>
      </c>
      <c r="E11" s="36" t="s">
        <v>102</v>
      </c>
      <c r="F11" s="36" t="s">
        <v>103</v>
      </c>
      <c r="G11" s="15" t="n">
        <f aca="false">SUM(E11*24)</f>
        <v>3.66666666666667</v>
      </c>
      <c r="H11" s="16" t="n">
        <f aca="false">IF(AND(G11&lt;4,G11&gt;0),4,G11)</f>
        <v>4</v>
      </c>
      <c r="I11" s="16" t="n">
        <f aca="false">SUM(F11*24)</f>
        <v>13.1666666666667</v>
      </c>
      <c r="J11" s="15" t="n">
        <f aca="false">SUM(I11-H11)</f>
        <v>9.16666666666667</v>
      </c>
      <c r="K11" s="18" t="n">
        <f aca="false">IF(J11&gt;8,8,J11)</f>
        <v>8</v>
      </c>
      <c r="L11" s="18" t="n">
        <f aca="false">IF(J11&gt;8,J11-K11,0)</f>
        <v>1.16666666666667</v>
      </c>
      <c r="M11" s="0" t="n">
        <f aca="false">IF(AND(H11&gt;=4,H11&lt;=5),((5-H11)*0.14*1235.83)+(K11*1235.83),K11*1235.83)</f>
        <v>10059.6562</v>
      </c>
      <c r="N11" s="6" t="n">
        <f aca="false">L11*1853.74</f>
        <v>2162.69666666667</v>
      </c>
      <c r="O11" s="29" t="n">
        <f aca="false">(M11+N11)</f>
        <v>12222.3528666667</v>
      </c>
      <c r="P11" s="30" t="n">
        <f aca="false">O11-B11</f>
        <v>-6365.46713333333</v>
      </c>
    </row>
    <row r="12" customFormat="false" ht="15" hidden="false" customHeight="false" outlineLevel="0" collapsed="false">
      <c r="A12" s="10" t="s">
        <v>56</v>
      </c>
      <c r="B12" s="10" t="n">
        <v>16962.66</v>
      </c>
      <c r="C12" s="12" t="s">
        <v>57</v>
      </c>
      <c r="D12" s="36" t="s">
        <v>90</v>
      </c>
      <c r="E12" s="36" t="s">
        <v>59</v>
      </c>
      <c r="F12" s="36" t="s">
        <v>104</v>
      </c>
      <c r="G12" s="15" t="n">
        <f aca="false">SUM(E12*24)</f>
        <v>4.11666666666667</v>
      </c>
      <c r="H12" s="16" t="n">
        <f aca="false">IF(AND(G12&lt;4,G12&gt;0),4,G12)</f>
        <v>4.11666666666667</v>
      </c>
      <c r="I12" s="16" t="n">
        <f aca="false">SUM(F12*24)</f>
        <v>15</v>
      </c>
      <c r="J12" s="15" t="n">
        <f aca="false">SUM(I12-H12)</f>
        <v>10.8833333333333</v>
      </c>
      <c r="K12" s="18" t="n">
        <f aca="false">IF(J12&gt;8,8,J12)</f>
        <v>8</v>
      </c>
      <c r="L12" s="18" t="n">
        <f aca="false">IF(J12&gt;8,J12-K12,0)</f>
        <v>2.88333333333333</v>
      </c>
      <c r="M12" s="0" t="n">
        <f aca="false">IF(AND(H12&gt;=4,H12&lt;=5),((5-H12)*0.14*1235.83)+(K12*1235.83),K12*1235.83)</f>
        <v>10039.4709766667</v>
      </c>
      <c r="N12" s="6" t="n">
        <f aca="false">L12*1853.74</f>
        <v>5344.95033333333</v>
      </c>
      <c r="O12" s="29" t="n">
        <f aca="false">(M12+N12)</f>
        <v>15384.42131</v>
      </c>
      <c r="P12" s="30" t="n">
        <f aca="false">O12-B12</f>
        <v>-1578.23869</v>
      </c>
    </row>
    <row r="13" customFormat="false" ht="15" hidden="false" customHeight="false" outlineLevel="0" collapsed="false">
      <c r="A13" s="10" t="s">
        <v>61</v>
      </c>
      <c r="B13" s="10" t="n">
        <v>16256.15</v>
      </c>
      <c r="C13" s="12" t="s">
        <v>62</v>
      </c>
      <c r="D13" s="0" t="s">
        <v>90</v>
      </c>
      <c r="E13" s="36" t="s">
        <v>105</v>
      </c>
      <c r="F13" s="36" t="s">
        <v>93</v>
      </c>
      <c r="G13" s="15" t="n">
        <f aca="false">SUM(E13*24)</f>
        <v>2.93333333333333</v>
      </c>
      <c r="H13" s="16" t="n">
        <f aca="false">IF(AND(G13&lt;4,G13&gt;0),4,G13)</f>
        <v>4</v>
      </c>
      <c r="I13" s="16" t="n">
        <f aca="false">SUM(F13*24)</f>
        <v>14.4333333333333</v>
      </c>
      <c r="J13" s="15" t="n">
        <f aca="false">SUM(I13-H13)</f>
        <v>10.4333333333333</v>
      </c>
      <c r="K13" s="18" t="n">
        <f aca="false">IF(J13&gt;8,8,J13)</f>
        <v>8</v>
      </c>
      <c r="L13" s="18" t="n">
        <f aca="false">IF(J13&gt;8,J13-K13,0)</f>
        <v>2.43333333333333</v>
      </c>
      <c r="M13" s="0" t="n">
        <f aca="false">IF(AND(H13&gt;=4,H13&lt;=5),((5-H13)*0.14*1235.83)+(K13*1235.83),K13*1235.83)</f>
        <v>10059.6562</v>
      </c>
      <c r="N13" s="6" t="n">
        <f aca="false">L13*1853.74</f>
        <v>4510.76733333333</v>
      </c>
      <c r="O13" s="29" t="n">
        <f aca="false">(M13+N13)</f>
        <v>14570.4235333333</v>
      </c>
      <c r="P13" s="30" t="n">
        <f aca="false">O13-B13</f>
        <v>-1685.72646666667</v>
      </c>
    </row>
    <row r="14" customFormat="false" ht="15" hidden="false" customHeight="false" outlineLevel="0" collapsed="false">
      <c r="A14" s="0" t="s">
        <v>65</v>
      </c>
      <c r="B14" s="10" t="n">
        <v>17657.53</v>
      </c>
      <c r="C14" s="22" t="s">
        <v>66</v>
      </c>
      <c r="D14" s="0" t="s">
        <v>90</v>
      </c>
      <c r="E14" s="36" t="s">
        <v>106</v>
      </c>
      <c r="F14" s="36" t="s">
        <v>99</v>
      </c>
      <c r="G14" s="15" t="n">
        <f aca="false">SUM(E14*24)</f>
        <v>4.05</v>
      </c>
      <c r="H14" s="16" t="n">
        <f aca="false">IF(AND(G14&lt;4,G14&gt;0),4,G14)</f>
        <v>4.05</v>
      </c>
      <c r="I14" s="16" t="n">
        <f aca="false">SUM(F14*24)</f>
        <v>13.4166666666667</v>
      </c>
      <c r="J14" s="15" t="n">
        <f aca="false">SUM(I14-H14)</f>
        <v>9.36666666666667</v>
      </c>
      <c r="K14" s="18" t="n">
        <f aca="false">IF(J14&gt;8,8,J14)</f>
        <v>8</v>
      </c>
      <c r="L14" s="18" t="n">
        <f aca="false">IF(J14&gt;8,J14-K14,0)</f>
        <v>1.36666666666667</v>
      </c>
      <c r="M14" s="0" t="n">
        <f aca="false">IF(AND(H14&gt;=4,H14&lt;=5),((5-H14)*0.14*1235.83)+(K14*1235.83),K14*1235.83)</f>
        <v>10051.00539</v>
      </c>
      <c r="N14" s="6" t="n">
        <f aca="false">L14*1853.74</f>
        <v>2533.44466666667</v>
      </c>
      <c r="O14" s="29" t="n">
        <f aca="false">(M14+N14)</f>
        <v>12584.4500566667</v>
      </c>
      <c r="P14" s="30" t="n">
        <f aca="false">O14-B14</f>
        <v>-5073.07994333333</v>
      </c>
    </row>
    <row r="15" customFormat="false" ht="15" hidden="false" customHeight="false" outlineLevel="0" collapsed="false">
      <c r="A15" s="10" t="s">
        <v>67</v>
      </c>
      <c r="B15" s="10" t="n">
        <v>18587.82</v>
      </c>
      <c r="C15" s="12" t="s">
        <v>68</v>
      </c>
      <c r="D15" s="36" t="s">
        <v>90</v>
      </c>
      <c r="E15" s="36" t="s">
        <v>107</v>
      </c>
      <c r="F15" s="36" t="s">
        <v>101</v>
      </c>
      <c r="G15" s="15" t="n">
        <f aca="false">SUM(E15*24)</f>
        <v>3.51666666666667</v>
      </c>
      <c r="H15" s="16" t="n">
        <f aca="false">IF(AND(G15&lt;4,G15&gt;0),4,G15)</f>
        <v>4</v>
      </c>
      <c r="I15" s="16" t="n">
        <f aca="false">SUM(F15*24)</f>
        <v>13.15</v>
      </c>
      <c r="J15" s="15" t="n">
        <f aca="false">SUM(I15-H15)</f>
        <v>9.15</v>
      </c>
      <c r="K15" s="18" t="n">
        <f aca="false">IF(J15&gt;8,8,J15)</f>
        <v>8</v>
      </c>
      <c r="L15" s="18" t="n">
        <f aca="false">IF(J15&gt;8,J15-K15,0)</f>
        <v>1.15</v>
      </c>
      <c r="M15" s="0" t="n">
        <f aca="false">IF(AND(H15&gt;=4,H15&lt;=5),((5-H15)*0.14*1235.83)+(K15*1235.83),K15*1235.83)</f>
        <v>10059.6562</v>
      </c>
      <c r="N15" s="6" t="n">
        <f aca="false">L15*1853.74</f>
        <v>2131.801</v>
      </c>
      <c r="O15" s="29" t="n">
        <f aca="false">(M15+N15)</f>
        <v>12191.4572</v>
      </c>
      <c r="P15" s="30" t="n">
        <f aca="false">O15-B15</f>
        <v>-6396.3628</v>
      </c>
    </row>
    <row r="16" customFormat="false" ht="15" hidden="false" customHeight="false" outlineLevel="0" collapsed="false">
      <c r="A16" s="10" t="s">
        <v>70</v>
      </c>
      <c r="B16" s="10" t="n">
        <v>16256.15</v>
      </c>
      <c r="C16" s="12" t="s">
        <v>71</v>
      </c>
      <c r="D16" s="0" t="s">
        <v>90</v>
      </c>
      <c r="E16" s="36" t="s">
        <v>105</v>
      </c>
      <c r="F16" s="36" t="s">
        <v>108</v>
      </c>
      <c r="G16" s="15" t="n">
        <f aca="false">SUM(E16*24)</f>
        <v>2.93333333333333</v>
      </c>
      <c r="H16" s="16" t="n">
        <f aca="false">IF(AND(G16&lt;4,G16&gt;0),4,G16)</f>
        <v>4</v>
      </c>
      <c r="I16" s="16" t="n">
        <f aca="false">SUM(F16*24)</f>
        <v>14.4166666666667</v>
      </c>
      <c r="J16" s="15" t="n">
        <f aca="false">SUM(I16-H16)</f>
        <v>10.4166666666667</v>
      </c>
      <c r="K16" s="18" t="n">
        <f aca="false">IF(J16&gt;8,8,J16)</f>
        <v>8</v>
      </c>
      <c r="L16" s="18" t="n">
        <f aca="false">IF(J16&gt;8,J16-K16,0)</f>
        <v>2.41666666666667</v>
      </c>
      <c r="M16" s="0" t="n">
        <f aca="false">IF(AND(H16&gt;=4,H16&lt;=5),((5-H16)*0.14*1235.83)+(K16*1235.83),K16*1235.83)</f>
        <v>10059.6562</v>
      </c>
      <c r="N16" s="6" t="n">
        <f aca="false">L16*1853.74</f>
        <v>4479.87166666667</v>
      </c>
      <c r="O16" s="29" t="n">
        <f aca="false">(M16+N16)</f>
        <v>14539.5278666667</v>
      </c>
      <c r="P16" s="30" t="n">
        <f aca="false">O16-B16</f>
        <v>-1716.62213333333</v>
      </c>
    </row>
    <row r="17" customFormat="false" ht="15" hidden="false" customHeight="false" outlineLevel="0" collapsed="false">
      <c r="A17" s="10" t="s">
        <v>72</v>
      </c>
      <c r="B17" s="10" t="n">
        <v>13106.89</v>
      </c>
      <c r="C17" s="12" t="s">
        <v>73</v>
      </c>
      <c r="D17" s="0" t="s">
        <v>90</v>
      </c>
      <c r="E17" s="36" t="s">
        <v>109</v>
      </c>
      <c r="F17" s="36" t="s">
        <v>96</v>
      </c>
      <c r="G17" s="39" t="n">
        <f aca="false">SUM(E17*24)</f>
        <v>3.55</v>
      </c>
      <c r="H17" s="16" t="n">
        <f aca="false">IF(AND(G17&lt;4,G17&gt;0),4,G17)</f>
        <v>4</v>
      </c>
      <c r="I17" s="16" t="n">
        <f aca="false">SUM(F17*24)</f>
        <v>15.7166666666667</v>
      </c>
      <c r="J17" s="15" t="n">
        <f aca="false">SUM(I17-H17)</f>
        <v>11.7166666666667</v>
      </c>
      <c r="K17" s="18" t="n">
        <f aca="false">IF(J17&gt;8,8,J17)</f>
        <v>8</v>
      </c>
      <c r="L17" s="18" t="n">
        <f aca="false">IF(J17&gt;8,J17-K17,0)</f>
        <v>3.71666666666667</v>
      </c>
      <c r="M17" s="0" t="n">
        <f aca="false">IF(AND(H17&gt;=4,H17&lt;=5),((5-H17)*0.14*1235.83)+(K17*1235.83),K17*1235.83)</f>
        <v>10059.6562</v>
      </c>
      <c r="N17" s="6" t="n">
        <f aca="false">L17*1853.74</f>
        <v>6889.73366666667</v>
      </c>
      <c r="O17" s="29" t="n">
        <f aca="false">(M17+N17)</f>
        <v>16949.3898666667</v>
      </c>
      <c r="P17" s="30" t="n">
        <f aca="false">O17-B17</f>
        <v>3842.49986666667</v>
      </c>
    </row>
    <row r="18" customFormat="false" ht="15" hidden="false" customHeight="false" outlineLevel="0" collapsed="false">
      <c r="A18" s="10" t="s">
        <v>76</v>
      </c>
      <c r="B18" s="10" t="n">
        <v>13106.89</v>
      </c>
      <c r="C18" s="12" t="s">
        <v>76</v>
      </c>
      <c r="D18" s="36" t="s">
        <v>90</v>
      </c>
      <c r="E18" s="36" t="s">
        <v>110</v>
      </c>
      <c r="F18" s="36" t="s">
        <v>96</v>
      </c>
      <c r="G18" s="39" t="n">
        <f aca="false">SUM(E18*24)</f>
        <v>3.56666666666667</v>
      </c>
      <c r="H18" s="16" t="n">
        <f aca="false">IF(AND(G18&lt;4,G18&gt;0),4,G18)</f>
        <v>4</v>
      </c>
      <c r="I18" s="16" t="n">
        <f aca="false">SUM(F18*24)</f>
        <v>15.7166666666667</v>
      </c>
      <c r="J18" s="15" t="n">
        <f aca="false">SUM(I18-H18)</f>
        <v>11.7166666666667</v>
      </c>
      <c r="K18" s="18" t="n">
        <f aca="false">IF(J18&gt;8,8,J18)</f>
        <v>8</v>
      </c>
      <c r="L18" s="18" t="n">
        <f aca="false">IF(J18&gt;8,J18-K18,0)</f>
        <v>3.71666666666667</v>
      </c>
      <c r="M18" s="0" t="n">
        <f aca="false">IF(AND(H18&gt;=4,H18&lt;=5),((5-H18)*0.14*1235.83)+(K18*1235.83),K18*1235.83)</f>
        <v>10059.6562</v>
      </c>
      <c r="N18" s="6" t="n">
        <f aca="false">L18*1853.74</f>
        <v>6889.73366666667</v>
      </c>
      <c r="O18" s="29" t="n">
        <f aca="false">(M18+N18)</f>
        <v>16949.3898666667</v>
      </c>
      <c r="P18" s="30" t="n">
        <f aca="false">O18-B18</f>
        <v>3842.49986666667</v>
      </c>
    </row>
    <row r="19" customFormat="false" ht="15" hidden="false" customHeight="false" outlineLevel="0" collapsed="false">
      <c r="A19" s="10" t="s">
        <v>78</v>
      </c>
      <c r="B19" s="10" t="n">
        <v>16962.66</v>
      </c>
      <c r="C19" s="12" t="s">
        <v>79</v>
      </c>
      <c r="D19" s="0" t="s">
        <v>90</v>
      </c>
      <c r="E19" s="36" t="s">
        <v>46</v>
      </c>
      <c r="F19" s="36" t="s">
        <v>91</v>
      </c>
      <c r="G19" s="39" t="n">
        <f aca="false">SUM(E19*24)</f>
        <v>4.06666666666667</v>
      </c>
      <c r="H19" s="16" t="n">
        <f aca="false">IF(AND(G19&lt;4,G19&gt;0),4,G19)</f>
        <v>4.06666666666667</v>
      </c>
      <c r="I19" s="16" t="n">
        <f aca="false">SUM(F19*24)</f>
        <v>15.2333333333333</v>
      </c>
      <c r="J19" s="15" t="n">
        <f aca="false">SUM(I19-H19)</f>
        <v>11.1666666666667</v>
      </c>
      <c r="K19" s="18" t="n">
        <f aca="false">IF(J19&gt;8,8,J19)</f>
        <v>8</v>
      </c>
      <c r="L19" s="18" t="n">
        <f aca="false">IF(J19&gt;8,J19-K19,0)</f>
        <v>3.16666666666667</v>
      </c>
      <c r="M19" s="0" t="n">
        <f aca="false">IF(AND(H19&gt;=4,H19&lt;=5),((5-H19)*0.14*1235.83)+(K19*1235.83),K19*1235.83)</f>
        <v>10048.1217866667</v>
      </c>
      <c r="N19" s="6" t="n">
        <f aca="false">L19*1853.74</f>
        <v>5870.17666666667</v>
      </c>
      <c r="O19" s="29" t="n">
        <f aca="false">(M19+N19)</f>
        <v>15918.2984533333</v>
      </c>
      <c r="P19" s="30" t="n">
        <f aca="false">O19-B19</f>
        <v>-1044.36154666667</v>
      </c>
    </row>
    <row r="20" customFormat="false" ht="15" hidden="false" customHeight="false" outlineLevel="0" collapsed="false">
      <c r="A20" s="0" t="s">
        <v>81</v>
      </c>
      <c r="B20" s="0" t="n">
        <v>0</v>
      </c>
      <c r="C20" s="12" t="s">
        <v>82</v>
      </c>
      <c r="D20" s="0" t="s">
        <v>90</v>
      </c>
      <c r="E20" s="36"/>
      <c r="F20" s="36"/>
      <c r="G20" s="39" t="n">
        <f aca="false">SUM(E20*24)</f>
        <v>0</v>
      </c>
      <c r="H20" s="16" t="n">
        <f aca="false">IF(AND(G20&lt;4,G20&gt;0),4,G20)</f>
        <v>0</v>
      </c>
      <c r="I20" s="16" t="n">
        <f aca="false">SUM(F20*24)</f>
        <v>0</v>
      </c>
      <c r="J20" s="15" t="n">
        <f aca="false">SUM(I20-H20)</f>
        <v>0</v>
      </c>
      <c r="K20" s="18" t="n">
        <f aca="false">IF(J20&gt;8,8,J20)</f>
        <v>0</v>
      </c>
      <c r="L20" s="18" t="n">
        <f aca="false">IF(J20&gt;8,J20-K20,0)</f>
        <v>0</v>
      </c>
      <c r="M20" s="0" t="n">
        <f aca="false">IF(AND(H20&gt;=4,H20&lt;=5),((5-H20)*0.14*1235.83)+(K20*1235.83),K20*1235.83)</f>
        <v>0</v>
      </c>
      <c r="N20" s="6" t="n">
        <f aca="false">L20*1853.74</f>
        <v>0</v>
      </c>
      <c r="O20" s="29" t="n">
        <f aca="false">(M20+N20)</f>
        <v>0</v>
      </c>
      <c r="P20" s="30" t="n">
        <f aca="false">O20-B20</f>
        <v>0</v>
      </c>
    </row>
    <row r="21" customFormat="false" ht="15" hidden="false" customHeight="false" outlineLevel="0" collapsed="false">
      <c r="A21" s="40"/>
      <c r="B21" s="41"/>
      <c r="C21" s="42"/>
      <c r="D21" s="42"/>
      <c r="E21" s="43"/>
      <c r="F21" s="43"/>
      <c r="G21" s="15" t="n">
        <f aca="false">SUM(E21*24)</f>
        <v>0</v>
      </c>
      <c r="H21" s="16" t="n">
        <f aca="false">IF(AND(G21&lt;4,G21&gt;0),4,G21)</f>
        <v>0</v>
      </c>
      <c r="I21" s="16" t="n">
        <f aca="false">SUM(F21*24)</f>
        <v>0</v>
      </c>
      <c r="J21" s="15" t="n">
        <f aca="false">SUM(I21-H21)</f>
        <v>0</v>
      </c>
      <c r="K21" s="18" t="n">
        <f aca="false">IF(J21&gt;8,8,J21)</f>
        <v>0</v>
      </c>
      <c r="L21" s="18" t="n">
        <f aca="false">IF(J21&gt;8,J21-K21,0)</f>
        <v>0</v>
      </c>
      <c r="M21" s="0" t="n">
        <f aca="false">IF(AND(H21&gt;=4,H21&lt;=5),((5-H21)*0.14*1235.83)+(K21*1235.83),K21*1235.83)</f>
        <v>0</v>
      </c>
      <c r="N21" s="6" t="n">
        <f aca="false">L21*1853.74</f>
        <v>0</v>
      </c>
      <c r="O21" s="29" t="n">
        <f aca="false">(M21+N21)</f>
        <v>0</v>
      </c>
      <c r="P21" s="6" t="n">
        <f aca="false">O21-B21</f>
        <v>0</v>
      </c>
    </row>
    <row r="22" customFormat="false" ht="15" hidden="false" customHeight="false" outlineLevel="0" collapsed="false">
      <c r="A22" s="40"/>
      <c r="B22" s="41"/>
      <c r="C22" s="42"/>
      <c r="D22" s="42"/>
      <c r="E22" s="42"/>
      <c r="F22" s="4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8" t="n">
        <f aca="false">IF(J22&gt;8,8,J22)</f>
        <v>0</v>
      </c>
      <c r="L22" s="18" t="n">
        <f aca="false">IF(J22&gt;8,J22-K22,0)</f>
        <v>0</v>
      </c>
      <c r="M22" s="0" t="n">
        <f aca="false">IF(AND(H22&gt;=4,H22&lt;=5),((5-H22)*0.14*1235.83)+(K22*1235.83),K22*1235.83)</f>
        <v>0</v>
      </c>
      <c r="N22" s="6" t="n">
        <f aca="false">L22*1853.74</f>
        <v>0</v>
      </c>
      <c r="O22" s="29" t="n">
        <f aca="false">(M22+N22)</f>
        <v>0</v>
      </c>
      <c r="P22" s="6" t="n">
        <f aca="false">O22-B22</f>
        <v>0</v>
      </c>
    </row>
    <row r="23" customFormat="false" ht="15" hidden="false" customHeight="false" outlineLevel="0" collapsed="false">
      <c r="A23" s="40"/>
      <c r="B23" s="41"/>
      <c r="C23" s="42"/>
      <c r="D23" s="42"/>
      <c r="E23" s="42"/>
      <c r="F23" s="4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8" t="n">
        <f aca="false">IF(J23&gt;8,8,J23)</f>
        <v>0</v>
      </c>
      <c r="L23" s="18" t="n">
        <f aca="false">IF(J23&gt;8,J23-K23,0)</f>
        <v>0</v>
      </c>
      <c r="M23" s="0" t="n">
        <f aca="false">IF(AND(H23&gt;=4,H23&lt;=5),((5-H23)*0.14*1235.83)+(K23*1235.83),K23*1235.83)</f>
        <v>0</v>
      </c>
      <c r="N23" s="6" t="n">
        <f aca="false">L23*1853.74</f>
        <v>0</v>
      </c>
      <c r="O23" s="29" t="n">
        <f aca="false">(M23+N23)</f>
        <v>0</v>
      </c>
      <c r="P23" s="6" t="n">
        <f aca="false">O23-B23</f>
        <v>0</v>
      </c>
    </row>
    <row r="24" customFormat="false" ht="15" hidden="false" customHeight="false" outlineLevel="0" collapsed="false">
      <c r="A24" s="40"/>
      <c r="B24" s="41"/>
      <c r="C24" s="42"/>
      <c r="D24" s="42"/>
      <c r="E24" s="42"/>
      <c r="F24" s="4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8" t="n">
        <f aca="false">IF(J24&gt;8,8,J24)</f>
        <v>0</v>
      </c>
      <c r="L24" s="18" t="n">
        <f aca="false">IF(J24&gt;8,J24-K24,0)</f>
        <v>0</v>
      </c>
      <c r="M24" s="0" t="n">
        <f aca="false">IF(AND(H24&gt;=4,H24&lt;=5),((5-H24)*0.14*1235.83)+(K24*1235.83),K24*1235.83)</f>
        <v>0</v>
      </c>
      <c r="N24" s="6" t="n">
        <f aca="false">L24*1853.74</f>
        <v>0</v>
      </c>
      <c r="O24" s="29" t="n">
        <f aca="false">(M24+N24)</f>
        <v>0</v>
      </c>
      <c r="P24" s="6" t="n">
        <f aca="false">O24-B24</f>
        <v>0</v>
      </c>
    </row>
    <row r="25" customFormat="false" ht="15" hidden="false" customHeight="false" outlineLevel="0" collapsed="false">
      <c r="A25" s="40"/>
      <c r="B25" s="41"/>
      <c r="C25" s="42"/>
      <c r="D25" s="42"/>
      <c r="E25" s="42"/>
      <c r="F25" s="4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8" t="n">
        <f aca="false">IF(J25&gt;8,8,J25)</f>
        <v>0</v>
      </c>
      <c r="L25" s="18" t="n">
        <f aca="false">IF(J25&gt;8,J25-K25,0)</f>
        <v>0</v>
      </c>
      <c r="M25" s="0" t="n">
        <f aca="false">IF(AND(H25&gt;=4,H25&lt;=5),((5-H25)*0.14*1235.83)+(K25*1235.83),K25*1235.83)</f>
        <v>0</v>
      </c>
      <c r="N25" s="6" t="n">
        <f aca="false">L25*1853.74</f>
        <v>0</v>
      </c>
      <c r="O25" s="29" t="n">
        <f aca="false">(M25+N25)</f>
        <v>0</v>
      </c>
      <c r="P25" s="6" t="n">
        <f aca="false">O25-B25</f>
        <v>0</v>
      </c>
    </row>
    <row r="26" customFormat="false" ht="15" hidden="false" customHeight="false" outlineLevel="0" collapsed="false">
      <c r="A26" s="40"/>
      <c r="B26" s="41"/>
      <c r="C26" s="42"/>
      <c r="D26" s="42"/>
      <c r="E26" s="42"/>
      <c r="F26" s="42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8" t="n">
        <f aca="false">IF(J26&gt;8,8,J26)</f>
        <v>0</v>
      </c>
      <c r="L26" s="18" t="n">
        <f aca="false">IF(J26&gt;8,J26-K26,0)</f>
        <v>0</v>
      </c>
      <c r="M26" s="0" t="n">
        <f aca="false">IF(AND(H26&gt;=4,H26&lt;=5),((5-H26)*0.14*1235.83)+(K26*1235.83),K26*1235.83)</f>
        <v>0</v>
      </c>
      <c r="N26" s="6" t="n">
        <f aca="false">L26*1853.74</f>
        <v>0</v>
      </c>
      <c r="O26" s="29" t="n">
        <f aca="false">(M26+N26)</f>
        <v>0</v>
      </c>
      <c r="P26" s="6" t="n">
        <f aca="false">O26-B26</f>
        <v>0</v>
      </c>
    </row>
    <row r="27" customFormat="false" ht="15" hidden="false" customHeight="false" outlineLevel="0" collapsed="false">
      <c r="A27" s="31"/>
      <c r="B27" s="44"/>
      <c r="C27" s="12"/>
      <c r="D27" s="12"/>
      <c r="E27" s="12"/>
      <c r="F27" s="12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8" t="n">
        <f aca="false">IF(J27&gt;8,8,J27)</f>
        <v>0</v>
      </c>
      <c r="L27" s="18" t="n">
        <f aca="false">IF(J27&gt;8,J27-K27,0)</f>
        <v>0</v>
      </c>
      <c r="M27" s="0" t="n">
        <f aca="false">IF(AND(H27&gt;=4,H27&lt;=5),((5-H27)*0.14*1235.83)+(K27*1235.83),K27*1235.83)</f>
        <v>0</v>
      </c>
      <c r="N27" s="6" t="n">
        <f aca="false">L27*1853.74</f>
        <v>0</v>
      </c>
      <c r="O27" s="29" t="n">
        <f aca="false">(M27+N27)</f>
        <v>0</v>
      </c>
      <c r="P27" s="6" t="n">
        <f aca="false">O27-B27</f>
        <v>0</v>
      </c>
    </row>
    <row r="28" customFormat="false" ht="15" hidden="false" customHeight="false" outlineLevel="0" collapsed="false">
      <c r="A28" s="31"/>
      <c r="B28" s="44"/>
      <c r="C28" s="12"/>
      <c r="D28" s="12"/>
      <c r="E28" s="12"/>
      <c r="F28" s="12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8" t="n">
        <f aca="false">IF(J28&gt;8,8,J28)</f>
        <v>0</v>
      </c>
      <c r="L28" s="18" t="n">
        <f aca="false">IF(J28&gt;8,J28-K28,0)</f>
        <v>0</v>
      </c>
      <c r="M28" s="0" t="n">
        <f aca="false">IF(AND(H28&gt;=4,H28&lt;=5),((5-H28)*0.14*1235.83)+(K28*1235.83),K28*1235.83)</f>
        <v>0</v>
      </c>
      <c r="N28" s="6" t="n">
        <f aca="false">L28*1853.74</f>
        <v>0</v>
      </c>
      <c r="O28" s="29" t="n">
        <f aca="false">(M28+N28)</f>
        <v>0</v>
      </c>
      <c r="P28" s="6" t="n">
        <f aca="false">O28-B28</f>
        <v>0</v>
      </c>
    </row>
    <row r="29" customFormat="false" ht="15" hidden="false" customHeight="false" outlineLevel="0" collapsed="false">
      <c r="A29" s="31"/>
      <c r="B29" s="44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8" t="n">
        <f aca="false">IF(J29&gt;8,8,J29)</f>
        <v>0</v>
      </c>
      <c r="L29" s="18" t="n">
        <f aca="false">IF(J29&gt;8,J29-K29,0)</f>
        <v>0</v>
      </c>
      <c r="M29" s="0" t="n">
        <f aca="false">IF(AND(H29&gt;=4,H29&lt;=5),((5-H29)*0.14*1235.83)+(K29*1235.83),K29*1235.83)</f>
        <v>0</v>
      </c>
      <c r="N29" s="6" t="n">
        <f aca="false">L29*1853.74</f>
        <v>0</v>
      </c>
      <c r="O29" s="29" t="n">
        <f aca="false">(M29+N29)</f>
        <v>0</v>
      </c>
      <c r="P29" s="6" t="n">
        <f aca="false">O29-B29</f>
        <v>0</v>
      </c>
    </row>
    <row r="30" customFormat="false" ht="15" hidden="false" customHeight="false" outlineLevel="0" collapsed="false">
      <c r="A30" s="31"/>
      <c r="B30" s="44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8" t="n">
        <f aca="false">IF(J30&gt;8,8,J30)</f>
        <v>0</v>
      </c>
      <c r="L30" s="18" t="n">
        <f aca="false">IF(J30&gt;8,J30-K30,0)</f>
        <v>0</v>
      </c>
      <c r="M30" s="0" t="n">
        <f aca="false">IF(AND(H30&gt;=4,H30&lt;=5),((5-H30)*0.14*1235.83)+(K30*1235.83),K30*1235.83)</f>
        <v>0</v>
      </c>
      <c r="N30" s="6" t="n">
        <f aca="false">L30*1853.74</f>
        <v>0</v>
      </c>
      <c r="O30" s="29" t="n">
        <f aca="false">(M30+N30)</f>
        <v>0</v>
      </c>
      <c r="P30" s="6" t="n">
        <f aca="false">O30-B30</f>
        <v>0</v>
      </c>
    </row>
    <row r="31" customFormat="false" ht="15" hidden="false" customHeight="false" outlineLevel="0" collapsed="false">
      <c r="A31" s="31"/>
      <c r="B31" s="44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8" t="n">
        <f aca="false">IF(J31&gt;8,8,J31)</f>
        <v>0</v>
      </c>
      <c r="L31" s="18" t="n">
        <f aca="false">IF(J31&gt;8,J31-K31,0)</f>
        <v>0</v>
      </c>
      <c r="M31" s="0" t="n">
        <f aca="false">IF(AND(H31&gt;=4,H31&lt;=5),((5-H31)*0.14*1235.83)+(K31*1235.83),K31*1235.83)</f>
        <v>0</v>
      </c>
      <c r="N31" s="6" t="n">
        <f aca="false">L31*1853.74</f>
        <v>0</v>
      </c>
      <c r="O31" s="29" t="n">
        <f aca="false">(M31+N31)</f>
        <v>0</v>
      </c>
      <c r="P31" s="6" t="n">
        <f aca="false">O31-B31</f>
        <v>0</v>
      </c>
    </row>
    <row r="32" customFormat="false" ht="15" hidden="false" customHeight="false" outlineLevel="0" collapsed="false">
      <c r="A32" s="31"/>
      <c r="B32" s="44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8" t="n">
        <f aca="false">IF(J32&gt;8,8,J32)</f>
        <v>0</v>
      </c>
      <c r="L32" s="18" t="n">
        <f aca="false">IF(J32&gt;8,J32-K32,0)</f>
        <v>0</v>
      </c>
      <c r="M32" s="0" t="n">
        <f aca="false">IF(AND(H32&gt;=4,H32&lt;=5),((5-H32)*0.14*1235.83)+(K32*1235.83),K32*1235.83)</f>
        <v>0</v>
      </c>
      <c r="N32" s="6" t="n">
        <f aca="false">L32*1853.74</f>
        <v>0</v>
      </c>
      <c r="O32" s="29" t="n">
        <f aca="false">(M32+N32)</f>
        <v>0</v>
      </c>
      <c r="P32" s="6" t="n">
        <f aca="false">O32-B32</f>
        <v>0</v>
      </c>
    </row>
    <row r="33" customFormat="false" ht="15" hidden="false" customHeight="false" outlineLevel="0" collapsed="false">
      <c r="A33" s="31"/>
      <c r="B33" s="44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8" t="n">
        <f aca="false">IF(J33&gt;8,8,J33)</f>
        <v>0</v>
      </c>
      <c r="L33" s="18" t="n">
        <f aca="false">IF(J33&gt;8,J33-K33,0)</f>
        <v>0</v>
      </c>
      <c r="M33" s="0" t="n">
        <f aca="false">IF(AND(H33&gt;=4,H33&lt;=5),((5-H33)*0.14*1235.83)+(K33*1235.83),K33*1235.83)</f>
        <v>0</v>
      </c>
      <c r="N33" s="6" t="n">
        <f aca="false">L33*1853.74</f>
        <v>0</v>
      </c>
      <c r="O33" s="29" t="n">
        <f aca="false">(M33+N33)</f>
        <v>0</v>
      </c>
      <c r="P33" s="6" t="n">
        <f aca="false">O33-B33</f>
        <v>0</v>
      </c>
    </row>
    <row r="34" customFormat="false" ht="15" hidden="false" customHeight="false" outlineLevel="0" collapsed="false">
      <c r="A34" s="31"/>
      <c r="B34" s="44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8" t="n">
        <f aca="false">IF(J34&gt;8,8,J34)</f>
        <v>0</v>
      </c>
      <c r="L34" s="18" t="n">
        <f aca="false">IF(J34&gt;8,J34-K34,0)</f>
        <v>0</v>
      </c>
      <c r="M34" s="0" t="n">
        <f aca="false">IF(AND(H34&gt;=4,H34&lt;=5),((5-H34)*0.14*1235.83)+(K34*1235.83),K34*1235.83)</f>
        <v>0</v>
      </c>
      <c r="N34" s="6" t="n">
        <f aca="false">L34*1853.74</f>
        <v>0</v>
      </c>
      <c r="O34" s="29" t="n">
        <f aca="false">(M34+N34)</f>
        <v>0</v>
      </c>
      <c r="P34" s="6" t="n">
        <f aca="false">O34-B34</f>
        <v>0</v>
      </c>
    </row>
    <row r="35" customFormat="false" ht="15" hidden="false" customHeight="false" outlineLevel="0" collapsed="false">
      <c r="A35" s="31"/>
      <c r="B35" s="44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8" t="n">
        <f aca="false">IF(H35&gt;0,8,)</f>
        <v>0</v>
      </c>
      <c r="L35" s="18" t="n">
        <f aca="false">IF(J35&gt;8,J35-K35,0)</f>
        <v>0</v>
      </c>
      <c r="M35" s="0" t="n">
        <f aca="false">IF(AND(H35&gt;=4,H35&lt;=5),((5-H35)*0.14*1235.83)+(K35*1235.83),K35*1235.83)</f>
        <v>0</v>
      </c>
      <c r="N35" s="6" t="n">
        <f aca="false">L35*1853.74</f>
        <v>0</v>
      </c>
      <c r="O35" s="29" t="n">
        <f aca="false">(M35+N35)</f>
        <v>0</v>
      </c>
      <c r="P35" s="6" t="n">
        <f aca="false">O35-B35</f>
        <v>0</v>
      </c>
    </row>
    <row r="36" customFormat="false" ht="15" hidden="false" customHeight="false" outlineLevel="0" collapsed="false">
      <c r="A36" s="31"/>
      <c r="B36" s="44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8" t="n">
        <f aca="false">IF(H36&gt;0,8,)</f>
        <v>0</v>
      </c>
      <c r="L36" s="18" t="n">
        <f aca="false">IF(J36&gt;8,J36-K36,0)</f>
        <v>0</v>
      </c>
      <c r="M36" s="0" t="n">
        <f aca="false">IF(AND(H36&gt;=4,H36&lt;=5),((5-H36)*0.14*1235.83)+(K36*1235.83),K36*1235.83)</f>
        <v>0</v>
      </c>
      <c r="N36" s="6" t="n">
        <f aca="false">L36*1853.74</f>
        <v>0</v>
      </c>
      <c r="O36" s="29" t="n">
        <f aca="false">(M36+N36)</f>
        <v>0</v>
      </c>
      <c r="P36" s="6" t="n">
        <f aca="false">O36-B36</f>
        <v>0</v>
      </c>
    </row>
    <row r="37" customFormat="false" ht="15" hidden="false" customHeight="false" outlineLevel="0" collapsed="false">
      <c r="A37" s="31"/>
      <c r="B37" s="44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8" t="n">
        <f aca="false">IF(H37&gt;0,8,)</f>
        <v>0</v>
      </c>
      <c r="L37" s="18" t="n">
        <f aca="false">IF(J37&gt;8,J37-K37,0)</f>
        <v>0</v>
      </c>
      <c r="M37" s="0" t="n">
        <f aca="false">IF(AND(H37&gt;=4,H37&lt;=5),((5-H37)*0.14*1235.83)+(K37*1235.83),K37*1235.83)</f>
        <v>0</v>
      </c>
      <c r="N37" s="6" t="n">
        <f aca="false">L37*1853.74</f>
        <v>0</v>
      </c>
      <c r="O37" s="29" t="n">
        <f aca="false">(M37+N37)</f>
        <v>0</v>
      </c>
      <c r="P37" s="6" t="n">
        <f aca="false">O37-B37</f>
        <v>0</v>
      </c>
    </row>
    <row r="38" customFormat="false" ht="15" hidden="false" customHeight="false" outlineLevel="0" collapsed="false">
      <c r="A38" s="31"/>
      <c r="B38" s="44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8" t="n">
        <f aca="false">IF(H38&gt;0,8,)</f>
        <v>0</v>
      </c>
      <c r="L38" s="18" t="n">
        <f aca="false">IF(J38&gt;8,J38-K38,0)</f>
        <v>0</v>
      </c>
      <c r="M38" s="0" t="n">
        <f aca="false">IF(AND(H38&gt;=4,H38&lt;=5),((5-H38)*0.14*1235.83)+(K38*1235.83),K38*1235.83)</f>
        <v>0</v>
      </c>
      <c r="N38" s="6" t="n">
        <f aca="false">L38*1853.74</f>
        <v>0</v>
      </c>
      <c r="O38" s="29" t="n">
        <f aca="false">(M38+N38)</f>
        <v>0</v>
      </c>
      <c r="P38" s="6" t="n">
        <f aca="false">O38-B38</f>
        <v>0</v>
      </c>
    </row>
    <row r="39" customFormat="false" ht="15" hidden="false" customHeight="false" outlineLevel="0" collapsed="false">
      <c r="A39" s="31"/>
      <c r="B39" s="44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8" t="n">
        <f aca="false">IF(H39&gt;0,8,)</f>
        <v>0</v>
      </c>
      <c r="L39" s="18" t="n">
        <f aca="false">IF(J39&gt;8,J39-K39,0)</f>
        <v>0</v>
      </c>
      <c r="M39" s="0" t="n">
        <f aca="false">IF(AND(H39&gt;=4,H39&lt;=5),((5-H39)*0.14*1235.83)+(K39*1235.83),K39*1235.83)</f>
        <v>0</v>
      </c>
      <c r="N39" s="6" t="n">
        <f aca="false">L39*1853.74</f>
        <v>0</v>
      </c>
      <c r="O39" s="29" t="n">
        <f aca="false">(M39+N39)</f>
        <v>0</v>
      </c>
      <c r="P39" s="6" t="n">
        <f aca="false">O39-B39</f>
        <v>0</v>
      </c>
    </row>
    <row r="40" customFormat="false" ht="15" hidden="false" customHeight="false" outlineLevel="0" collapsed="false">
      <c r="A40" s="31"/>
      <c r="B40" s="44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8" t="n">
        <f aca="false">IF(H40&gt;0,8,)</f>
        <v>0</v>
      </c>
      <c r="L40" s="18" t="n">
        <f aca="false">IF(J40&gt;8,J40-K40,0)</f>
        <v>0</v>
      </c>
      <c r="M40" s="0" t="n">
        <f aca="false">IF(AND(H40&gt;=4,H40&lt;=5),((5-H40)*0.14*1235.83)+(K40*1235.83),K40*1235.83)</f>
        <v>0</v>
      </c>
      <c r="N40" s="6" t="n">
        <f aca="false">L40*1853.74</f>
        <v>0</v>
      </c>
      <c r="O40" s="29" t="n">
        <f aca="false">(M40+N40)</f>
        <v>0</v>
      </c>
      <c r="P40" s="6" t="n">
        <f aca="false">O40-B40</f>
        <v>0</v>
      </c>
    </row>
    <row r="41" customFormat="false" ht="15" hidden="false" customHeight="false" outlineLevel="0" collapsed="false">
      <c r="A41" s="31"/>
      <c r="B41" s="44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8" t="n">
        <f aca="false">IF(H41&gt;0,8,)</f>
        <v>0</v>
      </c>
      <c r="L41" s="18" t="n">
        <f aca="false">IF(J41&gt;8,J41-K41,0)</f>
        <v>0</v>
      </c>
      <c r="M41" s="0" t="n">
        <f aca="false">IF(AND(H41&gt;=4,H41&lt;=5),((5-H41)*0.14*1235.83)+(K41*1235.83),K41*1235.83)</f>
        <v>0</v>
      </c>
      <c r="N41" s="6" t="n">
        <f aca="false">L41*1853.74</f>
        <v>0</v>
      </c>
      <c r="O41" s="29" t="n">
        <f aca="false">(M41+N41)</f>
        <v>0</v>
      </c>
      <c r="P41" s="6" t="n">
        <f aca="false">O41-B41</f>
        <v>0</v>
      </c>
    </row>
    <row r="42" customFormat="false" ht="15" hidden="false" customHeight="false" outlineLevel="0" collapsed="false">
      <c r="A42" s="31"/>
      <c r="B42" s="44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8" t="n">
        <f aca="false">IF(H42&gt;0,8,)</f>
        <v>0</v>
      </c>
      <c r="L42" s="18" t="n">
        <f aca="false">IF(J42&gt;8,J42-K42,0)</f>
        <v>0</v>
      </c>
      <c r="M42" s="0" t="n">
        <f aca="false">IF(AND(H42&gt;=4,H42&lt;=5),((5-H42)*0.14*1235.83)+(K42*1235.83),K42*1235.83)</f>
        <v>0</v>
      </c>
      <c r="N42" s="6" t="n">
        <f aca="false">L42*1853.74</f>
        <v>0</v>
      </c>
      <c r="O42" s="29" t="n">
        <f aca="false">(M42+N42)</f>
        <v>0</v>
      </c>
      <c r="P42" s="6" t="n">
        <f aca="false">O42-B42</f>
        <v>0</v>
      </c>
    </row>
    <row r="43" customFormat="false" ht="15" hidden="false" customHeight="false" outlineLevel="0" collapsed="false">
      <c r="A43" s="31"/>
      <c r="B43" s="44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8" t="n">
        <f aca="false">IF(H43&gt;0,8,)</f>
        <v>0</v>
      </c>
      <c r="L43" s="18" t="n">
        <f aca="false">IF(J43&gt;8,J43-K43,0)</f>
        <v>0</v>
      </c>
      <c r="M43" s="0" t="n">
        <f aca="false">IF(AND(H43&gt;=4,H43&lt;=5),((5-H43)*0.14*1235.83)+(K43*1235.83),K43*1235.83)</f>
        <v>0</v>
      </c>
      <c r="N43" s="6" t="n">
        <f aca="false">L43*1853.74</f>
        <v>0</v>
      </c>
      <c r="O43" s="29" t="n">
        <f aca="false">(M43+N43)</f>
        <v>0</v>
      </c>
      <c r="P43" s="6" t="n">
        <f aca="false">O43-B43</f>
        <v>0</v>
      </c>
    </row>
    <row r="44" customFormat="false" ht="15" hidden="false" customHeight="false" outlineLevel="0" collapsed="false">
      <c r="A44" s="31"/>
      <c r="B44" s="44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8" t="n">
        <f aca="false">IF(H44&gt;0,8,)</f>
        <v>0</v>
      </c>
      <c r="L44" s="18" t="n">
        <f aca="false">IF(J44&gt;8,J44-K44,0)</f>
        <v>0</v>
      </c>
      <c r="M44" s="0" t="n">
        <f aca="false">IF(AND(H44&gt;=4,H44&lt;=5),((5-H44)*0.14*1235.83)+(K44*1235.83),K44*1235.83)</f>
        <v>0</v>
      </c>
      <c r="N44" s="6" t="n">
        <f aca="false">L44*1853.74</f>
        <v>0</v>
      </c>
      <c r="O44" s="29" t="n">
        <f aca="false">(M44+N44)</f>
        <v>0</v>
      </c>
      <c r="P44" s="6" t="n">
        <f aca="false">O44-B44</f>
        <v>0</v>
      </c>
    </row>
    <row r="45" customFormat="false" ht="15" hidden="false" customHeight="false" outlineLevel="0" collapsed="false">
      <c r="A45" s="31"/>
      <c r="B45" s="44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8" t="n">
        <f aca="false">IF(H45&gt;0,8,)</f>
        <v>0</v>
      </c>
      <c r="L45" s="18" t="n">
        <f aca="false">IF(J45&gt;8,J45-K45,0)</f>
        <v>0</v>
      </c>
      <c r="M45" s="0" t="n">
        <f aca="false">IF(AND(H45&gt;=4,H45&lt;=5),((5-H45)*0.14*1235.83)+(K45*1235.83),K45*1235.83)</f>
        <v>0</v>
      </c>
      <c r="N45" s="6" t="n">
        <f aca="false">L45*1853.74</f>
        <v>0</v>
      </c>
      <c r="O45" s="29" t="n">
        <f aca="false">(M45+N45)</f>
        <v>0</v>
      </c>
      <c r="P45" s="6" t="n">
        <f aca="false">O45-B45</f>
        <v>0</v>
      </c>
    </row>
    <row r="46" customFormat="false" ht="15" hidden="false" customHeight="false" outlineLevel="0" collapsed="false">
      <c r="A46" s="31"/>
      <c r="B46" s="44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8" t="n">
        <f aca="false">IF(H46&gt;0,8,)</f>
        <v>0</v>
      </c>
      <c r="L46" s="18" t="n">
        <f aca="false">IF(J46&gt;8,J46-K46,0)</f>
        <v>0</v>
      </c>
      <c r="M46" s="0" t="n">
        <f aca="false">IF(AND(H46&gt;=4,H46&lt;=5),((5-H46)*0.14*1235.83)+(K46*1235.83),K46*1235.83)</f>
        <v>0</v>
      </c>
      <c r="N46" s="6" t="n">
        <f aca="false">L46*1853.74</f>
        <v>0</v>
      </c>
      <c r="O46" s="29" t="n">
        <f aca="false">(M46+N46)</f>
        <v>0</v>
      </c>
      <c r="P46" s="6" t="n">
        <f aca="false">O46-B46</f>
        <v>0</v>
      </c>
    </row>
    <row r="47" customFormat="false" ht="15" hidden="false" customHeight="false" outlineLevel="0" collapsed="false">
      <c r="A47" s="31"/>
      <c r="B47" s="44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8" t="n">
        <f aca="false">IF(H47&gt;0,8,)</f>
        <v>0</v>
      </c>
      <c r="L47" s="18" t="n">
        <f aca="false">IF(J47&gt;8,J47-K47,0)</f>
        <v>0</v>
      </c>
      <c r="M47" s="0" t="n">
        <f aca="false">IF(AND(H47&gt;=4,H47&lt;=5),((5-H47)*0.14*1235.83)+(K47*1235.83),K47*1235.83)</f>
        <v>0</v>
      </c>
      <c r="N47" s="6" t="n">
        <f aca="false">L47*1853.74</f>
        <v>0</v>
      </c>
      <c r="O47" s="29" t="n">
        <f aca="false">(M47+N47)</f>
        <v>0</v>
      </c>
      <c r="P47" s="6" t="n">
        <f aca="false">O47-B47</f>
        <v>0</v>
      </c>
    </row>
    <row r="48" customFormat="false" ht="15" hidden="false" customHeight="false" outlineLevel="0" collapsed="false">
      <c r="A48" s="31"/>
      <c r="B48" s="44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8" t="n">
        <f aca="false">IF(H48&gt;0,8,)</f>
        <v>0</v>
      </c>
      <c r="L48" s="18" t="n">
        <f aca="false">IF(J48&gt;8,J48-K48,0)</f>
        <v>0</v>
      </c>
      <c r="M48" s="0" t="n">
        <f aca="false">IF(AND(H48&gt;=4,H48&lt;=5),((5-H48)*0.14*1235.83)+(K48*1235.83),K48*1235.83)</f>
        <v>0</v>
      </c>
      <c r="N48" s="6" t="n">
        <f aca="false">L48*1853.74</f>
        <v>0</v>
      </c>
      <c r="O48" s="29" t="n">
        <f aca="false">(M48+N48)</f>
        <v>0</v>
      </c>
      <c r="P48" s="6" t="n">
        <f aca="false">O48-B48</f>
        <v>0</v>
      </c>
    </row>
    <row r="49" customFormat="false" ht="15" hidden="false" customHeight="false" outlineLevel="0" collapsed="false">
      <c r="A49" s="31"/>
      <c r="B49" s="44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8" t="n">
        <f aca="false">IF(H49&gt;0,8,)</f>
        <v>0</v>
      </c>
      <c r="L49" s="18" t="n">
        <f aca="false">IF(J49&gt;8,J49-K49,0)</f>
        <v>0</v>
      </c>
      <c r="M49" s="0" t="n">
        <f aca="false">IF(AND(H49&gt;=4,H49&lt;=5),((5-H49)*0.14*1235.83)+(K49*1235.83),K49*1235.83)</f>
        <v>0</v>
      </c>
      <c r="N49" s="6" t="n">
        <f aca="false">L49*1853.74</f>
        <v>0</v>
      </c>
      <c r="O49" s="29" t="n">
        <f aca="false">(M49+N49)</f>
        <v>0</v>
      </c>
      <c r="P49" s="6" t="n">
        <f aca="false">O49-B49</f>
        <v>0</v>
      </c>
    </row>
    <row r="50" customFormat="false" ht="15" hidden="false" customHeight="false" outlineLevel="0" collapsed="false">
      <c r="A50" s="31"/>
      <c r="B50" s="44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8" t="n">
        <f aca="false">IF(H50&gt;0,8,)</f>
        <v>0</v>
      </c>
      <c r="L50" s="18" t="n">
        <f aca="false">IF(J50&gt;8,J50-K50,0)</f>
        <v>0</v>
      </c>
      <c r="M50" s="0" t="n">
        <f aca="false">IF(AND(H50&gt;=4,H50&lt;=5),((5-H50)*0.14*1235.83)+(K50*1235.83),K50*1235.83)</f>
        <v>0</v>
      </c>
      <c r="N50" s="6" t="n">
        <f aca="false">L50*1853.74</f>
        <v>0</v>
      </c>
      <c r="O50" s="29" t="n">
        <f aca="false">(M50+N50)</f>
        <v>0</v>
      </c>
      <c r="P50" s="6" t="n">
        <f aca="false">O50-B50</f>
        <v>0</v>
      </c>
    </row>
    <row r="51" customFormat="false" ht="15" hidden="false" customHeight="false" outlineLevel="0" collapsed="false">
      <c r="A51" s="31"/>
      <c r="B51" s="44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8" t="n">
        <f aca="false">IF(H51&gt;0,8,)</f>
        <v>0</v>
      </c>
      <c r="L51" s="18" t="n">
        <f aca="false">IF(J51&gt;8,J51-K51,0)</f>
        <v>0</v>
      </c>
      <c r="M51" s="0" t="n">
        <f aca="false">IF(AND(H51&gt;=4,H51&lt;=5),((5-H51)*0.14*1235.83)+(K51*1235.83),K51*1235.83)</f>
        <v>0</v>
      </c>
      <c r="N51" s="6" t="n">
        <f aca="false">L51*1853.74</f>
        <v>0</v>
      </c>
      <c r="O51" s="29" t="n">
        <f aca="false">(M51+N51)</f>
        <v>0</v>
      </c>
      <c r="P51" s="6" t="n">
        <f aca="false">O51-B51</f>
        <v>0</v>
      </c>
    </row>
    <row r="52" customFormat="false" ht="15" hidden="false" customHeight="false" outlineLevel="0" collapsed="false">
      <c r="A52" s="31"/>
      <c r="B52" s="44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8" t="n">
        <f aca="false">IF(H52&gt;0,8,)</f>
        <v>0</v>
      </c>
      <c r="L52" s="18" t="n">
        <f aca="false">IF(J52&gt;8,J52-K52,0)</f>
        <v>0</v>
      </c>
      <c r="M52" s="0" t="n">
        <f aca="false">IF(AND(H52&gt;=4,H52&lt;=5),((5-H52)*0.14*1235.83)+(K52*1235.83),K52*1235.83)</f>
        <v>0</v>
      </c>
      <c r="N52" s="6" t="n">
        <f aca="false">L52*1853.74</f>
        <v>0</v>
      </c>
      <c r="O52" s="29" t="n">
        <f aca="false">(M52+N52)</f>
        <v>0</v>
      </c>
      <c r="P52" s="6" t="n">
        <f aca="false">O52-B52</f>
        <v>0</v>
      </c>
    </row>
    <row r="53" customFormat="false" ht="15" hidden="false" customHeight="false" outlineLevel="0" collapsed="false">
      <c r="A53" s="31"/>
      <c r="B53" s="44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8" t="n">
        <f aca="false">IF(H53&gt;0,8,)</f>
        <v>0</v>
      </c>
      <c r="L53" s="18" t="n">
        <f aca="false">IF(J53&gt;8,J53-K53,0)</f>
        <v>0</v>
      </c>
      <c r="M53" s="0" t="n">
        <f aca="false">IF(AND(H53&gt;=4,H53&lt;=5),((5-H53)*0.14*1235.83)+(K53*1235.83),K53*1235.83)</f>
        <v>0</v>
      </c>
      <c r="N53" s="6" t="n">
        <f aca="false">L53*1853.74</f>
        <v>0</v>
      </c>
      <c r="O53" s="29" t="n">
        <f aca="false">(M53+N53)</f>
        <v>0</v>
      </c>
      <c r="P53" s="6" t="n">
        <f aca="false">O53-B53</f>
        <v>0</v>
      </c>
    </row>
    <row r="54" customFormat="false" ht="15" hidden="false" customHeight="false" outlineLevel="0" collapsed="false">
      <c r="A54" s="31"/>
      <c r="B54" s="44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8" t="n">
        <f aca="false">IF(H54&gt;0,8,)</f>
        <v>0</v>
      </c>
      <c r="L54" s="18" t="n">
        <f aca="false">IF(J54&gt;8,J54-K54,0)</f>
        <v>0</v>
      </c>
      <c r="M54" s="0" t="n">
        <f aca="false">IF(AND(H54&gt;=4,H54&lt;=5),((5-H54)*0.14*1235.83)+(K54*1235.83),K54*1235.83)</f>
        <v>0</v>
      </c>
      <c r="N54" s="6" t="n">
        <f aca="false">L54*1853.74</f>
        <v>0</v>
      </c>
      <c r="O54" s="29" t="n">
        <f aca="false">(M54+N54)</f>
        <v>0</v>
      </c>
      <c r="P54" s="6" t="n">
        <f aca="false">O54-B54</f>
        <v>0</v>
      </c>
    </row>
    <row r="55" customFormat="false" ht="15" hidden="false" customHeight="false" outlineLevel="0" collapsed="false">
      <c r="A55" s="31"/>
      <c r="B55" s="44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8" t="n">
        <f aca="false">IF(H55&gt;0,8,)</f>
        <v>0</v>
      </c>
      <c r="L55" s="18" t="n">
        <f aca="false">IF(J55&gt;8,J55-K55,0)</f>
        <v>0</v>
      </c>
      <c r="M55" s="0" t="n">
        <f aca="false">IF(AND(H55&gt;=4,H55&lt;=5),((5-H55)*0.14*1235.83)+(K55*1235.83),K55*1235.83)</f>
        <v>0</v>
      </c>
      <c r="N55" s="6" t="n">
        <f aca="false">L55*1853.74</f>
        <v>0</v>
      </c>
      <c r="O55" s="29" t="n">
        <f aca="false">(M55+N55)</f>
        <v>0</v>
      </c>
      <c r="P55" s="6" t="n">
        <f aca="false">O55-B55</f>
        <v>0</v>
      </c>
    </row>
    <row r="56" customFormat="false" ht="15" hidden="false" customHeight="false" outlineLevel="0" collapsed="false">
      <c r="A56" s="31"/>
      <c r="B56" s="44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8" t="n">
        <f aca="false">IF(H56&gt;0,8,)</f>
        <v>0</v>
      </c>
      <c r="L56" s="18" t="n">
        <f aca="false">IF(J56&gt;8,J56-K56,0)</f>
        <v>0</v>
      </c>
      <c r="M56" s="0" t="n">
        <f aca="false">IF(AND(H56&gt;=4,H56&lt;=5),((5-H56)*0.14*1235.83)+(K56*1235.83),K56*1235.83)</f>
        <v>0</v>
      </c>
      <c r="N56" s="6" t="n">
        <f aca="false">L56*1853.74</f>
        <v>0</v>
      </c>
      <c r="O56" s="29" t="n">
        <f aca="false">(M56+N56)</f>
        <v>0</v>
      </c>
      <c r="P56" s="6" t="n">
        <f aca="false">O56-B56</f>
        <v>0</v>
      </c>
    </row>
    <row r="57" customFormat="false" ht="15" hidden="false" customHeight="false" outlineLevel="0" collapsed="false">
      <c r="A57" s="31"/>
      <c r="B57" s="44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8" t="n">
        <f aca="false">IF(H57&gt;0,8,)</f>
        <v>0</v>
      </c>
      <c r="L57" s="18" t="n">
        <f aca="false">IF(J57&gt;8,J57-K57,0)</f>
        <v>0</v>
      </c>
      <c r="M57" s="0" t="n">
        <f aca="false">IF(AND(H57&gt;=4,H57&lt;=5),((5-H57)*0.14*1235.83)+(K57*1235.83),K57*1235.83)</f>
        <v>0</v>
      </c>
      <c r="N57" s="6" t="n">
        <f aca="false">L57*1853.74</f>
        <v>0</v>
      </c>
      <c r="O57" s="29" t="n">
        <f aca="false">(M57+N57)</f>
        <v>0</v>
      </c>
      <c r="P57" s="6" t="n">
        <f aca="false">O57-B57</f>
        <v>0</v>
      </c>
    </row>
    <row r="58" customFormat="false" ht="15" hidden="false" customHeight="false" outlineLevel="0" collapsed="false">
      <c r="A58" s="31"/>
      <c r="B58" s="44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8" t="n">
        <f aca="false">IF(H58&gt;0,8,)</f>
        <v>0</v>
      </c>
      <c r="L58" s="18" t="n">
        <f aca="false">IF(J58&gt;8,J58-K58,0)</f>
        <v>0</v>
      </c>
      <c r="M58" s="0" t="n">
        <f aca="false">IF(AND(H58&gt;=4,H58&lt;=5),((5-H58)*0.14*1235.83)+(K58*1235.83),K58*1235.83)</f>
        <v>0</v>
      </c>
      <c r="N58" s="6" t="n">
        <f aca="false">L58*1853.74</f>
        <v>0</v>
      </c>
      <c r="O58" s="29" t="n">
        <f aca="false">(M58+N58)</f>
        <v>0</v>
      </c>
      <c r="P58" s="6" t="n">
        <f aca="false">O58-B58</f>
        <v>0</v>
      </c>
    </row>
    <row r="59" customFormat="false" ht="15" hidden="false" customHeight="false" outlineLevel="0" collapsed="false">
      <c r="A59" s="31"/>
      <c r="B59" s="44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8" t="n">
        <f aca="false">IF(H59&gt;0,8,)</f>
        <v>0</v>
      </c>
      <c r="L59" s="18" t="n">
        <f aca="false">IF(J59&gt;8,J59-K59,0)</f>
        <v>0</v>
      </c>
      <c r="M59" s="0" t="n">
        <f aca="false">IF(AND(H59&gt;=4,H59&lt;=5),((5-H59)*0.14*1235.83)+(K59*1235.83),K59*1235.83)</f>
        <v>0</v>
      </c>
      <c r="N59" s="6" t="n">
        <f aca="false">L59*1853.74</f>
        <v>0</v>
      </c>
      <c r="O59" s="29" t="n">
        <f aca="false">(M59+N59)</f>
        <v>0</v>
      </c>
      <c r="P59" s="6" t="n">
        <f aca="false">O59-B59</f>
        <v>0</v>
      </c>
    </row>
    <row r="60" customFormat="false" ht="15" hidden="false" customHeight="false" outlineLevel="0" collapsed="false">
      <c r="A60" s="31"/>
      <c r="B60" s="44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8" t="n">
        <f aca="false">IF(H60&gt;0,8,)</f>
        <v>0</v>
      </c>
      <c r="L60" s="18" t="n">
        <f aca="false">IF(J60&gt;8,J60-K60,0)</f>
        <v>0</v>
      </c>
      <c r="M60" s="0" t="n">
        <f aca="false">IF(AND(H60&gt;=4,H60&lt;=5),((5-H60)*0.14*1235.83)+(K60*1235.83),K60*1235.83)</f>
        <v>0</v>
      </c>
      <c r="N60" s="6" t="n">
        <f aca="false">L60*1853.74</f>
        <v>0</v>
      </c>
      <c r="O60" s="29" t="n">
        <f aca="false">(M60+N60)</f>
        <v>0</v>
      </c>
      <c r="P60" s="6" t="n">
        <f aca="false">O60-B60</f>
        <v>0</v>
      </c>
    </row>
    <row r="61" customFormat="false" ht="15" hidden="false" customHeight="false" outlineLevel="0" collapsed="false">
      <c r="A61" s="31"/>
      <c r="B61" s="44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8" t="n">
        <f aca="false">IF(H61&gt;0,8,)</f>
        <v>0</v>
      </c>
      <c r="L61" s="18" t="n">
        <f aca="false">IF(J61&gt;8,J61-K61,0)</f>
        <v>0</v>
      </c>
      <c r="M61" s="0" t="n">
        <f aca="false">IF(AND(H61&gt;=4,H61&lt;=5),((5-H61)*0.14*1235.83)+(K61*1235.83),K61*1235.83)</f>
        <v>0</v>
      </c>
      <c r="N61" s="6" t="n">
        <f aca="false">L61*1853.74</f>
        <v>0</v>
      </c>
      <c r="O61" s="29" t="n">
        <f aca="false">(M61+N61)</f>
        <v>0</v>
      </c>
      <c r="P61" s="6" t="n">
        <f aca="false">O61-B61</f>
        <v>0</v>
      </c>
    </row>
    <row r="62" customFormat="false" ht="15" hidden="false" customHeight="false" outlineLevel="0" collapsed="false">
      <c r="A62" s="31"/>
      <c r="B62" s="44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8" t="n">
        <f aca="false">IF(H62&gt;0,8,)</f>
        <v>0</v>
      </c>
      <c r="L62" s="18" t="n">
        <f aca="false">IF(J62&gt;8,J62-K62,0)</f>
        <v>0</v>
      </c>
      <c r="M62" s="0" t="n">
        <f aca="false">IF(AND(H62&gt;=4,H62&lt;=5),((5-H62)*0.14*1235.83)+(K62*1235.83),K62*1235.83)</f>
        <v>0</v>
      </c>
      <c r="N62" s="6" t="n">
        <f aca="false">L62*1853.74</f>
        <v>0</v>
      </c>
      <c r="O62" s="29" t="n">
        <f aca="false">(M62+N62)</f>
        <v>0</v>
      </c>
      <c r="P62" s="6" t="n">
        <f aca="false">O62-B62</f>
        <v>0</v>
      </c>
    </row>
    <row r="63" customFormat="false" ht="15" hidden="false" customHeight="false" outlineLevel="0" collapsed="false">
      <c r="A63" s="31"/>
      <c r="B63" s="44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8" t="n">
        <f aca="false">IF(H63&gt;0,8,)</f>
        <v>0</v>
      </c>
      <c r="L63" s="18" t="n">
        <f aca="false">IF(J63&gt;8,J63-K63,0)</f>
        <v>0</v>
      </c>
      <c r="M63" s="0" t="n">
        <f aca="false">IF(AND(H63&gt;=4,H63&lt;=5),((5-H63)*0.14*1235.83)+(K63*1235.83),K63*1235.83)</f>
        <v>0</v>
      </c>
      <c r="N63" s="6" t="n">
        <f aca="false">L63*1853.74</f>
        <v>0</v>
      </c>
      <c r="O63" s="29" t="n">
        <f aca="false">(M63+N63)</f>
        <v>0</v>
      </c>
      <c r="P63" s="6" t="n">
        <f aca="false">O63-B63</f>
        <v>0</v>
      </c>
    </row>
    <row r="64" customFormat="false" ht="15" hidden="false" customHeight="false" outlineLevel="0" collapsed="false">
      <c r="A64" s="31"/>
      <c r="B64" s="44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8" t="n">
        <f aca="false">IF(H64&gt;0,8,)</f>
        <v>0</v>
      </c>
      <c r="L64" s="18" t="n">
        <f aca="false">IF(J64&gt;8,J64-K64,0)</f>
        <v>0</v>
      </c>
      <c r="M64" s="0" t="n">
        <f aca="false">IF(AND(H64&gt;=4,H64&lt;=5),((5-H64)*0.14*1235.83)+(K64*1235.83),K64*1235.83)</f>
        <v>0</v>
      </c>
      <c r="N64" s="6" t="n">
        <f aca="false">L64*1853.74</f>
        <v>0</v>
      </c>
      <c r="O64" s="29" t="n">
        <f aca="false">(M64+N64)</f>
        <v>0</v>
      </c>
      <c r="P64" s="6" t="n">
        <f aca="false">O64-B64</f>
        <v>0</v>
      </c>
    </row>
    <row r="65" customFormat="false" ht="15" hidden="false" customHeight="false" outlineLevel="0" collapsed="false">
      <c r="A65" s="31"/>
      <c r="B65" s="44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8" t="n">
        <f aca="false">IF(H65&gt;0,8,)</f>
        <v>0</v>
      </c>
      <c r="L65" s="18" t="n">
        <f aca="false">IF(J65&gt;8,J65-K65,0)</f>
        <v>0</v>
      </c>
      <c r="M65" s="0" t="n">
        <f aca="false">IF(AND(H65&gt;=4,H65&lt;=5),((5-H65)*0.14*1235.83)+(K65*1235.83),K65*1235.83)</f>
        <v>0</v>
      </c>
      <c r="N65" s="6" t="n">
        <f aca="false">L65*1853.74</f>
        <v>0</v>
      </c>
      <c r="O65" s="29" t="n">
        <f aca="false">(M65+N65)</f>
        <v>0</v>
      </c>
      <c r="P65" s="6" t="n">
        <f aca="false">O65-B65</f>
        <v>0</v>
      </c>
    </row>
    <row r="66" customFormat="false" ht="15" hidden="false" customHeight="false" outlineLevel="0" collapsed="false">
      <c r="A66" s="31"/>
      <c r="B66" s="44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8" t="n">
        <f aca="false">IF(H66&gt;0,8,)</f>
        <v>0</v>
      </c>
      <c r="L66" s="18" t="n">
        <f aca="false">IF(J66&gt;8,J66-K66,0)</f>
        <v>0</v>
      </c>
      <c r="M66" s="0" t="n">
        <f aca="false">IF(AND(H66&gt;=4,H66&lt;=5),((5-H66)*0.14*1235.83)+(K66*1235.83),K66*1235.83)</f>
        <v>0</v>
      </c>
      <c r="N66" s="6" t="n">
        <f aca="false">L66*1853.74</f>
        <v>0</v>
      </c>
      <c r="O66" s="29" t="n">
        <f aca="false">(M66+N66)</f>
        <v>0</v>
      </c>
      <c r="P66" s="6" t="n">
        <f aca="false">O66-B66</f>
        <v>0</v>
      </c>
    </row>
    <row r="67" customFormat="false" ht="15" hidden="false" customHeight="false" outlineLevel="0" collapsed="false">
      <c r="A67" s="31"/>
      <c r="B67" s="44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8" t="n">
        <f aca="false">IF(H67&gt;0,8,)</f>
        <v>0</v>
      </c>
      <c r="L67" s="18" t="n">
        <f aca="false">IF(J67&gt;8,J67-K67,0)</f>
        <v>0</v>
      </c>
      <c r="M67" s="0" t="n">
        <f aca="false">IF(AND(H67&gt;=4,H67&lt;=5),((5-H67)*0.14*1235.83)+(K67*1235.83),K67*1235.83)</f>
        <v>0</v>
      </c>
      <c r="N67" s="6" t="n">
        <f aca="false">L67*1853.74</f>
        <v>0</v>
      </c>
      <c r="O67" s="29" t="n">
        <f aca="false">(M67+N67)</f>
        <v>0</v>
      </c>
      <c r="P67" s="6" t="n">
        <f aca="false">O67-B67</f>
        <v>0</v>
      </c>
    </row>
    <row r="68" customFormat="false" ht="15" hidden="false" customHeight="false" outlineLevel="0" collapsed="false">
      <c r="A68" s="31"/>
      <c r="B68" s="44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8" t="n">
        <f aca="false">IF(H68&gt;0,8,)</f>
        <v>0</v>
      </c>
      <c r="L68" s="18" t="n">
        <f aca="false">IF(J68&gt;8,J68-K68,0)</f>
        <v>0</v>
      </c>
      <c r="M68" s="0" t="n">
        <f aca="false">IF(AND(H68&gt;=4,H68&lt;=5),((5-H68)*0.14*1235.83)+(K68*1235.83),K68*1235.83)</f>
        <v>0</v>
      </c>
      <c r="N68" s="6" t="n">
        <f aca="false">L68*1853.74</f>
        <v>0</v>
      </c>
      <c r="O68" s="29" t="n">
        <f aca="false">(M68+N68)</f>
        <v>0</v>
      </c>
      <c r="P68" s="6" t="n">
        <f aca="false">O68-B68</f>
        <v>0</v>
      </c>
    </row>
    <row r="69" customFormat="false" ht="15" hidden="false" customHeight="false" outlineLevel="0" collapsed="false">
      <c r="A69" s="31"/>
      <c r="B69" s="44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8" t="n">
        <f aca="false">IF(H69&gt;0,8,)</f>
        <v>0</v>
      </c>
      <c r="L69" s="18" t="n">
        <f aca="false">IF(J69&gt;8,J69-K69,0)</f>
        <v>0</v>
      </c>
      <c r="M69" s="0" t="n">
        <f aca="false">IF(AND(H69&gt;=4,H69&lt;=5),((5-H69)*0.14*1235.83)+(K69*1235.83),K69*1235.83)</f>
        <v>0</v>
      </c>
      <c r="N69" s="6" t="n">
        <f aca="false">L69*1853.74</f>
        <v>0</v>
      </c>
      <c r="O69" s="29" t="n">
        <f aca="false">(M69+N69)</f>
        <v>0</v>
      </c>
      <c r="P69" s="6" t="n">
        <f aca="false">O69-B69</f>
        <v>0</v>
      </c>
    </row>
    <row r="70" customFormat="false" ht="15" hidden="false" customHeight="false" outlineLevel="0" collapsed="false">
      <c r="A70" s="31"/>
      <c r="B70" s="44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8" t="n">
        <f aca="false">IF(H70&gt;0,8,)</f>
        <v>0</v>
      </c>
      <c r="L70" s="18" t="n">
        <f aca="false">IF(J70&gt;8,J70-K70,0)</f>
        <v>0</v>
      </c>
      <c r="M70" s="0" t="n">
        <f aca="false">IF(AND(H70&gt;=4,H70&lt;=5),((5-H70)*0.14*1235.83)+(K70*1235.83),K70*1235.83)</f>
        <v>0</v>
      </c>
      <c r="N70" s="6" t="n">
        <f aca="false">L70*1853.74</f>
        <v>0</v>
      </c>
      <c r="O70" s="29" t="n">
        <f aca="false">(M70+N70)</f>
        <v>0</v>
      </c>
      <c r="P70" s="6" t="n">
        <f aca="false">O70-B70</f>
        <v>0</v>
      </c>
    </row>
    <row r="71" customFormat="false" ht="15" hidden="false" customHeight="false" outlineLevel="0" collapsed="false">
      <c r="A71" s="31"/>
      <c r="B71" s="44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8" t="n">
        <f aca="false">IF(H71&gt;0,8,)</f>
        <v>0</v>
      </c>
      <c r="L71" s="18" t="n">
        <f aca="false">IF(J71&gt;8,J71-K71,0)</f>
        <v>0</v>
      </c>
      <c r="M71" s="0" t="n">
        <f aca="false">IF(AND(H71&gt;=4,H71&lt;=5),((5-H71)*0.14*1235.83)+(K71*1235.83),K71*1235.83)</f>
        <v>0</v>
      </c>
      <c r="N71" s="6" t="n">
        <f aca="false">L71*1853.74</f>
        <v>0</v>
      </c>
      <c r="O71" s="29" t="n">
        <f aca="false">(M71+N71)</f>
        <v>0</v>
      </c>
      <c r="P71" s="6" t="n">
        <f aca="false">O71-B71</f>
        <v>0</v>
      </c>
    </row>
    <row r="72" customFormat="false" ht="15" hidden="false" customHeight="false" outlineLevel="0" collapsed="false">
      <c r="A72" s="31"/>
      <c r="B72" s="44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8" t="n">
        <f aca="false">IF(H72&gt;0,8,)</f>
        <v>0</v>
      </c>
      <c r="L72" s="18" t="n">
        <f aca="false">IF(J72&gt;8,J72-K72,0)</f>
        <v>0</v>
      </c>
      <c r="M72" s="0" t="n">
        <f aca="false">IF(AND(H72&gt;=4,H72&lt;=5),((5-H72)*0.14*1235.83)+(K72*1235.83),K72*1235.83)</f>
        <v>0</v>
      </c>
      <c r="N72" s="6" t="n">
        <f aca="false">L72*1853.74</f>
        <v>0</v>
      </c>
      <c r="O72" s="29" t="n">
        <f aca="false">(M72+N72)</f>
        <v>0</v>
      </c>
      <c r="P72" s="6" t="n">
        <f aca="false">O72-B72</f>
        <v>0</v>
      </c>
    </row>
    <row r="73" customFormat="false" ht="15" hidden="false" customHeight="false" outlineLevel="0" collapsed="false">
      <c r="A73" s="31"/>
      <c r="B73" s="44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8" t="n">
        <f aca="false">IF(H73&gt;0,8,)</f>
        <v>0</v>
      </c>
      <c r="L73" s="18" t="n">
        <f aca="false">IF(J73&gt;8,J73-K73,0)</f>
        <v>0</v>
      </c>
      <c r="M73" s="0" t="n">
        <f aca="false">IF(AND(H73&gt;=4,H73&lt;=5),((5-H73)*0.14*1235.83)+(K73*1235.83),K73*1235.83)</f>
        <v>0</v>
      </c>
      <c r="N73" s="6" t="n">
        <f aca="false">L73*1853.74</f>
        <v>0</v>
      </c>
      <c r="O73" s="29" t="n">
        <f aca="false">(M73+N73)</f>
        <v>0</v>
      </c>
      <c r="P73" s="6" t="n">
        <f aca="false">O73-B73</f>
        <v>0</v>
      </c>
    </row>
    <row r="74" customFormat="false" ht="15" hidden="false" customHeight="false" outlineLevel="0" collapsed="false">
      <c r="A74" s="31"/>
      <c r="B74" s="44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8" t="n">
        <f aca="false">IF(H74&gt;0,8,)</f>
        <v>0</v>
      </c>
      <c r="L74" s="18" t="n">
        <f aca="false">IF(J74&gt;8,J74-K74,0)</f>
        <v>0</v>
      </c>
      <c r="M74" s="0" t="n">
        <f aca="false">IF(AND(H74&gt;=4,H74&lt;=5),((5-H74)*0.14*1235.83)+(K74*1235.83),K74*1235.83)</f>
        <v>0</v>
      </c>
      <c r="N74" s="6" t="n">
        <f aca="false">L74*1853.74</f>
        <v>0</v>
      </c>
      <c r="O74" s="29" t="n">
        <f aca="false">(M74+N74)</f>
        <v>0</v>
      </c>
      <c r="P74" s="6" t="n">
        <f aca="false">O74-B74</f>
        <v>0</v>
      </c>
    </row>
    <row r="75" customFormat="false" ht="15" hidden="false" customHeight="false" outlineLevel="0" collapsed="false">
      <c r="A75" s="31"/>
      <c r="B75" s="44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8" t="n">
        <f aca="false">IF(H75&gt;0,8,)</f>
        <v>0</v>
      </c>
      <c r="L75" s="18" t="n">
        <f aca="false">IF(J75&gt;8,J75-K75,0)</f>
        <v>0</v>
      </c>
      <c r="M75" s="0" t="n">
        <f aca="false">IF(AND(H75&gt;=4,H75&lt;=5),((5-H75)*0.14*1235.83)+(K75*1235.83),K75*1235.83)</f>
        <v>0</v>
      </c>
      <c r="N75" s="6" t="n">
        <f aca="false">L75*1853.74</f>
        <v>0</v>
      </c>
      <c r="O75" s="29" t="n">
        <f aca="false">(M75+N75)</f>
        <v>0</v>
      </c>
      <c r="P75" s="6" t="n">
        <f aca="false">O75-B75</f>
        <v>0</v>
      </c>
    </row>
    <row r="76" customFormat="false" ht="15" hidden="false" customHeight="false" outlineLevel="0" collapsed="false">
      <c r="A76" s="31"/>
      <c r="B76" s="44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8" t="n">
        <f aca="false">IF(H76&gt;0,8,)</f>
        <v>0</v>
      </c>
      <c r="L76" s="18" t="n">
        <f aca="false">IF(J76&gt;8,J76-K76,0)</f>
        <v>0</v>
      </c>
      <c r="M76" s="0" t="n">
        <f aca="false">IF(AND(H76&gt;=4,H76&lt;=5),((5-H76)*0.14*1235.83)+(K76*1235.83),K76*1235.83)</f>
        <v>0</v>
      </c>
      <c r="N76" s="6" t="n">
        <f aca="false">L76*1853.74</f>
        <v>0</v>
      </c>
      <c r="O76" s="29" t="n">
        <f aca="false">(M76+N76)</f>
        <v>0</v>
      </c>
      <c r="P76" s="6" t="n">
        <f aca="false">O76-B76</f>
        <v>0</v>
      </c>
    </row>
    <row r="77" customFormat="false" ht="15" hidden="false" customHeight="false" outlineLevel="0" collapsed="false">
      <c r="A77" s="31"/>
      <c r="B77" s="44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8" t="n">
        <f aca="false">IF(H77&gt;0,8,)</f>
        <v>0</v>
      </c>
      <c r="L77" s="18" t="n">
        <f aca="false">IF(J77&gt;8,J77-K77,0)</f>
        <v>0</v>
      </c>
      <c r="M77" s="0" t="n">
        <f aca="false">IF(AND(H77&gt;=4,H77&lt;=5),((5-H77)*0.14*1235.83)+(K77*1235.83),K77*1235.83)</f>
        <v>0</v>
      </c>
      <c r="N77" s="6" t="n">
        <f aca="false">L77*1853.74</f>
        <v>0</v>
      </c>
      <c r="O77" s="29" t="n">
        <f aca="false">(M77+N77)</f>
        <v>0</v>
      </c>
      <c r="P77" s="6" t="n">
        <f aca="false">O77-B77</f>
        <v>0</v>
      </c>
    </row>
    <row r="78" customFormat="false" ht="15" hidden="false" customHeight="false" outlineLevel="0" collapsed="false">
      <c r="A78" s="31"/>
      <c r="B78" s="44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8" t="n">
        <f aca="false">IF(H78&gt;0,8,)</f>
        <v>0</v>
      </c>
      <c r="L78" s="18" t="n">
        <f aca="false">IF(J78&gt;8,J78-K78,0)</f>
        <v>0</v>
      </c>
      <c r="M78" s="0" t="n">
        <f aca="false">IF(AND(H78&gt;=4,H78&lt;=5),((5-H78)*0.14*1235.83)+(K78*1235.83),K78*1235.83)</f>
        <v>0</v>
      </c>
      <c r="N78" s="6" t="n">
        <f aca="false">L78*1853.74</f>
        <v>0</v>
      </c>
      <c r="O78" s="29" t="n">
        <f aca="false">(M78+N78)</f>
        <v>0</v>
      </c>
      <c r="P78" s="6" t="n">
        <f aca="false">O78-B78</f>
        <v>0</v>
      </c>
    </row>
    <row r="79" customFormat="false" ht="15" hidden="false" customHeight="false" outlineLevel="0" collapsed="false">
      <c r="A79" s="31"/>
      <c r="B79" s="44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8" t="n">
        <f aca="false">IF(H79&gt;0,8,)</f>
        <v>0</v>
      </c>
      <c r="L79" s="18" t="n">
        <f aca="false">IF(J79&gt;8,J79-K79,0)</f>
        <v>0</v>
      </c>
      <c r="M79" s="0" t="n">
        <f aca="false">IF(AND(H79&gt;=4,H79&lt;=5),((5-H79)*0.14*1235.83)+(K79*1235.83),K79*1235.83)</f>
        <v>0</v>
      </c>
      <c r="N79" s="6" t="n">
        <f aca="false">L79*1853.74</f>
        <v>0</v>
      </c>
      <c r="O79" s="29" t="n">
        <f aca="false">(M79+N79)</f>
        <v>0</v>
      </c>
      <c r="P79" s="6" t="n">
        <f aca="false">O79-B79</f>
        <v>0</v>
      </c>
    </row>
    <row r="80" customFormat="false" ht="15" hidden="false" customHeight="false" outlineLevel="0" collapsed="false">
      <c r="A80" s="31"/>
      <c r="B80" s="44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8" t="n">
        <f aca="false">IF(H80&gt;0,8,)</f>
        <v>0</v>
      </c>
      <c r="L80" s="18" t="n">
        <f aca="false">IF(J80&gt;8,J80-K80,0)</f>
        <v>0</v>
      </c>
      <c r="M80" s="0" t="n">
        <f aca="false">IF(AND(H80&gt;=4,H80&lt;=5),((5-H80)*0.14*1235.83)+(K80*1235.83),K80*1235.83)</f>
        <v>0</v>
      </c>
      <c r="N80" s="6" t="n">
        <f aca="false">L80*1853.74</f>
        <v>0</v>
      </c>
      <c r="O80" s="29" t="n">
        <f aca="false">(M80+N80)</f>
        <v>0</v>
      </c>
      <c r="P80" s="6" t="n">
        <f aca="false">O80-B80</f>
        <v>0</v>
      </c>
    </row>
    <row r="81" customFormat="false" ht="15" hidden="false" customHeight="false" outlineLevel="0" collapsed="false">
      <c r="A81" s="31"/>
      <c r="B81" s="44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8" t="n">
        <f aca="false">IF(H81&gt;0,8,)</f>
        <v>0</v>
      </c>
      <c r="L81" s="18" t="n">
        <f aca="false">IF(J81&gt;8,J81-K81,0)</f>
        <v>0</v>
      </c>
      <c r="M81" s="0" t="n">
        <f aca="false">IF(AND(H81&gt;=4,H81&lt;=5),((5-H81)*0.14*1235.83)+(K81*1235.83),K81*1235.83)</f>
        <v>0</v>
      </c>
      <c r="N81" s="6" t="n">
        <f aca="false">L81*1853.74</f>
        <v>0</v>
      </c>
      <c r="O81" s="29" t="n">
        <f aca="false">(M81+N81)</f>
        <v>0</v>
      </c>
      <c r="P81" s="6" t="n">
        <f aca="false">O81-B81</f>
        <v>0</v>
      </c>
    </row>
    <row r="82" customFormat="false" ht="15" hidden="false" customHeight="false" outlineLevel="0" collapsed="false">
      <c r="A82" s="31"/>
      <c r="B82" s="44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8" t="n">
        <f aca="false">IF(H82&gt;0,8,)</f>
        <v>0</v>
      </c>
      <c r="L82" s="18" t="n">
        <f aca="false">IF(J82&gt;8,J82-K82,0)</f>
        <v>0</v>
      </c>
      <c r="M82" s="0" t="n">
        <f aca="false">IF(AND(H82&gt;=4,H82&lt;=5),((5-H82)*0.14*1235.83)+(K82*1235.83),K82*1235.83)</f>
        <v>0</v>
      </c>
      <c r="N82" s="6" t="n">
        <f aca="false">L82*1853.74</f>
        <v>0</v>
      </c>
      <c r="O82" s="29" t="n">
        <f aca="false">(M82+N82)</f>
        <v>0</v>
      </c>
      <c r="P82" s="6" t="n">
        <f aca="false">O82-B82</f>
        <v>0</v>
      </c>
    </row>
    <row r="83" customFormat="false" ht="15" hidden="false" customHeight="false" outlineLevel="0" collapsed="false">
      <c r="A83" s="31"/>
      <c r="B83" s="44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8" t="n">
        <f aca="false">IF(H83&gt;0,8,)</f>
        <v>0</v>
      </c>
      <c r="L83" s="18" t="n">
        <f aca="false">IF(J83&gt;8,J83-K83,0)</f>
        <v>0</v>
      </c>
      <c r="M83" s="0" t="n">
        <f aca="false">IF(AND(H83&gt;=4,H83&lt;=5),((5-H83)*0.14*1235.83)+(K83*1235.83),K83*1235.83)</f>
        <v>0</v>
      </c>
      <c r="N83" s="6" t="n">
        <f aca="false">L83*1853.74</f>
        <v>0</v>
      </c>
      <c r="O83" s="29" t="n">
        <f aca="false">(M83+N83)</f>
        <v>0</v>
      </c>
      <c r="P83" s="6" t="n">
        <f aca="false">O83-B83</f>
        <v>0</v>
      </c>
    </row>
    <row r="84" customFormat="false" ht="15" hidden="false" customHeight="false" outlineLevel="0" collapsed="false">
      <c r="A84" s="31"/>
      <c r="B84" s="44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8" t="n">
        <f aca="false">IF(H84&gt;0,8,)</f>
        <v>0</v>
      </c>
      <c r="L84" s="18" t="n">
        <f aca="false">IF(J84&gt;8,J84-K84,0)</f>
        <v>0</v>
      </c>
      <c r="M84" s="0" t="n">
        <f aca="false">IF(AND(H84&gt;=4,H84&lt;=5),((5-H84)*0.14*1235.83)+(K84*1235.83),K84*1235.83)</f>
        <v>0</v>
      </c>
      <c r="N84" s="6" t="n">
        <f aca="false">L84*1853.74</f>
        <v>0</v>
      </c>
      <c r="O84" s="29" t="n">
        <f aca="false">(M84+N84)</f>
        <v>0</v>
      </c>
      <c r="P84" s="6" t="n">
        <f aca="false">O84-B84</f>
        <v>0</v>
      </c>
    </row>
    <row r="85" customFormat="false" ht="15" hidden="false" customHeight="false" outlineLevel="0" collapsed="false">
      <c r="A85" s="31"/>
      <c r="B85" s="44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8" t="n">
        <f aca="false">IF(H85&gt;0,8,)</f>
        <v>0</v>
      </c>
      <c r="L85" s="18" t="n">
        <f aca="false">IF(J85&gt;8,J85-K85,0)</f>
        <v>0</v>
      </c>
      <c r="M85" s="0" t="n">
        <f aca="false">IF(AND(H85&gt;=4,H85&lt;=5),((5-H85)*0.14*1235.83)+(K85*1235.83),K85*1235.83)</f>
        <v>0</v>
      </c>
      <c r="N85" s="6" t="n">
        <f aca="false">L85*1853.74</f>
        <v>0</v>
      </c>
      <c r="O85" s="29" t="n">
        <f aca="false">(M85+N85)</f>
        <v>0</v>
      </c>
      <c r="P85" s="6" t="n">
        <f aca="false">O85-B85</f>
        <v>0</v>
      </c>
    </row>
    <row r="86" customFormat="false" ht="15" hidden="false" customHeight="false" outlineLevel="0" collapsed="false">
      <c r="A86" s="31"/>
      <c r="B86" s="44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8" t="n">
        <f aca="false">IF(H86&gt;0,8,)</f>
        <v>0</v>
      </c>
      <c r="L86" s="18" t="n">
        <f aca="false">IF(J86&gt;8,J86-K86,0)</f>
        <v>0</v>
      </c>
      <c r="M86" s="0" t="n">
        <f aca="false">IF(AND(H86&gt;=4,H86&lt;=5),((5-H86)*0.14*1235.83)+(K86*1235.83),K86*1235.83)</f>
        <v>0</v>
      </c>
      <c r="N86" s="6" t="n">
        <f aca="false">L86*1853.74</f>
        <v>0</v>
      </c>
      <c r="O86" s="29" t="n">
        <f aca="false">(M86+N86)</f>
        <v>0</v>
      </c>
      <c r="P86" s="6" t="n">
        <f aca="false">O86-B86</f>
        <v>0</v>
      </c>
    </row>
    <row r="87" customFormat="false" ht="15" hidden="false" customHeight="false" outlineLevel="0" collapsed="false">
      <c r="A87" s="31"/>
      <c r="B87" s="44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8" t="n">
        <f aca="false">IF(H87&gt;0,8,)</f>
        <v>0</v>
      </c>
      <c r="L87" s="18" t="n">
        <f aca="false">IF(J87&gt;8,J87-K87,0)</f>
        <v>0</v>
      </c>
      <c r="M87" s="0" t="n">
        <f aca="false">IF(AND(H87&gt;=4,H87&lt;=5),((5-H87)*0.14*1235.83)+(K87*1235.83),K87*1235.83)</f>
        <v>0</v>
      </c>
      <c r="N87" s="6" t="n">
        <f aca="false">L87*1853.74</f>
        <v>0</v>
      </c>
      <c r="O87" s="29" t="n">
        <f aca="false">(M87+N87)</f>
        <v>0</v>
      </c>
      <c r="P87" s="6" t="n">
        <f aca="false">O87-B87</f>
        <v>0</v>
      </c>
    </row>
    <row r="88" customFormat="false" ht="15" hidden="false" customHeight="false" outlineLevel="0" collapsed="false">
      <c r="A88" s="31"/>
      <c r="B88" s="44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8" t="n">
        <f aca="false">IF(H88&gt;0,8,)</f>
        <v>0</v>
      </c>
      <c r="L88" s="18" t="n">
        <f aca="false">IF(J88&gt;8,J88-K88,0)</f>
        <v>0</v>
      </c>
      <c r="M88" s="0" t="n">
        <f aca="false">IF(AND(H88&gt;=4,H88&lt;=5),((5-H88)*0.14*1235.83)+(K88*1235.83),K88*1235.83)</f>
        <v>0</v>
      </c>
      <c r="N88" s="6" t="n">
        <f aca="false">L88*1853.74</f>
        <v>0</v>
      </c>
      <c r="O88" s="29" t="n">
        <f aca="false">(M88+N88)</f>
        <v>0</v>
      </c>
      <c r="P88" s="6" t="n">
        <f aca="false">O88-B88</f>
        <v>0</v>
      </c>
    </row>
    <row r="89" customFormat="false" ht="15" hidden="false" customHeight="false" outlineLevel="0" collapsed="false">
      <c r="A89" s="31"/>
      <c r="B89" s="44"/>
      <c r="C89" s="12"/>
      <c r="D89" s="12"/>
      <c r="E89" s="12"/>
      <c r="F89" s="12"/>
      <c r="G89" s="15" t="n">
        <f aca="false">SUM(E89*24)</f>
        <v>0</v>
      </c>
      <c r="H89" s="16" t="n">
        <f aca="false">IF(AND(G89&lt;4,G89&gt;0),4,G89)</f>
        <v>0</v>
      </c>
      <c r="I89" s="16" t="n">
        <f aca="false">SUM(F89*24)</f>
        <v>0</v>
      </c>
      <c r="J89" s="15" t="n">
        <f aca="false">SUM(I89-H89)</f>
        <v>0</v>
      </c>
      <c r="K89" s="18" t="n">
        <f aca="false">IF(H89&gt;0,8,)</f>
        <v>0</v>
      </c>
      <c r="L89" s="18" t="n">
        <f aca="false">IF(J89&gt;8,J89-K89,0)</f>
        <v>0</v>
      </c>
      <c r="M89" s="0" t="n">
        <f aca="false">IF(AND(H89&gt;=4,H89&lt;=5),((5-H89)*0.14*1235.83)+(K89*1235.83),K89*1235.83)</f>
        <v>0</v>
      </c>
      <c r="N89" s="6" t="n">
        <f aca="false">L89*1853.74</f>
        <v>0</v>
      </c>
      <c r="O89" s="29" t="n">
        <f aca="false">(M89+N89)</f>
        <v>0</v>
      </c>
      <c r="P89" s="6" t="n">
        <f aca="false">O89-B89</f>
        <v>0</v>
      </c>
    </row>
    <row r="90" customFormat="false" ht="15" hidden="false" customHeight="false" outlineLevel="0" collapsed="false">
      <c r="A90" s="31"/>
      <c r="B90" s="44"/>
      <c r="C90" s="12"/>
      <c r="D90" s="12"/>
      <c r="E90" s="12"/>
      <c r="F90" s="12"/>
      <c r="G90" s="15" t="n">
        <f aca="false">SUM(E90*24)</f>
        <v>0</v>
      </c>
      <c r="H90" s="16" t="n">
        <f aca="false">IF(AND(G90&lt;4,G90&gt;0),4,G90)</f>
        <v>0</v>
      </c>
      <c r="I90" s="16" t="n">
        <f aca="false">SUM(F90*24)</f>
        <v>0</v>
      </c>
      <c r="J90" s="15" t="n">
        <f aca="false">SUM(I90-H90)</f>
        <v>0</v>
      </c>
      <c r="K90" s="18" t="n">
        <f aca="false">IF(H90&gt;0,8,)</f>
        <v>0</v>
      </c>
      <c r="L90" s="18" t="n">
        <f aca="false">IF(J90&gt;8,J90-K90,0)</f>
        <v>0</v>
      </c>
      <c r="M90" s="0" t="n">
        <f aca="false">IF(AND(H90&gt;=4,H90&lt;=5),((5-H90)*0.14*1235.83)+(K90*1235.83),K90*1235.83)</f>
        <v>0</v>
      </c>
      <c r="N90" s="6" t="n">
        <f aca="false">L90*1853.74</f>
        <v>0</v>
      </c>
      <c r="O90" s="29" t="n">
        <f aca="false">(M90+N90)</f>
        <v>0</v>
      </c>
      <c r="P90" s="6" t="n">
        <f aca="false">O90-B90</f>
        <v>0</v>
      </c>
    </row>
    <row r="91" customFormat="false" ht="15" hidden="false" customHeight="false" outlineLevel="0" collapsed="false">
      <c r="A91" s="31"/>
      <c r="B91" s="44"/>
      <c r="C91" s="12"/>
      <c r="D91" s="12"/>
      <c r="E91" s="12"/>
      <c r="F91" s="12"/>
      <c r="G91" s="15" t="n">
        <f aca="false">SUM(E91*24)</f>
        <v>0</v>
      </c>
      <c r="H91" s="16" t="n">
        <f aca="false">IF(AND(G91&lt;4,G91&gt;0),4,G91)</f>
        <v>0</v>
      </c>
      <c r="I91" s="16" t="n">
        <f aca="false">SUM(F91*24)</f>
        <v>0</v>
      </c>
      <c r="J91" s="15" t="n">
        <f aca="false">SUM(I91-H91)</f>
        <v>0</v>
      </c>
      <c r="K91" s="18" t="n">
        <f aca="false">IF(H91&gt;0,8,)</f>
        <v>0</v>
      </c>
      <c r="L91" s="18" t="n">
        <f aca="false">IF(J91&gt;8,J91-K91,0)</f>
        <v>0</v>
      </c>
      <c r="M91" s="0" t="n">
        <f aca="false">IF(AND(H91&gt;=4,H91&lt;=5),((5-H91)*0.14*1235.83)+(K91*1235.83),K91*1235.83)</f>
        <v>0</v>
      </c>
      <c r="N91" s="6" t="n">
        <f aca="false">L91*1853.74</f>
        <v>0</v>
      </c>
      <c r="O91" s="29" t="n">
        <f aca="false">(M91+N91)</f>
        <v>0</v>
      </c>
      <c r="P91" s="6" t="n">
        <f aca="false">O91-B91</f>
        <v>0</v>
      </c>
    </row>
    <row r="92" customFormat="false" ht="15" hidden="false" customHeight="false" outlineLevel="0" collapsed="false">
      <c r="A92" s="31"/>
      <c r="B92" s="44"/>
      <c r="C92" s="12"/>
      <c r="D92" s="12"/>
      <c r="E92" s="12"/>
      <c r="F92" s="12"/>
      <c r="G92" s="15" t="n">
        <f aca="false">SUM(E92*24)</f>
        <v>0</v>
      </c>
      <c r="H92" s="16" t="n">
        <f aca="false">IF(AND(G92&lt;4,G92&gt;0),4,G92)</f>
        <v>0</v>
      </c>
      <c r="I92" s="16" t="n">
        <f aca="false">SUM(F92*24)</f>
        <v>0</v>
      </c>
      <c r="J92" s="15" t="n">
        <f aca="false">SUM(I92-H92)</f>
        <v>0</v>
      </c>
      <c r="K92" s="18" t="n">
        <f aca="false">IF(H92&gt;0,8,)</f>
        <v>0</v>
      </c>
      <c r="L92" s="18" t="n">
        <f aca="false">IF(J92&gt;8,J92-K92,0)</f>
        <v>0</v>
      </c>
      <c r="M92" s="0" t="n">
        <f aca="false">IF(AND(H92&gt;=4,H92&lt;=5),((5-H92)*0.14*1235.83)+(K92*1235.83),K92*1235.83)</f>
        <v>0</v>
      </c>
      <c r="N92" s="6" t="n">
        <f aca="false">L92*1853.74</f>
        <v>0</v>
      </c>
      <c r="O92" s="29" t="n">
        <f aca="false">(M92+N92)</f>
        <v>0</v>
      </c>
      <c r="P92" s="6" t="n">
        <f aca="false">O92-B92</f>
        <v>0</v>
      </c>
    </row>
    <row r="93" customFormat="false" ht="15" hidden="false" customHeight="false" outlineLevel="0" collapsed="false">
      <c r="A93" s="31"/>
      <c r="B93" s="44"/>
      <c r="C93" s="12"/>
      <c r="D93" s="12"/>
      <c r="E93" s="12"/>
      <c r="F93" s="12"/>
      <c r="G93" s="15" t="n">
        <f aca="false">SUM(E93*24)</f>
        <v>0</v>
      </c>
      <c r="H93" s="16" t="n">
        <f aca="false">IF(AND(G93&lt;4,G93&gt;0),4,G93)</f>
        <v>0</v>
      </c>
      <c r="I93" s="16" t="n">
        <f aca="false">SUM(F93*24)</f>
        <v>0</v>
      </c>
      <c r="J93" s="15" t="n">
        <f aca="false">SUM(I93-H93)</f>
        <v>0</v>
      </c>
      <c r="K93" s="18" t="n">
        <f aca="false">IF(H93&gt;0,8,)</f>
        <v>0</v>
      </c>
      <c r="L93" s="18" t="n">
        <f aca="false">IF(J93&gt;8,J93-K93,0)</f>
        <v>0</v>
      </c>
      <c r="M93" s="0" t="n">
        <f aca="false">IF(AND(H93&gt;=4,H93&lt;=5),((5-H93)*0.14*1235.83)+(K93*1235.83),K93*1235.83)</f>
        <v>0</v>
      </c>
      <c r="N93" s="6" t="n">
        <f aca="false">L93*1853.74</f>
        <v>0</v>
      </c>
      <c r="O93" s="29" t="n">
        <f aca="false">(M93+N93)</f>
        <v>0</v>
      </c>
      <c r="P93" s="6" t="n">
        <f aca="false">O93-B93</f>
        <v>0</v>
      </c>
    </row>
    <row r="94" customFormat="false" ht="15" hidden="false" customHeight="false" outlineLevel="0" collapsed="false">
      <c r="A94" s="31"/>
      <c r="B94" s="44"/>
      <c r="C94" s="12"/>
      <c r="D94" s="12"/>
      <c r="E94" s="12"/>
      <c r="F94" s="12"/>
      <c r="G94" s="15" t="n">
        <f aca="false">SUM(E94*24)</f>
        <v>0</v>
      </c>
      <c r="H94" s="16" t="n">
        <f aca="false">IF(AND(G94&lt;4,G94&gt;0),4,G94)</f>
        <v>0</v>
      </c>
      <c r="I94" s="16" t="n">
        <f aca="false">SUM(F94*24)</f>
        <v>0</v>
      </c>
      <c r="J94" s="15" t="n">
        <f aca="false">SUM(I94-H94)</f>
        <v>0</v>
      </c>
      <c r="K94" s="18" t="n">
        <f aca="false">IF(H94&gt;0,8,)</f>
        <v>0</v>
      </c>
      <c r="L94" s="18" t="n">
        <f aca="false">IF(J94&gt;8,J94-K94,0)</f>
        <v>0</v>
      </c>
      <c r="M94" s="0" t="n">
        <f aca="false">IF(AND(H94&gt;=4,H94&lt;=5),((5-H94)*0.14*1235.83)+(K94*1235.83),K94*1235.83)</f>
        <v>0</v>
      </c>
      <c r="N94" s="6" t="n">
        <f aca="false">L94*1853.74</f>
        <v>0</v>
      </c>
      <c r="O94" s="29" t="n">
        <f aca="false">(M94+N94)</f>
        <v>0</v>
      </c>
      <c r="P94" s="6" t="n">
        <f aca="false">O94-B94</f>
        <v>0</v>
      </c>
    </row>
    <row r="95" customFormat="false" ht="15" hidden="false" customHeight="false" outlineLevel="0" collapsed="false">
      <c r="A95" s="31"/>
      <c r="B95" s="44"/>
      <c r="C95" s="12"/>
      <c r="D95" s="12"/>
      <c r="E95" s="12"/>
      <c r="F95" s="12"/>
      <c r="G95" s="15" t="n">
        <f aca="false">SUM(E95*24)</f>
        <v>0</v>
      </c>
      <c r="H95" s="16" t="n">
        <f aca="false">IF(AND(G95&lt;4,G95&gt;0),4,G95)</f>
        <v>0</v>
      </c>
      <c r="I95" s="16" t="n">
        <f aca="false">SUM(F95*24)</f>
        <v>0</v>
      </c>
      <c r="J95" s="15" t="n">
        <f aca="false">SUM(I95-H95)</f>
        <v>0</v>
      </c>
      <c r="K95" s="18" t="n">
        <f aca="false">IF(H95&gt;0,8,)</f>
        <v>0</v>
      </c>
      <c r="L95" s="18" t="n">
        <f aca="false">IF(J95&gt;8,J95-K95,0)</f>
        <v>0</v>
      </c>
      <c r="M95" s="0" t="n">
        <f aca="false">IF(AND(H95&gt;=4,H95&lt;=5),((5-H95)*0.14*1235.83)+(K95*1235.83),K95*1235.83)</f>
        <v>0</v>
      </c>
      <c r="N95" s="6" t="n">
        <f aca="false">L95*1853.74</f>
        <v>0</v>
      </c>
      <c r="O95" s="29" t="n">
        <f aca="false">(M95+N95)</f>
        <v>0</v>
      </c>
      <c r="P95" s="6" t="n">
        <f aca="false">O95-B95</f>
        <v>0</v>
      </c>
    </row>
    <row r="96" customFormat="false" ht="15" hidden="false" customHeight="false" outlineLevel="0" collapsed="false">
      <c r="A96" s="31"/>
      <c r="B96" s="44"/>
      <c r="C96" s="12"/>
      <c r="D96" s="12"/>
      <c r="E96" s="12"/>
      <c r="F96" s="12"/>
      <c r="G96" s="15" t="n">
        <f aca="false">SUM(E96*24)</f>
        <v>0</v>
      </c>
      <c r="H96" s="16" t="n">
        <f aca="false">IF(AND(G96&lt;4,G96&gt;0),4,G96)</f>
        <v>0</v>
      </c>
      <c r="I96" s="16" t="n">
        <f aca="false">SUM(F96*24)</f>
        <v>0</v>
      </c>
      <c r="J96" s="15" t="n">
        <f aca="false">SUM(I96-H96)</f>
        <v>0</v>
      </c>
      <c r="K96" s="18" t="n">
        <f aca="false">IF(H96&gt;0,8,)</f>
        <v>0</v>
      </c>
      <c r="L96" s="18" t="n">
        <f aca="false">IF(J96&gt;8,J96-K96,0)</f>
        <v>0</v>
      </c>
      <c r="M96" s="0" t="n">
        <f aca="false">IF(AND(H96&gt;=4,H96&lt;=5),((5-H96)*0.14*1235.83)+(K96*1235.83),K96*1235.83)</f>
        <v>0</v>
      </c>
      <c r="N96" s="6" t="n">
        <f aca="false">L96*1853.74</f>
        <v>0</v>
      </c>
      <c r="O96" s="29" t="n">
        <f aca="false">(M96+N96)</f>
        <v>0</v>
      </c>
      <c r="P96" s="6" t="n">
        <f aca="false">O96-B96</f>
        <v>0</v>
      </c>
    </row>
    <row r="97" customFormat="false" ht="15" hidden="false" customHeight="false" outlineLevel="0" collapsed="false">
      <c r="A97" s="31"/>
      <c r="B97" s="44"/>
      <c r="C97" s="12"/>
      <c r="D97" s="12"/>
      <c r="E97" s="12"/>
      <c r="F97" s="12"/>
      <c r="G97" s="15" t="n">
        <f aca="false">SUM(E97*24)</f>
        <v>0</v>
      </c>
      <c r="H97" s="16" t="n">
        <f aca="false">IF(AND(G97&lt;4,G97&gt;0),4,G97)</f>
        <v>0</v>
      </c>
      <c r="I97" s="16" t="n">
        <f aca="false">SUM(F97*24)</f>
        <v>0</v>
      </c>
      <c r="J97" s="15" t="n">
        <f aca="false">SUM(I97-H97)</f>
        <v>0</v>
      </c>
      <c r="K97" s="18" t="n">
        <f aca="false">IF(H97&gt;0,8,)</f>
        <v>0</v>
      </c>
      <c r="L97" s="18" t="n">
        <f aca="false">IF(J97&gt;8,J97-K97,0)</f>
        <v>0</v>
      </c>
      <c r="M97" s="0" t="n">
        <f aca="false">IF(AND(H97&gt;=4,H97&lt;=5),((5-H97)*0.14*1235.83)+(K97*1235.83),K97*1235.83)</f>
        <v>0</v>
      </c>
      <c r="N97" s="6" t="n">
        <f aca="false">L97*1853.74</f>
        <v>0</v>
      </c>
      <c r="O97" s="29" t="n">
        <f aca="false">(M97+N97)</f>
        <v>0</v>
      </c>
      <c r="P97" s="6" t="n">
        <f aca="false">O97-B97</f>
        <v>0</v>
      </c>
    </row>
    <row r="98" customFormat="false" ht="15" hidden="false" customHeight="false" outlineLevel="0" collapsed="false">
      <c r="A98" s="31"/>
      <c r="B98" s="44"/>
      <c r="C98" s="12"/>
      <c r="D98" s="12"/>
      <c r="E98" s="12"/>
      <c r="F98" s="12"/>
      <c r="G98" s="15" t="n">
        <f aca="false">SUM(E98*24)</f>
        <v>0</v>
      </c>
      <c r="H98" s="16" t="n">
        <f aca="false">IF(AND(G98&lt;4,G98&gt;0),4,G98)</f>
        <v>0</v>
      </c>
      <c r="I98" s="16" t="n">
        <f aca="false">SUM(F98*24)</f>
        <v>0</v>
      </c>
      <c r="J98" s="15" t="n">
        <f aca="false">SUM(I98-H98)</f>
        <v>0</v>
      </c>
      <c r="K98" s="18" t="n">
        <f aca="false">IF(H98&gt;0,8,)</f>
        <v>0</v>
      </c>
      <c r="L98" s="18" t="n">
        <f aca="false">IF(J98&gt;8,J98-K98,0)</f>
        <v>0</v>
      </c>
      <c r="M98" s="0" t="n">
        <f aca="false">IF(AND(H98&gt;=4,H98&lt;=5),((5-H98)*0.14*1235.83)+(K98*1235.83),K98*1235.83)</f>
        <v>0</v>
      </c>
      <c r="N98" s="6" t="n">
        <f aca="false">L98*1853.74</f>
        <v>0</v>
      </c>
      <c r="O98" s="29" t="n">
        <f aca="false">(M98+N98)</f>
        <v>0</v>
      </c>
      <c r="P98" s="6" t="n">
        <f aca="false">O98-B98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39.4183673469388"/>
    <col collapsed="false" hidden="false" max="2" min="2" style="35" width="11.2040816326531"/>
    <col collapsed="false" hidden="false" max="3" min="3" style="0" width="32.3979591836735"/>
    <col collapsed="false" hidden="false" max="6" min="4" style="0" width="10.530612244898"/>
    <col collapsed="false" hidden="false" max="10" min="7" style="6" width="11.2040816326531"/>
    <col collapsed="false" hidden="false" max="11" min="11" style="6" width="11.6071428571429"/>
    <col collapsed="false" hidden="false" max="16" min="12" style="6" width="11.2040816326531"/>
    <col collapsed="false" hidden="false" max="1025" min="17" style="0" width="10.530612244898"/>
  </cols>
  <sheetData>
    <row r="1" customFormat="false" ht="15" hidden="false" customHeight="false" outlineLevel="0" collapsed="false">
      <c r="B1" s="30"/>
      <c r="E1" s="0" t="s">
        <v>3</v>
      </c>
      <c r="F1" s="0" t="s">
        <v>4</v>
      </c>
      <c r="G1" s="6" t="s">
        <v>21</v>
      </c>
      <c r="H1" s="6" t="s">
        <v>3</v>
      </c>
      <c r="I1" s="6" t="s">
        <v>4</v>
      </c>
      <c r="J1" s="6" t="s">
        <v>83</v>
      </c>
      <c r="K1" s="6" t="s">
        <v>84</v>
      </c>
      <c r="L1" s="6" t="s">
        <v>85</v>
      </c>
      <c r="M1" s="30" t="s">
        <v>86</v>
      </c>
      <c r="N1" s="30" t="s">
        <v>87</v>
      </c>
      <c r="O1" s="30" t="s">
        <v>88</v>
      </c>
      <c r="P1" s="30" t="s">
        <v>89</v>
      </c>
    </row>
    <row r="2" customFormat="false" ht="15" hidden="false" customHeight="false" outlineLevel="0" collapsed="false">
      <c r="A2" s="10" t="s">
        <v>29</v>
      </c>
      <c r="B2" s="10" t="n">
        <v>16708.18</v>
      </c>
      <c r="C2" s="12" t="s">
        <v>30</v>
      </c>
      <c r="D2" s="0" t="s">
        <v>111</v>
      </c>
      <c r="E2" s="36" t="s">
        <v>112</v>
      </c>
      <c r="F2" s="36" t="s">
        <v>113</v>
      </c>
      <c r="G2" s="15" t="n">
        <f aca="false">SUM(E2*24)</f>
        <v>4.03333333333333</v>
      </c>
      <c r="H2" s="16" t="n">
        <f aca="false">IF(AND(G2&lt;4,G2&gt;0),4,G2)</f>
        <v>4.03333333333333</v>
      </c>
      <c r="I2" s="16" t="n">
        <f aca="false">SUM(F2*24)</f>
        <v>15.1333333333333</v>
      </c>
      <c r="J2" s="15" t="n">
        <f aca="false">SUM(I2-H2)</f>
        <v>11.1</v>
      </c>
      <c r="K2" s="18" t="n">
        <f aca="false">IF(J2&gt;8,8,J2)</f>
        <v>8</v>
      </c>
      <c r="L2" s="18" t="n">
        <f aca="false">IF(J2&gt;8,J2-K2,0)</f>
        <v>3.1</v>
      </c>
      <c r="M2" s="0" t="n">
        <f aca="false">IF(AND(H2&gt;=4,H2&lt;=5),((5-H2)*0.14*1235.83)+(K2*1235.84),K2*1235.83)</f>
        <v>10053.9689933333</v>
      </c>
      <c r="N2" s="6" t="n">
        <f aca="false">L2*1853.74</f>
        <v>5746.594</v>
      </c>
      <c r="O2" s="29" t="n">
        <f aca="false">(M2+N2)</f>
        <v>15800.5629933333</v>
      </c>
      <c r="P2" s="30" t="n">
        <f aca="false">O2-B2</f>
        <v>-907.617006666669</v>
      </c>
    </row>
    <row r="3" customFormat="false" ht="15" hidden="false" customHeight="false" outlineLevel="0" collapsed="false">
      <c r="A3" s="10" t="s">
        <v>33</v>
      </c>
      <c r="B3" s="10" t="n">
        <v>16967.19</v>
      </c>
      <c r="C3" s="12" t="s">
        <v>34</v>
      </c>
      <c r="D3" s="36" t="s">
        <v>111</v>
      </c>
      <c r="E3" s="36" t="s">
        <v>114</v>
      </c>
      <c r="F3" s="36" t="s">
        <v>115</v>
      </c>
      <c r="G3" s="15" t="n">
        <f aca="false">SUM(E3*24)</f>
        <v>2.86666666666667</v>
      </c>
      <c r="H3" s="16" t="n">
        <f aca="false">IF(AND(G3&lt;4,G3&gt;0),4,G3)</f>
        <v>4</v>
      </c>
      <c r="I3" s="16" t="n">
        <f aca="false">SUM(F3*24)</f>
        <v>16.4666666666667</v>
      </c>
      <c r="J3" s="15" t="n">
        <f aca="false">SUM(I3-H3)</f>
        <v>12.4666666666667</v>
      </c>
      <c r="K3" s="18" t="n">
        <f aca="false">IF(J3&gt;8,8,J3)</f>
        <v>8</v>
      </c>
      <c r="L3" s="18" t="n">
        <f aca="false">IF(J3&gt;8,J3-K3,0)</f>
        <v>4.46666666666667</v>
      </c>
      <c r="M3" s="0" t="n">
        <f aca="false">IF(AND(H3&gt;=4,H3&lt;=5),((5-H3)*0.14*1235.83)+(K3*1235.84),K3*1235.83)</f>
        <v>10059.7362</v>
      </c>
      <c r="N3" s="6" t="n">
        <f aca="false">L3*1853.74</f>
        <v>8280.03866666667</v>
      </c>
      <c r="O3" s="29" t="n">
        <f aca="false">(M3+N3)</f>
        <v>18339.7748666667</v>
      </c>
      <c r="P3" s="30" t="n">
        <f aca="false">O3-B3</f>
        <v>1372.58486666666</v>
      </c>
    </row>
    <row r="4" customFormat="false" ht="15" hidden="false" customHeight="false" outlineLevel="0" collapsed="false">
      <c r="A4" s="10" t="s">
        <v>37</v>
      </c>
      <c r="B4" s="10" t="n">
        <v>22236.27</v>
      </c>
      <c r="C4" s="17" t="s">
        <v>38</v>
      </c>
      <c r="D4" s="0" t="s">
        <v>116</v>
      </c>
      <c r="E4" s="36" t="s">
        <v>117</v>
      </c>
      <c r="F4" s="36" t="s">
        <v>118</v>
      </c>
      <c r="G4" s="15" t="n">
        <f aca="false">SUM(E4*24)</f>
        <v>4.31666666666667</v>
      </c>
      <c r="H4" s="16" t="n">
        <f aca="false">IF(AND(G4&lt;4,G4&gt;0),4,G4)</f>
        <v>4.31666666666667</v>
      </c>
      <c r="I4" s="16" t="n">
        <f aca="false">SUM(F4*24)</f>
        <v>17.6166666666667</v>
      </c>
      <c r="J4" s="15" t="n">
        <f aca="false">SUM(I4-H4)</f>
        <v>13.3</v>
      </c>
      <c r="K4" s="18" t="n">
        <f aca="false">IF(J4&gt;8,8,J4)</f>
        <v>8</v>
      </c>
      <c r="L4" s="18" t="n">
        <f aca="false">IF(J4&gt;8,J4-K4,0)</f>
        <v>5.3</v>
      </c>
      <c r="M4" s="0" t="n">
        <f aca="false">IF(AND(H4&gt;=4,H4&lt;=5),((5-H4)*0.14*1235.83)+(K4*1235.84),K4*1235.83)</f>
        <v>10004.9477366667</v>
      </c>
      <c r="N4" s="6" t="n">
        <f aca="false">L4*1853.74</f>
        <v>9824.822</v>
      </c>
      <c r="O4" s="29" t="n">
        <f aca="false">(M4+N4)</f>
        <v>19829.7697366667</v>
      </c>
      <c r="P4" s="30" t="n">
        <f aca="false">O4-B4</f>
        <v>-2406.50026333333</v>
      </c>
    </row>
    <row r="5" customFormat="false" ht="15" hidden="false" customHeight="false" outlineLevel="0" collapsed="false">
      <c r="A5" s="10" t="s">
        <v>39</v>
      </c>
      <c r="B5" s="0" t="n">
        <v>0</v>
      </c>
      <c r="C5" s="37" t="s">
        <v>40</v>
      </c>
      <c r="D5" s="36" t="s">
        <v>116</v>
      </c>
      <c r="E5" s="36" t="s">
        <v>10</v>
      </c>
      <c r="F5" s="36" t="s">
        <v>119</v>
      </c>
      <c r="G5" s="15" t="n">
        <f aca="false">SUM(E5*24)</f>
        <v>2.75</v>
      </c>
      <c r="H5" s="16" t="n">
        <f aca="false">IF(AND(G5&lt;4,G5&gt;0),4,G5)</f>
        <v>4</v>
      </c>
      <c r="I5" s="16" t="n">
        <f aca="false">SUM(F5*24)</f>
        <v>18.3666666666667</v>
      </c>
      <c r="J5" s="15" t="n">
        <f aca="false">SUM(I5-H5)</f>
        <v>14.3666666666667</v>
      </c>
      <c r="K5" s="18" t="n">
        <f aca="false">IF(J5&gt;8,8,J5)</f>
        <v>8</v>
      </c>
      <c r="L5" s="18" t="n">
        <f aca="false">IF(J5&gt;8,J5-K5,0)</f>
        <v>6.36666666666667</v>
      </c>
      <c r="M5" s="0" t="n">
        <f aca="false">IF(AND(H5&gt;=4,H5&lt;=5),((5-H5)*0.14*1235.83)+(K5*1235.84),K5*1235.83)</f>
        <v>10059.7362</v>
      </c>
      <c r="N5" s="6" t="n">
        <f aca="false">L5*1853.74</f>
        <v>11802.1446666667</v>
      </c>
      <c r="O5" s="29" t="n">
        <f aca="false">(M5+N5)</f>
        <v>21861.8808666667</v>
      </c>
      <c r="P5" s="30" t="n">
        <f aca="false">O5-B5</f>
        <v>21861.8808666667</v>
      </c>
    </row>
    <row r="6" customFormat="false" ht="15" hidden="false" customHeight="false" outlineLevel="0" collapsed="false">
      <c r="A6" s="0" t="s">
        <v>41</v>
      </c>
      <c r="B6" s="10" t="n">
        <v>14904.28</v>
      </c>
      <c r="C6" s="12" t="s">
        <v>42</v>
      </c>
      <c r="D6" s="0" t="s">
        <v>116</v>
      </c>
      <c r="E6" s="36" t="s">
        <v>120</v>
      </c>
      <c r="F6" s="36" t="s">
        <v>121</v>
      </c>
      <c r="G6" s="15" t="n">
        <f aca="false">SUM(E6*24)</f>
        <v>2.98333333333333</v>
      </c>
      <c r="H6" s="16" t="n">
        <f aca="false">IF(AND(G6&lt;4,G6&gt;0),4,G6)</f>
        <v>4</v>
      </c>
      <c r="I6" s="16" t="n">
        <f aca="false">SUM(F6*24)</f>
        <v>12.1166666666667</v>
      </c>
      <c r="J6" s="15" t="n">
        <f aca="false">SUM(I6-H6)</f>
        <v>8.11666666666667</v>
      </c>
      <c r="K6" s="18" t="n">
        <f aca="false">IF(J6&gt;8,8,J6)</f>
        <v>8</v>
      </c>
      <c r="L6" s="18" t="n">
        <f aca="false">IF(J6&gt;8,J6-K6,0)</f>
        <v>0.116666666666667</v>
      </c>
      <c r="M6" s="0" t="n">
        <f aca="false">IF(AND(H6&gt;=4,H6&lt;=5),((5-H6)*0.14*1235.83)+(K6*1235.84),K6*1235.83)</f>
        <v>10059.7362</v>
      </c>
      <c r="N6" s="6" t="n">
        <f aca="false">L6*1853.74</f>
        <v>216.269666666668</v>
      </c>
      <c r="O6" s="29" t="n">
        <f aca="false">(M6+N6)</f>
        <v>10276.0058666667</v>
      </c>
      <c r="P6" s="30" t="n">
        <f aca="false">O6-B6</f>
        <v>-4628.27413333333</v>
      </c>
    </row>
    <row r="7" customFormat="false" ht="15" hidden="false" customHeight="false" outlineLevel="0" collapsed="false">
      <c r="A7" s="0" t="s">
        <v>43</v>
      </c>
      <c r="B7" s="0" t="n">
        <v>0</v>
      </c>
      <c r="C7" s="12" t="s">
        <v>43</v>
      </c>
      <c r="D7" s="36" t="s">
        <v>116</v>
      </c>
      <c r="E7" s="36" t="s">
        <v>122</v>
      </c>
      <c r="F7" s="36" t="s">
        <v>123</v>
      </c>
      <c r="G7" s="15" t="n">
        <f aca="false">SUM(E7*24)</f>
        <v>4.16666666666667</v>
      </c>
      <c r="H7" s="16" t="n">
        <f aca="false">IF(AND(G7&lt;4,G7&gt;0),4,G7)</f>
        <v>4.16666666666667</v>
      </c>
      <c r="I7" s="16" t="n">
        <f aca="false">SUM(F7*24)</f>
        <v>12.4666666666667</v>
      </c>
      <c r="J7" s="15" t="n">
        <f aca="false">SUM(I7-H7)</f>
        <v>8.3</v>
      </c>
      <c r="K7" s="18" t="n">
        <f aca="false">IF(J7&gt;8,8,J7)</f>
        <v>8</v>
      </c>
      <c r="L7" s="18" t="n">
        <f aca="false">IF(J7&gt;8,J7-K7,0)</f>
        <v>0.300000000000002</v>
      </c>
      <c r="M7" s="0" t="n">
        <f aca="false">IF(AND(H7&gt;=4,H7&lt;=5),((5-H7)*0.14*1235.83)+(K7*1235.84),K7*1235.83)</f>
        <v>10030.9001666667</v>
      </c>
      <c r="N7" s="6" t="n">
        <f aca="false">L7*1853.74</f>
        <v>556.122000000005</v>
      </c>
      <c r="O7" s="29" t="n">
        <f aca="false">(M7+N7)</f>
        <v>10587.0221666667</v>
      </c>
      <c r="P7" s="30" t="n">
        <f aca="false">O7-B7</f>
        <v>10587.0221666667</v>
      </c>
    </row>
    <row r="8" customFormat="false" ht="15" hidden="false" customHeight="false" outlineLevel="0" collapsed="false">
      <c r="A8" s="0" t="s">
        <v>44</v>
      </c>
      <c r="B8" s="0" t="n">
        <v>0</v>
      </c>
      <c r="C8" s="22" t="s">
        <v>45</v>
      </c>
      <c r="D8" s="0" t="s">
        <v>116</v>
      </c>
      <c r="E8" s="36" t="s">
        <v>112</v>
      </c>
      <c r="F8" s="36" t="s">
        <v>118</v>
      </c>
      <c r="G8" s="15" t="n">
        <f aca="false">SUM(E8*24)</f>
        <v>4.03333333333333</v>
      </c>
      <c r="H8" s="16" t="n">
        <f aca="false">IF(AND(G8&lt;4,G8&gt;0),4,G8)</f>
        <v>4.03333333333333</v>
      </c>
      <c r="I8" s="16" t="n">
        <f aca="false">SUM(F8*24)</f>
        <v>17.6166666666667</v>
      </c>
      <c r="J8" s="15" t="n">
        <f aca="false">SUM(I8-H8)</f>
        <v>13.5833333333333</v>
      </c>
      <c r="K8" s="18" t="n">
        <f aca="false">IF(J8&gt;8,8,J8)</f>
        <v>8</v>
      </c>
      <c r="L8" s="18" t="n">
        <f aca="false">IF(J8&gt;8,J8-K8,0)</f>
        <v>5.58333333333333</v>
      </c>
      <c r="M8" s="0" t="n">
        <f aca="false">IF(AND(H8&gt;=4,H8&lt;=5),((5-H8)*0.14*1235.83)+(K8*1235.84),K8*1235.83)</f>
        <v>10053.9689933333</v>
      </c>
      <c r="N8" s="6" t="n">
        <f aca="false">L8*1853.74</f>
        <v>10350.0483333333</v>
      </c>
      <c r="O8" s="29" t="n">
        <f aca="false">(M8+N8)</f>
        <v>20404.0173266667</v>
      </c>
      <c r="P8" s="30" t="n">
        <f aca="false">O8-B8</f>
        <v>20404.0173266667</v>
      </c>
    </row>
    <row r="9" customFormat="false" ht="15" hidden="false" customHeight="false" outlineLevel="0" collapsed="false">
      <c r="A9" s="10" t="s">
        <v>48</v>
      </c>
      <c r="B9" s="10" t="n">
        <v>22236.27</v>
      </c>
      <c r="C9" s="12" t="s">
        <v>49</v>
      </c>
      <c r="D9" s="36" t="s">
        <v>116</v>
      </c>
      <c r="E9" s="36" t="s">
        <v>124</v>
      </c>
      <c r="F9" s="36" t="s">
        <v>118</v>
      </c>
      <c r="G9" s="15" t="n">
        <f aca="false">SUM(E9*24)</f>
        <v>4.08333333333333</v>
      </c>
      <c r="H9" s="16" t="n">
        <f aca="false">IF(AND(G9&lt;4,G9&gt;0),4,G9)</f>
        <v>4.08333333333333</v>
      </c>
      <c r="I9" s="16" t="n">
        <f aca="false">SUM(F9*24)</f>
        <v>17.6166666666667</v>
      </c>
      <c r="J9" s="15" t="n">
        <f aca="false">SUM(I9-H9)</f>
        <v>13.5333333333333</v>
      </c>
      <c r="K9" s="18" t="n">
        <f aca="false">IF(J9&gt;8,8,J9)</f>
        <v>8</v>
      </c>
      <c r="L9" s="18" t="n">
        <f aca="false">IF(J9&gt;8,J9-K9,0)</f>
        <v>5.53333333333333</v>
      </c>
      <c r="M9" s="0" t="n">
        <f aca="false">IF(AND(H9&gt;=4,H9&lt;=5),((5-H9)*0.14*1235.83)+(K9*1235.84),K9*1235.83)</f>
        <v>10045.3181833333</v>
      </c>
      <c r="N9" s="6" t="n">
        <f aca="false">L9*1853.74</f>
        <v>10257.3613333333</v>
      </c>
      <c r="O9" s="29" t="n">
        <f aca="false">(M9+N9)</f>
        <v>20302.6795166667</v>
      </c>
      <c r="P9" s="30" t="n">
        <f aca="false">O9-B9</f>
        <v>-1933.59048333334</v>
      </c>
    </row>
    <row r="10" customFormat="false" ht="15" hidden="false" customHeight="false" outlineLevel="0" collapsed="false">
      <c r="A10" s="10" t="s">
        <v>50</v>
      </c>
      <c r="B10" s="10" t="n">
        <v>13890.94</v>
      </c>
      <c r="C10" s="12" t="s">
        <v>51</v>
      </c>
      <c r="D10" s="0" t="s">
        <v>116</v>
      </c>
      <c r="E10" s="36" t="s">
        <v>52</v>
      </c>
      <c r="F10" s="36" t="s">
        <v>125</v>
      </c>
      <c r="G10" s="15" t="n">
        <f aca="false">SUM(E10*24)</f>
        <v>3.61666666666667</v>
      </c>
      <c r="H10" s="16" t="n">
        <f aca="false">IF(AND(G10&lt;4,G10&gt;0),4,G10)</f>
        <v>4</v>
      </c>
      <c r="I10" s="16" t="n">
        <f aca="false">SUM(F10*24)</f>
        <v>12</v>
      </c>
      <c r="J10" s="15" t="n">
        <f aca="false">SUM(I10-H10)</f>
        <v>8</v>
      </c>
      <c r="K10" s="18" t="n">
        <f aca="false">IF(J10&gt;8,8,J10)</f>
        <v>8</v>
      </c>
      <c r="L10" s="18" t="n">
        <f aca="false">IF(J10&gt;8,J10-K10,0)</f>
        <v>0</v>
      </c>
      <c r="M10" s="0" t="n">
        <f aca="false">IF(AND(H10&gt;=4,H10&lt;=5),((5-H10)*0.14*1235.83)+(K10*1235.84),K10*1235.83)</f>
        <v>10059.7362</v>
      </c>
      <c r="N10" s="6" t="n">
        <f aca="false">L10*1853.74</f>
        <v>0</v>
      </c>
      <c r="O10" s="29" t="n">
        <f aca="false">(M10+N10)</f>
        <v>10059.7362</v>
      </c>
      <c r="P10" s="30" t="n">
        <f aca="false">O10-B10</f>
        <v>-3831.2038</v>
      </c>
    </row>
    <row r="11" customFormat="false" ht="15" hidden="false" customHeight="false" outlineLevel="0" collapsed="false">
      <c r="A11" s="10" t="s">
        <v>54</v>
      </c>
      <c r="B11" s="10" t="n">
        <v>13890.94</v>
      </c>
      <c r="C11" s="12" t="s">
        <v>55</v>
      </c>
      <c r="D11" s="36" t="s">
        <v>116</v>
      </c>
      <c r="E11" s="36" t="s">
        <v>52</v>
      </c>
      <c r="F11" s="36" t="s">
        <v>125</v>
      </c>
      <c r="G11" s="15" t="n">
        <f aca="false">SUM(E11*24)</f>
        <v>3.61666666666667</v>
      </c>
      <c r="H11" s="16" t="n">
        <f aca="false">IF(AND(G11&lt;4,G11&gt;0),4,G11)</f>
        <v>4</v>
      </c>
      <c r="I11" s="16" t="n">
        <f aca="false">SUM(F11*24)</f>
        <v>12</v>
      </c>
      <c r="J11" s="15" t="n">
        <f aca="false">SUM(I11-H11)</f>
        <v>8</v>
      </c>
      <c r="K11" s="18" t="n">
        <f aca="false">IF(J11&gt;8,8,J11)</f>
        <v>8</v>
      </c>
      <c r="L11" s="18" t="n">
        <f aca="false">IF(J11&gt;8,J11-K11,0)</f>
        <v>0</v>
      </c>
      <c r="M11" s="0" t="n">
        <f aca="false">IF(AND(H11&gt;=4,H11&lt;=5),((5-H11)*0.14*1235.83)+(K11*1235.84),K11*1235.83)</f>
        <v>10059.7362</v>
      </c>
      <c r="N11" s="6" t="n">
        <f aca="false">L11*1853.74</f>
        <v>0</v>
      </c>
      <c r="O11" s="29" t="n">
        <f aca="false">(M11+N11)</f>
        <v>10059.7362</v>
      </c>
      <c r="P11" s="30" t="n">
        <f aca="false">O11-B11</f>
        <v>-3831.2038</v>
      </c>
    </row>
    <row r="12" customFormat="false" ht="15" hidden="false" customHeight="false" outlineLevel="0" collapsed="false">
      <c r="A12" s="10" t="s">
        <v>56</v>
      </c>
      <c r="B12" s="10" t="n">
        <v>16708.18</v>
      </c>
      <c r="C12" s="12" t="s">
        <v>57</v>
      </c>
      <c r="D12" s="0" t="s">
        <v>116</v>
      </c>
      <c r="E12" s="36" t="s">
        <v>122</v>
      </c>
      <c r="F12" s="36" t="s">
        <v>104</v>
      </c>
      <c r="G12" s="15" t="n">
        <f aca="false">SUM(E12*24)</f>
        <v>4.16666666666667</v>
      </c>
      <c r="H12" s="16" t="n">
        <f aca="false">IF(AND(G12&lt;4,G12&gt;0),4,G12)</f>
        <v>4.16666666666667</v>
      </c>
      <c r="I12" s="16" t="n">
        <f aca="false">SUM(F12*24)</f>
        <v>15</v>
      </c>
      <c r="J12" s="15" t="n">
        <f aca="false">SUM(I12-H12)</f>
        <v>10.8333333333333</v>
      </c>
      <c r="K12" s="18" t="n">
        <f aca="false">IF(J12&gt;8,8,J12)</f>
        <v>8</v>
      </c>
      <c r="L12" s="18" t="n">
        <f aca="false">IF(J12&gt;8,J12-K12,0)</f>
        <v>2.83333333333333</v>
      </c>
      <c r="M12" s="0" t="n">
        <f aca="false">IF(AND(H12&gt;=4,H12&lt;=5),((5-H12)*0.14*1235.83)+(K12*1235.84),K12*1235.83)</f>
        <v>10030.9001666667</v>
      </c>
      <c r="N12" s="6" t="n">
        <f aca="false">L12*1853.74</f>
        <v>5252.26333333333</v>
      </c>
      <c r="O12" s="29" t="n">
        <f aca="false">(M12+N12)</f>
        <v>15283.1635</v>
      </c>
      <c r="P12" s="30" t="n">
        <f aca="false">O12-B12</f>
        <v>-1425.0165</v>
      </c>
    </row>
    <row r="13" customFormat="false" ht="15" hidden="false" customHeight="false" outlineLevel="0" collapsed="false">
      <c r="A13" s="10" t="s">
        <v>61</v>
      </c>
      <c r="B13" s="10" t="n">
        <v>16967.19</v>
      </c>
      <c r="C13" s="12" t="s">
        <v>62</v>
      </c>
      <c r="D13" s="36" t="s">
        <v>116</v>
      </c>
      <c r="E13" s="36" t="s">
        <v>92</v>
      </c>
      <c r="F13" s="36" t="s">
        <v>115</v>
      </c>
      <c r="G13" s="15" t="n">
        <f aca="false">SUM(E13*24)</f>
        <v>2.9</v>
      </c>
      <c r="H13" s="16" t="n">
        <f aca="false">IF(AND(G13&lt;4,G13&gt;0),4,G13)</f>
        <v>4</v>
      </c>
      <c r="I13" s="16" t="n">
        <f aca="false">SUM(F13*24)</f>
        <v>16.4666666666667</v>
      </c>
      <c r="J13" s="15" t="n">
        <f aca="false">SUM(I13-H13)</f>
        <v>12.4666666666667</v>
      </c>
      <c r="K13" s="18" t="n">
        <f aca="false">IF(J13&gt;8,8,J13)</f>
        <v>8</v>
      </c>
      <c r="L13" s="18" t="n">
        <f aca="false">IF(J13&gt;8,J13-K13,0)</f>
        <v>4.46666666666667</v>
      </c>
      <c r="M13" s="0" t="n">
        <f aca="false">IF(AND(H13&gt;=4,H13&lt;=5),((5-H13)*0.14*1235.83)+(K13*1235.84),K13*1235.83)</f>
        <v>10059.7362</v>
      </c>
      <c r="N13" s="6" t="n">
        <f aca="false">L13*1853.74</f>
        <v>8280.03866666667</v>
      </c>
      <c r="O13" s="29" t="n">
        <f aca="false">(M13+N13)</f>
        <v>18339.7748666667</v>
      </c>
      <c r="P13" s="30" t="n">
        <f aca="false">O13-B13</f>
        <v>1372.58486666667</v>
      </c>
    </row>
    <row r="14" customFormat="false" ht="15" hidden="false" customHeight="false" outlineLevel="0" collapsed="false">
      <c r="A14" s="10" t="s">
        <v>65</v>
      </c>
      <c r="B14" s="10" t="n">
        <v>22236.27</v>
      </c>
      <c r="C14" s="22" t="s">
        <v>66</v>
      </c>
      <c r="D14" s="0" t="s">
        <v>116</v>
      </c>
      <c r="E14" s="36" t="s">
        <v>124</v>
      </c>
      <c r="F14" s="36" t="s">
        <v>118</v>
      </c>
      <c r="G14" s="15" t="n">
        <f aca="false">SUM(E14*24)</f>
        <v>4.08333333333333</v>
      </c>
      <c r="H14" s="16" t="n">
        <f aca="false">IF(AND(G14&lt;4,G14&gt;0),4,G14)</f>
        <v>4.08333333333333</v>
      </c>
      <c r="I14" s="16" t="n">
        <f aca="false">SUM(F14*24)</f>
        <v>17.6166666666667</v>
      </c>
      <c r="J14" s="15" t="n">
        <f aca="false">SUM(I14-H14)</f>
        <v>13.5333333333333</v>
      </c>
      <c r="K14" s="18" t="n">
        <f aca="false">IF(J14&gt;8,8,J14)</f>
        <v>8</v>
      </c>
      <c r="L14" s="18" t="n">
        <f aca="false">IF(J14&gt;8,J14-K14,0)</f>
        <v>5.53333333333333</v>
      </c>
      <c r="M14" s="0" t="n">
        <f aca="false">IF(AND(H14&gt;=4,H14&lt;=5),((5-H14)*0.14*1235.83)+(K14*1235.84),K14*1235.83)</f>
        <v>10045.3181833333</v>
      </c>
      <c r="N14" s="6" t="n">
        <f aca="false">L14*1853.74</f>
        <v>10257.3613333333</v>
      </c>
      <c r="O14" s="29" t="n">
        <f aca="false">(M14+N14)</f>
        <v>20302.6795166667</v>
      </c>
      <c r="P14" s="30" t="n">
        <f aca="false">O14-B14</f>
        <v>-1933.59048333334</v>
      </c>
    </row>
    <row r="15" customFormat="false" ht="15" hidden="false" customHeight="false" outlineLevel="0" collapsed="false">
      <c r="A15" s="10" t="s">
        <v>67</v>
      </c>
      <c r="B15" s="10" t="n">
        <v>13890.94</v>
      </c>
      <c r="C15" s="12" t="s">
        <v>68</v>
      </c>
      <c r="D15" s="36" t="s">
        <v>116</v>
      </c>
      <c r="E15" s="36" t="s">
        <v>126</v>
      </c>
      <c r="F15" s="36" t="s">
        <v>125</v>
      </c>
      <c r="G15" s="15" t="n">
        <f aca="false">SUM(E15*24)</f>
        <v>3.78333333333333</v>
      </c>
      <c r="H15" s="16" t="n">
        <f aca="false">IF(AND(G15&lt;4,G15&gt;0),4,G15)</f>
        <v>4</v>
      </c>
      <c r="I15" s="16" t="n">
        <f aca="false">SUM(F15*24)</f>
        <v>12</v>
      </c>
      <c r="J15" s="15" t="n">
        <f aca="false">SUM(I15-H15)</f>
        <v>8</v>
      </c>
      <c r="K15" s="18" t="n">
        <f aca="false">IF(J15&gt;8,8,J15)</f>
        <v>8</v>
      </c>
      <c r="L15" s="18" t="n">
        <f aca="false">IF(J15&gt;8,J15-K15,0)</f>
        <v>0</v>
      </c>
      <c r="M15" s="0" t="n">
        <f aca="false">IF(AND(H15&gt;=4,H15&lt;=5),((5-H15)*0.14*1235.83)+(K15*1235.84),K15*1235.83)</f>
        <v>10059.7362</v>
      </c>
      <c r="N15" s="6" t="n">
        <f aca="false">L15*1853.74</f>
        <v>0</v>
      </c>
      <c r="O15" s="29" t="n">
        <f aca="false">(M15+N15)</f>
        <v>10059.7362</v>
      </c>
      <c r="P15" s="30" t="n">
        <f aca="false">O15-B15</f>
        <v>-3831.2038</v>
      </c>
    </row>
    <row r="16" customFormat="false" ht="15" hidden="false" customHeight="false" outlineLevel="0" collapsed="false">
      <c r="A16" s="10" t="s">
        <v>70</v>
      </c>
      <c r="B16" s="10" t="n">
        <v>16967.19</v>
      </c>
      <c r="C16" s="12" t="s">
        <v>71</v>
      </c>
      <c r="D16" s="0" t="s">
        <v>116</v>
      </c>
      <c r="E16" s="36" t="s">
        <v>92</v>
      </c>
      <c r="F16" s="36" t="s">
        <v>127</v>
      </c>
      <c r="G16" s="15" t="n">
        <f aca="false">SUM(E16*24)</f>
        <v>2.9</v>
      </c>
      <c r="H16" s="16" t="n">
        <f aca="false">IF(AND(G16&lt;4,G16&gt;0),4,G16)</f>
        <v>4</v>
      </c>
      <c r="I16" s="16" t="n">
        <f aca="false">SUM(F16*24)</f>
        <v>16.4166666666667</v>
      </c>
      <c r="J16" s="15" t="n">
        <f aca="false">SUM(I16-H16)</f>
        <v>12.4166666666667</v>
      </c>
      <c r="K16" s="18" t="n">
        <f aca="false">IF(J16&gt;8,8,J16)</f>
        <v>8</v>
      </c>
      <c r="L16" s="18" t="n">
        <f aca="false">IF(J16&gt;8,J16-K16,0)</f>
        <v>4.41666666666667</v>
      </c>
      <c r="M16" s="0" t="n">
        <f aca="false">IF(AND(H16&gt;=4,H16&lt;=5),((5-H16)*0.14*1235.83)+(K16*1235.84),K16*1235.83)</f>
        <v>10059.7362</v>
      </c>
      <c r="N16" s="6" t="n">
        <f aca="false">L16*1853.74</f>
        <v>8187.35166666667</v>
      </c>
      <c r="O16" s="29" t="n">
        <f aca="false">(M16+N16)</f>
        <v>18247.0878666667</v>
      </c>
      <c r="P16" s="30" t="n">
        <f aca="false">O16-B16</f>
        <v>1279.89786666667</v>
      </c>
    </row>
    <row r="17" customFormat="false" ht="15" hidden="false" customHeight="false" outlineLevel="0" collapsed="false">
      <c r="A17" s="10" t="s">
        <v>72</v>
      </c>
      <c r="B17" s="10" t="n">
        <v>14904.28</v>
      </c>
      <c r="C17" s="12" t="s">
        <v>73</v>
      </c>
      <c r="D17" s="36" t="s">
        <v>116</v>
      </c>
      <c r="E17" s="36" t="s">
        <v>128</v>
      </c>
      <c r="F17" s="36" t="s">
        <v>129</v>
      </c>
      <c r="G17" s="15" t="n">
        <f aca="false">SUM(E17*24)</f>
        <v>2.8</v>
      </c>
      <c r="H17" s="16" t="n">
        <f aca="false">IF(AND(G17&lt;4,G17&gt;0),4,G17)</f>
        <v>4</v>
      </c>
      <c r="I17" s="16" t="n">
        <f aca="false">SUM(F17*24)</f>
        <v>12.1</v>
      </c>
      <c r="J17" s="15" t="n">
        <f aca="false">SUM(I17-H17)</f>
        <v>8.1</v>
      </c>
      <c r="K17" s="18" t="n">
        <f aca="false">IF(J17&gt;8,8,J17)</f>
        <v>8</v>
      </c>
      <c r="L17" s="18" t="n">
        <f aca="false">IF(J17&gt;8,J17-K17,0)</f>
        <v>0.0999999999999996</v>
      </c>
      <c r="M17" s="0" t="n">
        <f aca="false">IF(AND(H17&gt;=4,H17&lt;=5),((5-H17)*0.14*1235.83)+(K17*1235.84),K17*1235.83)</f>
        <v>10059.7362</v>
      </c>
      <c r="N17" s="6" t="n">
        <f aca="false">L17*1853.74</f>
        <v>185.373999999999</v>
      </c>
      <c r="O17" s="29" t="n">
        <f aca="false">(M17+N17)</f>
        <v>10245.1102</v>
      </c>
      <c r="P17" s="30" t="n">
        <f aca="false">O17-B17</f>
        <v>-4659.1698</v>
      </c>
    </row>
    <row r="18" customFormat="false" ht="15" hidden="false" customHeight="false" outlineLevel="0" collapsed="false">
      <c r="A18" s="10" t="s">
        <v>76</v>
      </c>
      <c r="B18" s="10" t="n">
        <v>14904.28</v>
      </c>
      <c r="C18" s="12" t="s">
        <v>76</v>
      </c>
      <c r="D18" s="0" t="s">
        <v>116</v>
      </c>
      <c r="E18" s="36" t="s">
        <v>120</v>
      </c>
      <c r="F18" s="36" t="s">
        <v>121</v>
      </c>
      <c r="G18" s="15" t="n">
        <f aca="false">SUM(E18*24)</f>
        <v>2.98333333333333</v>
      </c>
      <c r="H18" s="16" t="n">
        <f aca="false">IF(AND(G18&lt;4,G18&gt;0),4,G18)</f>
        <v>4</v>
      </c>
      <c r="I18" s="16" t="n">
        <f aca="false">SUM(F18*24)</f>
        <v>12.1166666666667</v>
      </c>
      <c r="J18" s="15" t="n">
        <f aca="false">SUM(I18-H18)</f>
        <v>8.11666666666667</v>
      </c>
      <c r="K18" s="18" t="n">
        <f aca="false">IF(J18&gt;8,8,J18)</f>
        <v>8</v>
      </c>
      <c r="L18" s="18" t="n">
        <f aca="false">IF(J18&gt;8,J18-K18,0)</f>
        <v>0.116666666666667</v>
      </c>
      <c r="M18" s="0" t="n">
        <f aca="false">IF(AND(H18&gt;=4,H18&lt;=5),((5-H18)*0.14*1235.83)+(K18*1235.84),K18*1235.83)</f>
        <v>10059.7362</v>
      </c>
      <c r="N18" s="6" t="n">
        <f aca="false">L18*1853.74</f>
        <v>216.269666666668</v>
      </c>
      <c r="O18" s="29" t="n">
        <f aca="false">(M18+N18)</f>
        <v>10276.0058666667</v>
      </c>
      <c r="P18" s="30" t="n">
        <f aca="false">O18-B18</f>
        <v>-4628.27413333333</v>
      </c>
    </row>
    <row r="19" customFormat="false" ht="15" hidden="false" customHeight="false" outlineLevel="0" collapsed="false">
      <c r="A19" s="0" t="s">
        <v>78</v>
      </c>
      <c r="B19" s="10" t="n">
        <v>16708.18</v>
      </c>
      <c r="C19" s="12" t="s">
        <v>79</v>
      </c>
      <c r="D19" s="36" t="s">
        <v>116</v>
      </c>
      <c r="E19" s="36" t="s">
        <v>117</v>
      </c>
      <c r="F19" s="36" t="s">
        <v>130</v>
      </c>
      <c r="G19" s="15" t="n">
        <f aca="false">SUM(E19*24)</f>
        <v>4.31666666666667</v>
      </c>
      <c r="H19" s="16" t="n">
        <f aca="false">IF(AND(G19&lt;4,G19&gt;0),4,G19)</f>
        <v>4.31666666666667</v>
      </c>
      <c r="I19" s="16" t="n">
        <f aca="false">SUM(F19*24)</f>
        <v>15.3333333333333</v>
      </c>
      <c r="J19" s="15" t="n">
        <f aca="false">SUM(I19-H19)</f>
        <v>11.0166666666667</v>
      </c>
      <c r="K19" s="18" t="n">
        <f aca="false">IF(J19&gt;8,8,J19)</f>
        <v>8</v>
      </c>
      <c r="L19" s="18" t="n">
        <f aca="false">IF(J19&gt;8,J19-K19,0)</f>
        <v>3.01666666666667</v>
      </c>
      <c r="M19" s="0" t="n">
        <f aca="false">IF(AND(H19&gt;=4,H19&lt;=5),((5-H19)*0.14*1235.83)+(K19*1235.84),K19*1235.83)</f>
        <v>10004.9477366667</v>
      </c>
      <c r="N19" s="6" t="n">
        <f aca="false">L19*1853.74</f>
        <v>5592.11566666667</v>
      </c>
      <c r="O19" s="29" t="n">
        <f aca="false">(M19+N19)</f>
        <v>15597.0634033333</v>
      </c>
      <c r="P19" s="30" t="n">
        <f aca="false">O19-B19</f>
        <v>-1111.11659666667</v>
      </c>
    </row>
    <row r="20" customFormat="false" ht="15" hidden="false" customHeight="false" outlineLevel="0" collapsed="false">
      <c r="A20" s="0" t="s">
        <v>81</v>
      </c>
      <c r="B20" s="0" t="n">
        <v>0</v>
      </c>
      <c r="C20" s="12" t="s">
        <v>82</v>
      </c>
      <c r="D20" s="0" t="s">
        <v>116</v>
      </c>
      <c r="E20" s="36" t="s">
        <v>117</v>
      </c>
      <c r="F20" s="36" t="s">
        <v>131</v>
      </c>
      <c r="G20" s="15" t="n">
        <f aca="false">SUM(E20*24)</f>
        <v>4.31666666666667</v>
      </c>
      <c r="H20" s="16" t="n">
        <f aca="false">IF(AND(G20&lt;4,G20&gt;0),4,G20)</f>
        <v>4.31666666666667</v>
      </c>
      <c r="I20" s="16" t="n">
        <f aca="false">SUM(F20*24)</f>
        <v>15.25</v>
      </c>
      <c r="J20" s="15" t="n">
        <f aca="false">SUM(I20-H20)</f>
        <v>10.9333333333333</v>
      </c>
      <c r="K20" s="18" t="n">
        <f aca="false">IF(J20&gt;8,8,J20)</f>
        <v>8</v>
      </c>
      <c r="L20" s="18" t="n">
        <f aca="false">IF(J20&gt;8,J20-K20,0)</f>
        <v>2.93333333333333</v>
      </c>
      <c r="M20" s="0" t="n">
        <f aca="false">IF(AND(H20&gt;=4,H20&lt;=5),((5-H20)*0.14*1235.83)+(K20*1235.84),K20*1235.83)</f>
        <v>10004.9477366667</v>
      </c>
      <c r="N20" s="6" t="n">
        <f aca="false">L20*1853.74</f>
        <v>5437.63733333333</v>
      </c>
      <c r="O20" s="29" t="n">
        <f aca="false">(M20+N20)</f>
        <v>15442.58507</v>
      </c>
      <c r="P20" s="30" t="n">
        <f aca="false">O20-B20</f>
        <v>15442.58507</v>
      </c>
    </row>
    <row r="21" customFormat="false" ht="15" hidden="false" customHeight="false" outlineLevel="0" collapsed="false">
      <c r="A21" s="31"/>
      <c r="B21" s="44"/>
      <c r="C21" s="12"/>
      <c r="D21" s="12"/>
      <c r="E21" s="12"/>
      <c r="F21" s="12"/>
      <c r="G21" s="15" t="n">
        <f aca="false">SUM(E21*24)</f>
        <v>0</v>
      </c>
      <c r="H21" s="16" t="n">
        <f aca="false">IF(AND(G21&lt;4,G21&gt;0),4,G21)</f>
        <v>0</v>
      </c>
      <c r="I21" s="16" t="n">
        <f aca="false">SUM(F21*24)</f>
        <v>0</v>
      </c>
      <c r="J21" s="15" t="n">
        <f aca="false">SUM(I21-H21)</f>
        <v>0</v>
      </c>
      <c r="K21" s="18" t="n">
        <f aca="false">IF(J21&gt;8,8,J21)</f>
        <v>0</v>
      </c>
      <c r="L21" s="18" t="n">
        <f aca="false">IF(J21&gt;8,J21-K21,0)</f>
        <v>0</v>
      </c>
      <c r="M21" s="0" t="n">
        <f aca="false">IF(AND(H21&gt;=4,H21&lt;=5),((5-H21)*0.14*1235.83)+(K21*1235.84),K21*1235.83)</f>
        <v>0</v>
      </c>
      <c r="N21" s="6" t="n">
        <f aca="false">L21*1853.74</f>
        <v>0</v>
      </c>
      <c r="O21" s="29" t="n">
        <f aca="false">(M21+N21)</f>
        <v>0</v>
      </c>
      <c r="P21" s="30" t="n">
        <f aca="false">O21-B21</f>
        <v>0</v>
      </c>
    </row>
    <row r="22" customFormat="false" ht="15" hidden="false" customHeight="false" outlineLevel="0" collapsed="false">
      <c r="A22" s="31"/>
      <c r="B22" s="44"/>
      <c r="C22" s="12"/>
      <c r="D22" s="12"/>
      <c r="E22" s="12"/>
      <c r="F22" s="1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8" t="n">
        <f aca="false">IF(J22&gt;8,8,J22)</f>
        <v>0</v>
      </c>
      <c r="L22" s="18" t="n">
        <f aca="false">IF(J22&gt;8,J22-K22,0)</f>
        <v>0</v>
      </c>
      <c r="M22" s="0" t="n">
        <f aca="false">IF(AND(H22&gt;=4,H22&lt;=5),((5-H22)*0.14*1235.83)+(K22*1235.84),K22*1235.83)</f>
        <v>0</v>
      </c>
      <c r="N22" s="6" t="n">
        <f aca="false">L22*1853.74</f>
        <v>0</v>
      </c>
      <c r="O22" s="29" t="n">
        <f aca="false">(M22+N22)</f>
        <v>0</v>
      </c>
      <c r="P22" s="6" t="n">
        <f aca="false">O22-B22</f>
        <v>0</v>
      </c>
    </row>
    <row r="23" customFormat="false" ht="15" hidden="false" customHeight="false" outlineLevel="0" collapsed="false">
      <c r="A23" s="31"/>
      <c r="B23" s="44"/>
      <c r="C23" s="12"/>
      <c r="D23" s="12"/>
      <c r="E23" s="12"/>
      <c r="F23" s="1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8" t="n">
        <f aca="false">IF(J23&gt;8,8,J23)</f>
        <v>0</v>
      </c>
      <c r="L23" s="18" t="n">
        <f aca="false">IF(J23&gt;8,J23-K23,0)</f>
        <v>0</v>
      </c>
      <c r="M23" s="0" t="n">
        <f aca="false">IF(AND(H23&gt;=4,H23&lt;=5),((5-H23)*0.14*1235.83)+(K23*1235.84),K23*1235.83)</f>
        <v>0</v>
      </c>
      <c r="N23" s="6" t="n">
        <f aca="false">L23*1853.74</f>
        <v>0</v>
      </c>
      <c r="O23" s="29" t="n">
        <f aca="false">(M23+N23)</f>
        <v>0</v>
      </c>
      <c r="P23" s="6" t="n">
        <f aca="false">O23-B23</f>
        <v>0</v>
      </c>
    </row>
    <row r="24" customFormat="false" ht="15" hidden="false" customHeight="false" outlineLevel="0" collapsed="false">
      <c r="A24" s="31"/>
      <c r="B24" s="44"/>
      <c r="C24" s="12"/>
      <c r="D24" s="12"/>
      <c r="E24" s="12"/>
      <c r="F24" s="1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8" t="n">
        <f aca="false">IF(J24&gt;8,8,J24)</f>
        <v>0</v>
      </c>
      <c r="L24" s="18" t="n">
        <f aca="false">IF(J24&gt;8,J24-K24,0)</f>
        <v>0</v>
      </c>
      <c r="M24" s="0" t="n">
        <f aca="false">IF(AND(H24&gt;=4,H24&lt;=5),((5-H24)*0.14*1235.83)+(K24*1235.84),K24*1235.83)</f>
        <v>0</v>
      </c>
      <c r="N24" s="6" t="n">
        <f aca="false">L24*1853.74</f>
        <v>0</v>
      </c>
      <c r="O24" s="29" t="n">
        <f aca="false">(M24+N24)</f>
        <v>0</v>
      </c>
      <c r="P24" s="6" t="n">
        <f aca="false">O24-B24</f>
        <v>0</v>
      </c>
    </row>
    <row r="25" customFormat="false" ht="15" hidden="false" customHeight="false" outlineLevel="0" collapsed="false">
      <c r="A25" s="31"/>
      <c r="B25" s="44"/>
      <c r="C25" s="12"/>
      <c r="D25" s="12"/>
      <c r="E25" s="12"/>
      <c r="F25" s="1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8" t="n">
        <f aca="false">IF(J25&gt;8,8,J25)</f>
        <v>0</v>
      </c>
      <c r="L25" s="18" t="n">
        <f aca="false">IF(J25&gt;8,J25-K25,0)</f>
        <v>0</v>
      </c>
      <c r="M25" s="0" t="n">
        <f aca="false">IF(AND(H25&gt;=4,H25&lt;=5),((5-H25)*0.14*1235.83)+(K25*1235.84),K25*1235.83)</f>
        <v>0</v>
      </c>
      <c r="N25" s="6" t="n">
        <f aca="false">L25*1853.74</f>
        <v>0</v>
      </c>
      <c r="O25" s="29" t="n">
        <f aca="false">(M25+N25)</f>
        <v>0</v>
      </c>
      <c r="P25" s="6" t="n">
        <f aca="false">O25-B25</f>
        <v>0</v>
      </c>
    </row>
    <row r="26" customFormat="false" ht="15" hidden="false" customHeight="false" outlineLevel="0" collapsed="false">
      <c r="A26" s="31"/>
      <c r="B26" s="45"/>
      <c r="C26" s="12"/>
      <c r="D26" s="12"/>
      <c r="E26" s="12"/>
      <c r="F26" s="12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8" t="n">
        <f aca="false">IF(J26&gt;8,8,J26)</f>
        <v>0</v>
      </c>
      <c r="L26" s="18" t="n">
        <f aca="false">IF(J26&gt;8,J26-K26,0)</f>
        <v>0</v>
      </c>
      <c r="M26" s="0" t="n">
        <f aca="false">IF(AND(H26&gt;=4,H26&lt;=5),((5-H26)*0.14*1235.83)+(K26*1235.84),K26*1235.83)</f>
        <v>0</v>
      </c>
      <c r="N26" s="6" t="n">
        <f aca="false">L26*1853.74</f>
        <v>0</v>
      </c>
      <c r="O26" s="29" t="n">
        <f aca="false">(M26+N26)</f>
        <v>0</v>
      </c>
      <c r="P26" s="6" t="n">
        <f aca="false">O26-B26</f>
        <v>0</v>
      </c>
    </row>
    <row r="27" customFormat="false" ht="15" hidden="false" customHeight="false" outlineLevel="0" collapsed="false">
      <c r="A27" s="31"/>
      <c r="B27" s="44"/>
      <c r="C27" s="12"/>
      <c r="D27" s="12"/>
      <c r="E27" s="12"/>
      <c r="F27" s="12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8" t="n">
        <f aca="false">IF(J27&gt;8,8,J27)</f>
        <v>0</v>
      </c>
      <c r="L27" s="18" t="n">
        <f aca="false">IF(J27&gt;8,J27-K27,0)</f>
        <v>0</v>
      </c>
      <c r="M27" s="0" t="n">
        <f aca="false">IF(AND(H27&gt;=4,H27&lt;=5),((5-H27)*0.14*1235.83)+(K27*1235.84),K27*1235.83)</f>
        <v>0</v>
      </c>
      <c r="N27" s="6" t="n">
        <f aca="false">L27*1853.74</f>
        <v>0</v>
      </c>
      <c r="O27" s="29" t="n">
        <f aca="false">(M27+N27)</f>
        <v>0</v>
      </c>
      <c r="P27" s="6" t="n">
        <f aca="false">O27-B27</f>
        <v>0</v>
      </c>
    </row>
    <row r="28" customFormat="false" ht="15" hidden="false" customHeight="false" outlineLevel="0" collapsed="false">
      <c r="A28" s="31"/>
      <c r="B28" s="44"/>
      <c r="C28" s="12"/>
      <c r="D28" s="12"/>
      <c r="E28" s="12"/>
      <c r="F28" s="12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8" t="n">
        <f aca="false">IF(J28&gt;8,8,J28)</f>
        <v>0</v>
      </c>
      <c r="L28" s="18" t="n">
        <f aca="false">IF(J28&gt;8,J28-K28,0)</f>
        <v>0</v>
      </c>
      <c r="M28" s="0" t="n">
        <f aca="false">IF(AND(H28&gt;=4,H28&lt;=5),((5-H28)*0.14*1235.83)+(K28*1235.84),K28*1235.83)</f>
        <v>0</v>
      </c>
      <c r="N28" s="6" t="n">
        <f aca="false">L28*1853.74</f>
        <v>0</v>
      </c>
      <c r="O28" s="29" t="n">
        <f aca="false">(M28+N28)</f>
        <v>0</v>
      </c>
      <c r="P28" s="6" t="n">
        <f aca="false">O28-B28</f>
        <v>0</v>
      </c>
    </row>
    <row r="29" customFormat="false" ht="15" hidden="false" customHeight="false" outlineLevel="0" collapsed="false">
      <c r="A29" s="31"/>
      <c r="B29" s="44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8" t="n">
        <f aca="false">IF(J29&gt;8,8,J29)</f>
        <v>0</v>
      </c>
      <c r="L29" s="18" t="n">
        <f aca="false">IF(J29&gt;8,J29-K29,0)</f>
        <v>0</v>
      </c>
      <c r="M29" s="0" t="n">
        <f aca="false">IF(AND(H29&gt;=4,H29&lt;=5),((5-H29)*0.14*1235.83)+(K29*1235.84),K29*1235.83)</f>
        <v>0</v>
      </c>
      <c r="N29" s="6" t="n">
        <f aca="false">L29*1853.74</f>
        <v>0</v>
      </c>
      <c r="O29" s="29" t="n">
        <f aca="false">(M29+N29)</f>
        <v>0</v>
      </c>
      <c r="P29" s="6" t="n">
        <f aca="false">O29-B29</f>
        <v>0</v>
      </c>
    </row>
    <row r="30" customFormat="false" ht="15" hidden="false" customHeight="false" outlineLevel="0" collapsed="false">
      <c r="A30" s="31"/>
      <c r="B30" s="44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8" t="n">
        <f aca="false">IF(J30&gt;8,8,J30)</f>
        <v>0</v>
      </c>
      <c r="L30" s="18" t="n">
        <f aca="false">IF(J30&gt;8,J30-K30,0)</f>
        <v>0</v>
      </c>
      <c r="M30" s="0" t="n">
        <f aca="false">IF(AND(H30&gt;=4,H30&lt;=5),((5-H30)*0.14*1235.83)+(K30*1235.84),K30*1235.83)</f>
        <v>0</v>
      </c>
      <c r="N30" s="6" t="n">
        <f aca="false">L30*1853.74</f>
        <v>0</v>
      </c>
      <c r="O30" s="29" t="n">
        <f aca="false">(M30+N30)</f>
        <v>0</v>
      </c>
      <c r="P30" s="6" t="n">
        <f aca="false">O30-B30</f>
        <v>0</v>
      </c>
    </row>
    <row r="31" customFormat="false" ht="15" hidden="false" customHeight="false" outlineLevel="0" collapsed="false">
      <c r="A31" s="31"/>
      <c r="B31" s="44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8" t="n">
        <f aca="false">IF(H31&gt;0,8,)</f>
        <v>0</v>
      </c>
      <c r="L31" s="18" t="n">
        <f aca="false">IF(J31&gt;8,J31-K31,0)</f>
        <v>0</v>
      </c>
      <c r="M31" s="0" t="n">
        <f aca="false">IF(AND(H31&gt;=4,H31&lt;=5),((5-H31)*0.14*1235.83)+(K31*1235.84),K31*1235.83)</f>
        <v>0</v>
      </c>
      <c r="N31" s="6" t="n">
        <f aca="false">L31*1853.74</f>
        <v>0</v>
      </c>
      <c r="O31" s="29" t="n">
        <f aca="false">(M31+N31)</f>
        <v>0</v>
      </c>
      <c r="P31" s="6" t="n">
        <f aca="false">O31-B31</f>
        <v>0</v>
      </c>
    </row>
    <row r="32" customFormat="false" ht="15" hidden="false" customHeight="false" outlineLevel="0" collapsed="false">
      <c r="A32" s="31"/>
      <c r="B32" s="44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8" t="n">
        <f aca="false">IF(H32&gt;0,8,)</f>
        <v>0</v>
      </c>
      <c r="L32" s="18" t="n">
        <f aca="false">IF(J32&gt;8,J32-K32,0)</f>
        <v>0</v>
      </c>
      <c r="M32" s="0" t="n">
        <f aca="false">IF(AND(H32&gt;=4,H32&lt;=5),((5-H32)*0.14*1235.83)+(K32*1235.84),K32*1235.83)</f>
        <v>0</v>
      </c>
      <c r="N32" s="6" t="n">
        <f aca="false">L32*1853.74</f>
        <v>0</v>
      </c>
      <c r="O32" s="29" t="n">
        <f aca="false">(M32+N32)</f>
        <v>0</v>
      </c>
      <c r="P32" s="6" t="n">
        <f aca="false">O32-B32</f>
        <v>0</v>
      </c>
    </row>
    <row r="33" customFormat="false" ht="15" hidden="false" customHeight="false" outlineLevel="0" collapsed="false">
      <c r="A33" s="31"/>
      <c r="B33" s="44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8" t="n">
        <f aca="false">IF(H33&gt;0,8,)</f>
        <v>0</v>
      </c>
      <c r="L33" s="18" t="n">
        <f aca="false">IF(J33&gt;8,J33-K33,0)</f>
        <v>0</v>
      </c>
      <c r="M33" s="0" t="n">
        <f aca="false">IF(AND(H33&gt;=4,H33&lt;=5),((5-H33)*0.14*1235.83)+(K33*1235.84),K33*1235.83)</f>
        <v>0</v>
      </c>
      <c r="N33" s="6" t="n">
        <f aca="false">L33*1853.74</f>
        <v>0</v>
      </c>
      <c r="O33" s="29" t="n">
        <f aca="false">(M33+N33)</f>
        <v>0</v>
      </c>
      <c r="P33" s="6" t="n">
        <f aca="false">O33-B33</f>
        <v>0</v>
      </c>
    </row>
    <row r="34" customFormat="false" ht="15" hidden="false" customHeight="false" outlineLevel="0" collapsed="false">
      <c r="A34" s="31"/>
      <c r="B34" s="44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8" t="n">
        <f aca="false">IF(H34&gt;0,8,)</f>
        <v>0</v>
      </c>
      <c r="L34" s="18" t="n">
        <f aca="false">IF(J34&gt;8,J34-K34,0)</f>
        <v>0</v>
      </c>
      <c r="M34" s="0" t="n">
        <f aca="false">IF(AND(H34&gt;=4,H34&lt;=5),((5-H34)*0.14*1235.83)+(K34*1235.84),K34*1235.83)</f>
        <v>0</v>
      </c>
      <c r="N34" s="6" t="n">
        <f aca="false">L34*1853.74</f>
        <v>0</v>
      </c>
      <c r="O34" s="29" t="n">
        <f aca="false">(M34+N34)</f>
        <v>0</v>
      </c>
      <c r="P34" s="6" t="n">
        <f aca="false">O34-B34</f>
        <v>0</v>
      </c>
    </row>
    <row r="35" customFormat="false" ht="15" hidden="false" customHeight="false" outlineLevel="0" collapsed="false">
      <c r="A35" s="31"/>
      <c r="B35" s="44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8" t="n">
        <f aca="false">IF(H35&gt;0,8,)</f>
        <v>0</v>
      </c>
      <c r="L35" s="18" t="n">
        <f aca="false">IF(J35&gt;8,J35-K35,0)</f>
        <v>0</v>
      </c>
      <c r="M35" s="0" t="n">
        <f aca="false">IF(AND(H35&gt;=4,H35&lt;=5),((5-H35)*0.14*1235.83)+(K35*1235.84),K35*1235.83)</f>
        <v>0</v>
      </c>
      <c r="N35" s="6" t="n">
        <f aca="false">L35*1853.74</f>
        <v>0</v>
      </c>
      <c r="O35" s="29" t="n">
        <f aca="false">(M35+N35)</f>
        <v>0</v>
      </c>
      <c r="P35" s="6" t="n">
        <f aca="false">O35-B35</f>
        <v>0</v>
      </c>
    </row>
    <row r="36" customFormat="false" ht="15" hidden="false" customHeight="false" outlineLevel="0" collapsed="false">
      <c r="A36" s="31"/>
      <c r="B36" s="44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8" t="n">
        <f aca="false">IF(H36&gt;0,8,)</f>
        <v>0</v>
      </c>
      <c r="L36" s="18" t="n">
        <f aca="false">IF(J36&gt;8,J36-K36,0)</f>
        <v>0</v>
      </c>
      <c r="M36" s="0" t="n">
        <f aca="false">IF(AND(H36&gt;=4,H36&lt;=5),((5-H36)*0.14*1235.83)+(K36*1235.84),K36*1235.83)</f>
        <v>0</v>
      </c>
      <c r="N36" s="6" t="n">
        <f aca="false">L36*1853.74</f>
        <v>0</v>
      </c>
      <c r="O36" s="29" t="n">
        <f aca="false">(M36+N36)</f>
        <v>0</v>
      </c>
      <c r="P36" s="6" t="n">
        <f aca="false">O36-B36</f>
        <v>0</v>
      </c>
    </row>
    <row r="37" customFormat="false" ht="15" hidden="false" customHeight="false" outlineLevel="0" collapsed="false">
      <c r="A37" s="31"/>
      <c r="B37" s="44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8" t="n">
        <f aca="false">IF(H37&gt;0,8,)</f>
        <v>0</v>
      </c>
      <c r="L37" s="18" t="n">
        <f aca="false">IF(J37&gt;8,J37-K37,0)</f>
        <v>0</v>
      </c>
      <c r="M37" s="0" t="n">
        <f aca="false">IF(AND(H37&gt;=4,H37&lt;=5),((5-H37)*0.14*1235.83)+(K37*1235.84),K37*1235.83)</f>
        <v>0</v>
      </c>
      <c r="N37" s="6" t="n">
        <f aca="false">L37*1853.74</f>
        <v>0</v>
      </c>
      <c r="O37" s="29" t="n">
        <f aca="false">(M37+N37)</f>
        <v>0</v>
      </c>
      <c r="P37" s="6" t="n">
        <f aca="false">O37-B37</f>
        <v>0</v>
      </c>
    </row>
    <row r="38" customFormat="false" ht="15" hidden="false" customHeight="false" outlineLevel="0" collapsed="false">
      <c r="A38" s="31"/>
      <c r="B38" s="44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8" t="n">
        <f aca="false">IF(H38&gt;0,8,)</f>
        <v>0</v>
      </c>
      <c r="L38" s="18" t="n">
        <f aca="false">IF(J38&gt;8,J38-K38,0)</f>
        <v>0</v>
      </c>
      <c r="M38" s="0" t="n">
        <f aca="false">IF(AND(H38&gt;=4,H38&lt;=5),((5-H38)*0.14*1235.83)+(K38*1235.84),K38*1235.83)</f>
        <v>0</v>
      </c>
      <c r="N38" s="6" t="n">
        <f aca="false">L38*1853.74</f>
        <v>0</v>
      </c>
      <c r="O38" s="29" t="n">
        <f aca="false">(M38+N38)</f>
        <v>0</v>
      </c>
      <c r="P38" s="6" t="n">
        <f aca="false">O38-B38</f>
        <v>0</v>
      </c>
    </row>
    <row r="39" customFormat="false" ht="15" hidden="false" customHeight="false" outlineLevel="0" collapsed="false">
      <c r="A39" s="31"/>
      <c r="B39" s="44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8" t="n">
        <f aca="false">IF(H39&gt;0,8,)</f>
        <v>0</v>
      </c>
      <c r="L39" s="18" t="n">
        <f aca="false">IF(J39&gt;8,J39-K39,0)</f>
        <v>0</v>
      </c>
      <c r="M39" s="0" t="n">
        <f aca="false">IF(AND(H39&gt;=4,H39&lt;=5),((5-H39)*0.14*1235.83)+(K39*1235.84),K39*1235.83)</f>
        <v>0</v>
      </c>
      <c r="N39" s="6" t="n">
        <f aca="false">L39*1853.74</f>
        <v>0</v>
      </c>
      <c r="O39" s="29" t="n">
        <f aca="false">(M39+N39)</f>
        <v>0</v>
      </c>
      <c r="P39" s="6" t="n">
        <f aca="false">O39-B39</f>
        <v>0</v>
      </c>
    </row>
    <row r="40" customFormat="false" ht="15" hidden="false" customHeight="false" outlineLevel="0" collapsed="false">
      <c r="A40" s="31"/>
      <c r="B40" s="44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8" t="n">
        <f aca="false">IF(H40&gt;0,8,)</f>
        <v>0</v>
      </c>
      <c r="L40" s="18" t="n">
        <f aca="false">IF(J40&gt;8,J40-K40,0)</f>
        <v>0</v>
      </c>
      <c r="M40" s="0" t="n">
        <f aca="false">IF(AND(H40&gt;=4,H40&lt;=5),((5-H40)*0.14*1235.83)+(K40*1235.84),K40*1235.83)</f>
        <v>0</v>
      </c>
      <c r="N40" s="6" t="n">
        <f aca="false">L40*1853.74</f>
        <v>0</v>
      </c>
      <c r="O40" s="29" t="n">
        <f aca="false">(M40+N40)</f>
        <v>0</v>
      </c>
      <c r="P40" s="6" t="n">
        <f aca="false">O40-B40</f>
        <v>0</v>
      </c>
    </row>
    <row r="41" customFormat="false" ht="15" hidden="false" customHeight="false" outlineLevel="0" collapsed="false">
      <c r="A41" s="31"/>
      <c r="B41" s="44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8" t="n">
        <f aca="false">IF(H41&gt;0,8,)</f>
        <v>0</v>
      </c>
      <c r="L41" s="18" t="n">
        <f aca="false">IF(J41&gt;8,J41-K41,0)</f>
        <v>0</v>
      </c>
      <c r="M41" s="0" t="n">
        <f aca="false">IF(AND(H41&gt;=4,H41&lt;=5),((5-H41)*0.14*1235.83)+(K41*1235.84),K41*1235.83)</f>
        <v>0</v>
      </c>
      <c r="N41" s="6" t="n">
        <f aca="false">L41*1853.74</f>
        <v>0</v>
      </c>
      <c r="O41" s="29" t="n">
        <f aca="false">(M41+N41)</f>
        <v>0</v>
      </c>
      <c r="P41" s="6" t="n">
        <f aca="false">O41-B41</f>
        <v>0</v>
      </c>
    </row>
    <row r="42" customFormat="false" ht="15" hidden="false" customHeight="false" outlineLevel="0" collapsed="false">
      <c r="A42" s="31"/>
      <c r="B42" s="44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8" t="n">
        <f aca="false">IF(H42&gt;0,8,)</f>
        <v>0</v>
      </c>
      <c r="L42" s="18" t="n">
        <f aca="false">IF(J42&gt;8,J42-K42,0)</f>
        <v>0</v>
      </c>
      <c r="M42" s="0" t="n">
        <f aca="false">IF(AND(H42&gt;=4,H42&lt;=5),((5-H42)*0.14*1235.83)+(K42*1235.84),K42*1235.83)</f>
        <v>0</v>
      </c>
      <c r="N42" s="6" t="n">
        <f aca="false">L42*1853.74</f>
        <v>0</v>
      </c>
      <c r="O42" s="29" t="n">
        <f aca="false">(M42+N42)</f>
        <v>0</v>
      </c>
      <c r="P42" s="6" t="n">
        <f aca="false">O42-B42</f>
        <v>0</v>
      </c>
    </row>
    <row r="43" customFormat="false" ht="15" hidden="false" customHeight="false" outlineLevel="0" collapsed="false">
      <c r="A43" s="31"/>
      <c r="B43" s="44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8" t="n">
        <f aca="false">IF(H43&gt;0,8,)</f>
        <v>0</v>
      </c>
      <c r="L43" s="18" t="n">
        <f aca="false">IF(J43&gt;8,J43-K43,0)</f>
        <v>0</v>
      </c>
      <c r="M43" s="0" t="n">
        <f aca="false">IF(AND(H43&gt;=4,H43&lt;=5),((5-H43)*0.14*1235.83)+(K43*1235.84),K43*1235.83)</f>
        <v>0</v>
      </c>
      <c r="N43" s="6" t="n">
        <f aca="false">L43*1853.74</f>
        <v>0</v>
      </c>
      <c r="O43" s="29" t="n">
        <f aca="false">(M43+N43)</f>
        <v>0</v>
      </c>
      <c r="P43" s="6" t="n">
        <f aca="false">O43-B43</f>
        <v>0</v>
      </c>
    </row>
    <row r="44" customFormat="false" ht="15" hidden="false" customHeight="false" outlineLevel="0" collapsed="false">
      <c r="A44" s="31"/>
      <c r="B44" s="44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8" t="n">
        <f aca="false">IF(H44&gt;0,8,)</f>
        <v>0</v>
      </c>
      <c r="L44" s="18" t="n">
        <f aca="false">IF(J44&gt;8,J44-K44,0)</f>
        <v>0</v>
      </c>
      <c r="M44" s="0" t="n">
        <f aca="false">IF(AND(H44&gt;=4,H44&lt;=5),((5-H44)*0.14*1235.83)+(K44*1235.84),K44*1235.83)</f>
        <v>0</v>
      </c>
      <c r="N44" s="6" t="n">
        <f aca="false">L44*1853.74</f>
        <v>0</v>
      </c>
      <c r="O44" s="29" t="n">
        <f aca="false">(M44+N44)</f>
        <v>0</v>
      </c>
      <c r="P44" s="6" t="n">
        <f aca="false">O44-B44</f>
        <v>0</v>
      </c>
    </row>
    <row r="45" customFormat="false" ht="15" hidden="false" customHeight="false" outlineLevel="0" collapsed="false">
      <c r="A45" s="31"/>
      <c r="B45" s="44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8" t="n">
        <f aca="false">IF(H45&gt;0,8,)</f>
        <v>0</v>
      </c>
      <c r="L45" s="18" t="n">
        <f aca="false">IF(J45&gt;8,J45-K45,0)</f>
        <v>0</v>
      </c>
      <c r="M45" s="0" t="n">
        <f aca="false">IF(AND(H45&gt;=4,H45&lt;=5),((5-H45)*0.14*1235.83)+(K45*1235.84),K45*1235.83)</f>
        <v>0</v>
      </c>
      <c r="N45" s="6" t="n">
        <f aca="false">L45*1853.74</f>
        <v>0</v>
      </c>
      <c r="O45" s="29" t="n">
        <f aca="false">(M45+N45)</f>
        <v>0</v>
      </c>
      <c r="P45" s="6" t="n">
        <f aca="false">O45-B45</f>
        <v>0</v>
      </c>
    </row>
    <row r="46" customFormat="false" ht="15" hidden="false" customHeight="false" outlineLevel="0" collapsed="false">
      <c r="A46" s="31"/>
      <c r="B46" s="44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8" t="n">
        <f aca="false">IF(H46&gt;0,8,)</f>
        <v>0</v>
      </c>
      <c r="L46" s="18" t="n">
        <f aca="false">IF(J46&gt;8,J46-K46,0)</f>
        <v>0</v>
      </c>
      <c r="M46" s="0" t="n">
        <f aca="false">IF(AND(H46&gt;=4,H46&lt;=5),((5-H46)*0.14*1235.83)+(K46*1235.84),K46*1235.83)</f>
        <v>0</v>
      </c>
      <c r="N46" s="6" t="n">
        <f aca="false">L46*1853.74</f>
        <v>0</v>
      </c>
      <c r="O46" s="29" t="n">
        <f aca="false">(M46+N46)</f>
        <v>0</v>
      </c>
      <c r="P46" s="6" t="n">
        <f aca="false">O46-B46</f>
        <v>0</v>
      </c>
    </row>
    <row r="47" customFormat="false" ht="15" hidden="false" customHeight="false" outlineLevel="0" collapsed="false">
      <c r="A47" s="31"/>
      <c r="B47" s="44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8" t="n">
        <f aca="false">IF(H47&gt;0,8,)</f>
        <v>0</v>
      </c>
      <c r="L47" s="18" t="n">
        <f aca="false">IF(J47&gt;8,J47-K47,0)</f>
        <v>0</v>
      </c>
      <c r="M47" s="0" t="n">
        <f aca="false">IF(AND(H47&gt;=4,H47&lt;=5),((5-H47)*0.14*1235.83)+(K47*1235.84),K47*1235.83)</f>
        <v>0</v>
      </c>
      <c r="N47" s="6" t="n">
        <f aca="false">L47*1853.74</f>
        <v>0</v>
      </c>
      <c r="O47" s="29" t="n">
        <f aca="false">(M47+N47)</f>
        <v>0</v>
      </c>
      <c r="P47" s="6" t="n">
        <f aca="false">O47-B47</f>
        <v>0</v>
      </c>
    </row>
    <row r="48" customFormat="false" ht="15" hidden="false" customHeight="false" outlineLevel="0" collapsed="false">
      <c r="A48" s="31"/>
      <c r="B48" s="44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8" t="n">
        <f aca="false">IF(H48&gt;0,8,)</f>
        <v>0</v>
      </c>
      <c r="L48" s="18" t="n">
        <f aca="false">IF(J48&gt;8,J48-K48,0)</f>
        <v>0</v>
      </c>
      <c r="M48" s="0" t="n">
        <f aca="false">IF(AND(H48&gt;=4,H48&lt;=5),((5-H48)*0.14*1235.83)+(K48*1235.84),K48*1235.83)</f>
        <v>0</v>
      </c>
      <c r="N48" s="6" t="n">
        <f aca="false">L48*1853.74</f>
        <v>0</v>
      </c>
      <c r="O48" s="29" t="n">
        <f aca="false">(M48+N48)</f>
        <v>0</v>
      </c>
      <c r="P48" s="6" t="n">
        <f aca="false">O48-B48</f>
        <v>0</v>
      </c>
    </row>
    <row r="49" customFormat="false" ht="15" hidden="false" customHeight="false" outlineLevel="0" collapsed="false">
      <c r="A49" s="31"/>
      <c r="B49" s="44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8" t="n">
        <f aca="false">IF(H49&gt;0,8,)</f>
        <v>0</v>
      </c>
      <c r="L49" s="18" t="n">
        <f aca="false">IF(J49&gt;8,J49-K49,0)</f>
        <v>0</v>
      </c>
      <c r="M49" s="0" t="n">
        <f aca="false">IF(AND(H49&gt;=4,H49&lt;=5),((5-H49)*0.14*1235.83)+(K49*1235.84),K49*1235.83)</f>
        <v>0</v>
      </c>
      <c r="N49" s="6" t="n">
        <f aca="false">L49*1853.74</f>
        <v>0</v>
      </c>
      <c r="O49" s="29" t="n">
        <f aca="false">(M49+N49)</f>
        <v>0</v>
      </c>
      <c r="P49" s="6" t="n">
        <f aca="false">O49-B49</f>
        <v>0</v>
      </c>
    </row>
    <row r="50" customFormat="false" ht="15" hidden="false" customHeight="false" outlineLevel="0" collapsed="false">
      <c r="A50" s="31"/>
      <c r="B50" s="44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8" t="n">
        <f aca="false">IF(H50&gt;0,8,)</f>
        <v>0</v>
      </c>
      <c r="L50" s="18" t="n">
        <f aca="false">IF(J50&gt;8,J50-K50,0)</f>
        <v>0</v>
      </c>
      <c r="M50" s="0" t="n">
        <f aca="false">IF(AND(H50&gt;=4,H50&lt;=5),((5-H50)*0.14*1235.83)+(K50*1235.84),K50*1235.83)</f>
        <v>0</v>
      </c>
      <c r="N50" s="6" t="n">
        <f aca="false">L50*1853.74</f>
        <v>0</v>
      </c>
      <c r="O50" s="29" t="n">
        <f aca="false">(M50+N50)</f>
        <v>0</v>
      </c>
      <c r="P50" s="6" t="n">
        <f aca="false">O50-B50</f>
        <v>0</v>
      </c>
    </row>
    <row r="51" customFormat="false" ht="15" hidden="false" customHeight="false" outlineLevel="0" collapsed="false">
      <c r="A51" s="31"/>
      <c r="B51" s="44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8" t="n">
        <f aca="false">IF(H51&gt;0,8,)</f>
        <v>0</v>
      </c>
      <c r="L51" s="18" t="n">
        <f aca="false">IF(J51&gt;8,J51-K51,0)</f>
        <v>0</v>
      </c>
      <c r="M51" s="0" t="n">
        <f aca="false">IF(AND(H51&gt;=4,H51&lt;=5),((5-H51)*0.14*1235.83)+(K51*1235.84),K51*1235.83)</f>
        <v>0</v>
      </c>
      <c r="N51" s="6" t="n">
        <f aca="false">L51*1853.74</f>
        <v>0</v>
      </c>
      <c r="O51" s="29" t="n">
        <f aca="false">(M51+N51)</f>
        <v>0</v>
      </c>
      <c r="P51" s="6" t="n">
        <f aca="false">O51-B51</f>
        <v>0</v>
      </c>
    </row>
    <row r="52" customFormat="false" ht="15" hidden="false" customHeight="false" outlineLevel="0" collapsed="false">
      <c r="A52" s="31"/>
      <c r="B52" s="44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8" t="n">
        <f aca="false">IF(H52&gt;0,8,)</f>
        <v>0</v>
      </c>
      <c r="L52" s="18" t="n">
        <f aca="false">IF(J52&gt;8,J52-K52,0)</f>
        <v>0</v>
      </c>
      <c r="M52" s="0" t="n">
        <f aca="false">IF(AND(H52&gt;=4,H52&lt;=5),((5-H52)*0.14*1235.83)+(K52*1235.84),K52*1235.83)</f>
        <v>0</v>
      </c>
      <c r="N52" s="6" t="n">
        <f aca="false">L52*1853.74</f>
        <v>0</v>
      </c>
      <c r="O52" s="29" t="n">
        <f aca="false">(M52+N52)</f>
        <v>0</v>
      </c>
      <c r="P52" s="6" t="n">
        <f aca="false">O52-B52</f>
        <v>0</v>
      </c>
    </row>
    <row r="53" customFormat="false" ht="15" hidden="false" customHeight="false" outlineLevel="0" collapsed="false">
      <c r="A53" s="31"/>
      <c r="B53" s="44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8" t="n">
        <f aca="false">IF(H53&gt;0,8,)</f>
        <v>0</v>
      </c>
      <c r="L53" s="18" t="n">
        <f aca="false">IF(J53&gt;8,J53-K53,0)</f>
        <v>0</v>
      </c>
      <c r="M53" s="0" t="n">
        <f aca="false">IF(AND(H53&gt;=4,H53&lt;=5),((5-H53)*0.14*1235.83)+(K53*1235.84),K53*1235.83)</f>
        <v>0</v>
      </c>
      <c r="N53" s="6" t="n">
        <f aca="false">L53*1853.74</f>
        <v>0</v>
      </c>
      <c r="O53" s="29" t="n">
        <f aca="false">(M53+N53)</f>
        <v>0</v>
      </c>
      <c r="P53" s="6" t="n">
        <f aca="false">O53-B53</f>
        <v>0</v>
      </c>
    </row>
    <row r="54" customFormat="false" ht="15" hidden="false" customHeight="false" outlineLevel="0" collapsed="false">
      <c r="A54" s="31"/>
      <c r="B54" s="44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8" t="n">
        <f aca="false">IF(H54&gt;0,8,)</f>
        <v>0</v>
      </c>
      <c r="L54" s="18" t="n">
        <f aca="false">IF(J54&gt;8,J54-K54,0)</f>
        <v>0</v>
      </c>
      <c r="M54" s="0" t="n">
        <f aca="false">IF(AND(H54&gt;=4,H54&lt;=5),((5-H54)*0.14*1235.83)+(K54*1235.84),K54*1235.83)</f>
        <v>0</v>
      </c>
      <c r="N54" s="6" t="n">
        <f aca="false">L54*1853.74</f>
        <v>0</v>
      </c>
      <c r="O54" s="29" t="n">
        <f aca="false">(M54+N54)</f>
        <v>0</v>
      </c>
      <c r="P54" s="6" t="n">
        <f aca="false">O54-B54</f>
        <v>0</v>
      </c>
    </row>
    <row r="55" customFormat="false" ht="15" hidden="false" customHeight="false" outlineLevel="0" collapsed="false">
      <c r="A55" s="31"/>
      <c r="B55" s="44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8" t="n">
        <f aca="false">IF(H55&gt;0,8,)</f>
        <v>0</v>
      </c>
      <c r="L55" s="18" t="n">
        <f aca="false">IF(J55&gt;8,J55-K55,0)</f>
        <v>0</v>
      </c>
      <c r="M55" s="0" t="n">
        <f aca="false">IF(AND(H55&gt;=4,H55&lt;=5),((5-H55)*0.14*1235.83)+(K55*1235.84),K55*1235.83)</f>
        <v>0</v>
      </c>
      <c r="N55" s="6" t="n">
        <f aca="false">L55*1853.74</f>
        <v>0</v>
      </c>
      <c r="O55" s="29" t="n">
        <f aca="false">(M55+N55)</f>
        <v>0</v>
      </c>
      <c r="P55" s="6" t="n">
        <f aca="false">O55-B55</f>
        <v>0</v>
      </c>
    </row>
    <row r="56" customFormat="false" ht="15" hidden="false" customHeight="false" outlineLevel="0" collapsed="false">
      <c r="A56" s="31"/>
      <c r="B56" s="44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8" t="n">
        <f aca="false">IF(H56&gt;0,8,)</f>
        <v>0</v>
      </c>
      <c r="L56" s="18" t="n">
        <f aca="false">IF(J56&gt;8,J56-K56,0)</f>
        <v>0</v>
      </c>
      <c r="M56" s="0" t="n">
        <f aca="false">IF(AND(H56&gt;=4,H56&lt;=5),((5-H56)*0.14*1235.83)+(K56*1235.84),K56*1235.83)</f>
        <v>0</v>
      </c>
      <c r="N56" s="6" t="n">
        <f aca="false">L56*1853.74</f>
        <v>0</v>
      </c>
      <c r="O56" s="29" t="n">
        <f aca="false">(M56+N56)</f>
        <v>0</v>
      </c>
      <c r="P56" s="6" t="n">
        <f aca="false">O56-B56</f>
        <v>0</v>
      </c>
    </row>
    <row r="57" customFormat="false" ht="15" hidden="false" customHeight="false" outlineLevel="0" collapsed="false">
      <c r="A57" s="31"/>
      <c r="B57" s="44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8" t="n">
        <f aca="false">IF(H57&gt;0,8,)</f>
        <v>0</v>
      </c>
      <c r="L57" s="18" t="n">
        <f aca="false">IF(J57&gt;8,J57-K57,0)</f>
        <v>0</v>
      </c>
      <c r="M57" s="0" t="n">
        <f aca="false">IF(AND(H57&gt;=4,H57&lt;=5),((5-H57)*0.14*1235.83)+(K57*1235.84),K57*1235.83)</f>
        <v>0</v>
      </c>
      <c r="N57" s="6" t="n">
        <f aca="false">L57*1853.74</f>
        <v>0</v>
      </c>
      <c r="O57" s="29" t="n">
        <f aca="false">(M57+N57)</f>
        <v>0</v>
      </c>
      <c r="P57" s="6" t="n">
        <f aca="false">O57-B57</f>
        <v>0</v>
      </c>
    </row>
    <row r="58" customFormat="false" ht="15" hidden="false" customHeight="false" outlineLevel="0" collapsed="false">
      <c r="A58" s="31"/>
      <c r="B58" s="44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8" t="n">
        <f aca="false">IF(H58&gt;0,8,)</f>
        <v>0</v>
      </c>
      <c r="L58" s="18" t="n">
        <f aca="false">IF(J58&gt;8,J58-K58,0)</f>
        <v>0</v>
      </c>
      <c r="M58" s="0" t="n">
        <f aca="false">IF(AND(H58&gt;=4,H58&lt;=5),((5-H58)*0.14*1235.83)+(K58*1235.84),K58*1235.83)</f>
        <v>0</v>
      </c>
      <c r="N58" s="6" t="n">
        <f aca="false">L58*1853.74</f>
        <v>0</v>
      </c>
      <c r="O58" s="29" t="n">
        <f aca="false">(M58+N58)</f>
        <v>0</v>
      </c>
      <c r="P58" s="6" t="n">
        <f aca="false">O58-B58</f>
        <v>0</v>
      </c>
    </row>
    <row r="59" customFormat="false" ht="15" hidden="false" customHeight="false" outlineLevel="0" collapsed="false">
      <c r="A59" s="31"/>
      <c r="B59" s="44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8" t="n">
        <f aca="false">IF(H59&gt;0,8,)</f>
        <v>0</v>
      </c>
      <c r="L59" s="18" t="n">
        <f aca="false">IF(J59&gt;8,J59-K59,0)</f>
        <v>0</v>
      </c>
      <c r="M59" s="0" t="n">
        <f aca="false">IF(AND(H59&gt;=4,H59&lt;=5),((5-H59)*0.14*1235.83)+(K59*1235.84),K59*1235.83)</f>
        <v>0</v>
      </c>
      <c r="N59" s="6" t="n">
        <f aca="false">L59*1853.74</f>
        <v>0</v>
      </c>
      <c r="O59" s="29" t="n">
        <f aca="false">(M59+N59)</f>
        <v>0</v>
      </c>
      <c r="P59" s="6" t="n">
        <f aca="false">O59-B59</f>
        <v>0</v>
      </c>
    </row>
    <row r="60" customFormat="false" ht="15" hidden="false" customHeight="false" outlineLevel="0" collapsed="false">
      <c r="A60" s="31"/>
      <c r="B60" s="44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8" t="n">
        <f aca="false">IF(H60&gt;0,8,)</f>
        <v>0</v>
      </c>
      <c r="L60" s="18" t="n">
        <f aca="false">IF(J60&gt;8,J60-K60,0)</f>
        <v>0</v>
      </c>
      <c r="M60" s="0" t="n">
        <f aca="false">IF(AND(H60&gt;=4,H60&lt;=5),((5-H60)*0.14*1235.83)+(K60*1235.84),K60*1235.83)</f>
        <v>0</v>
      </c>
      <c r="N60" s="6" t="n">
        <f aca="false">L60*1853.74</f>
        <v>0</v>
      </c>
      <c r="O60" s="29" t="n">
        <f aca="false">(M60+N60)</f>
        <v>0</v>
      </c>
      <c r="P60" s="6" t="n">
        <f aca="false">O60-B60</f>
        <v>0</v>
      </c>
    </row>
    <row r="61" customFormat="false" ht="15" hidden="false" customHeight="false" outlineLevel="0" collapsed="false">
      <c r="A61" s="31"/>
      <c r="B61" s="44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8" t="n">
        <f aca="false">IF(H61&gt;0,8,)</f>
        <v>0</v>
      </c>
      <c r="L61" s="18" t="n">
        <f aca="false">IF(J61&gt;8,J61-K61,0)</f>
        <v>0</v>
      </c>
      <c r="M61" s="0" t="n">
        <f aca="false">IF(AND(H61&gt;=4,H61&lt;=5),((5-H61)*0.14*1235.83)+(K61*1235.84),K61*1235.83)</f>
        <v>0</v>
      </c>
      <c r="N61" s="6" t="n">
        <f aca="false">L61*1853.74</f>
        <v>0</v>
      </c>
      <c r="O61" s="29" t="n">
        <f aca="false">(M61+N61)</f>
        <v>0</v>
      </c>
      <c r="P61" s="6" t="n">
        <f aca="false">O61-B61</f>
        <v>0</v>
      </c>
    </row>
    <row r="62" customFormat="false" ht="15" hidden="false" customHeight="false" outlineLevel="0" collapsed="false">
      <c r="A62" s="31"/>
      <c r="B62" s="44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8" t="n">
        <f aca="false">IF(H62&gt;0,8,)</f>
        <v>0</v>
      </c>
      <c r="L62" s="18" t="n">
        <f aca="false">IF(J62&gt;8,J62-K62,0)</f>
        <v>0</v>
      </c>
      <c r="M62" s="0" t="n">
        <f aca="false">IF(AND(H62&gt;=4,H62&lt;=5),((5-H62)*0.14*1235.83)+(K62*1235.84),K62*1235.83)</f>
        <v>0</v>
      </c>
      <c r="N62" s="6" t="n">
        <f aca="false">L62*1853.74</f>
        <v>0</v>
      </c>
      <c r="O62" s="29" t="n">
        <f aca="false">(M62+N62)</f>
        <v>0</v>
      </c>
      <c r="P62" s="6" t="n">
        <f aca="false">O62-B62</f>
        <v>0</v>
      </c>
    </row>
    <row r="63" customFormat="false" ht="15" hidden="false" customHeight="false" outlineLevel="0" collapsed="false">
      <c r="A63" s="31"/>
      <c r="B63" s="44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8" t="n">
        <f aca="false">IF(H63&gt;0,8,)</f>
        <v>0</v>
      </c>
      <c r="L63" s="18" t="n">
        <f aca="false">IF(J63&gt;8,J63-K63,0)</f>
        <v>0</v>
      </c>
      <c r="M63" s="0" t="n">
        <f aca="false">IF(AND(H63&gt;=4,H63&lt;=5),((5-H63)*0.14*1235.83)+(K63*1235.84),K63*1235.83)</f>
        <v>0</v>
      </c>
      <c r="N63" s="6" t="n">
        <f aca="false">L63*1853.74</f>
        <v>0</v>
      </c>
      <c r="O63" s="29" t="n">
        <f aca="false">(M63+N63)</f>
        <v>0</v>
      </c>
      <c r="P63" s="6" t="n">
        <f aca="false">O63-B63</f>
        <v>0</v>
      </c>
    </row>
    <row r="64" customFormat="false" ht="15" hidden="false" customHeight="false" outlineLevel="0" collapsed="false">
      <c r="A64" s="31"/>
      <c r="B64" s="44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8" t="n">
        <f aca="false">IF(H64&gt;0,8,)</f>
        <v>0</v>
      </c>
      <c r="L64" s="18" t="n">
        <f aca="false">IF(J64&gt;8,J64-K64,0)</f>
        <v>0</v>
      </c>
      <c r="M64" s="0" t="n">
        <f aca="false">IF(AND(H64&gt;=4,H64&lt;=5),((5-H64)*0.14*1235.83)+(K64*1235.84),K64*1235.83)</f>
        <v>0</v>
      </c>
      <c r="N64" s="6" t="n">
        <f aca="false">L64*1853.74</f>
        <v>0</v>
      </c>
      <c r="O64" s="29" t="n">
        <f aca="false">(M64+N64)</f>
        <v>0</v>
      </c>
      <c r="P64" s="6" t="n">
        <f aca="false">O64-B64</f>
        <v>0</v>
      </c>
    </row>
    <row r="65" customFormat="false" ht="15" hidden="false" customHeight="false" outlineLevel="0" collapsed="false">
      <c r="A65" s="31"/>
      <c r="B65" s="44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8" t="n">
        <f aca="false">IF(H65&gt;0,8,)</f>
        <v>0</v>
      </c>
      <c r="L65" s="18" t="n">
        <f aca="false">IF(J65&gt;8,J65-K65,0)</f>
        <v>0</v>
      </c>
      <c r="M65" s="0" t="n">
        <f aca="false">IF(AND(H65&gt;=4,H65&lt;=5),((5-H65)*0.14*1235.83)+(K65*1235.84),K65*1235.83)</f>
        <v>0</v>
      </c>
      <c r="N65" s="6" t="n">
        <f aca="false">L65*1853.74</f>
        <v>0</v>
      </c>
      <c r="O65" s="29" t="n">
        <f aca="false">(M65+N65)</f>
        <v>0</v>
      </c>
      <c r="P65" s="6" t="n">
        <f aca="false">O65-B65</f>
        <v>0</v>
      </c>
    </row>
    <row r="66" customFormat="false" ht="15" hidden="false" customHeight="false" outlineLevel="0" collapsed="false">
      <c r="A66" s="31"/>
      <c r="B66" s="44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8" t="n">
        <f aca="false">IF(H66&gt;0,8,)</f>
        <v>0</v>
      </c>
      <c r="L66" s="18" t="n">
        <f aca="false">IF(J66&gt;8,J66-K66,0)</f>
        <v>0</v>
      </c>
      <c r="M66" s="0" t="n">
        <f aca="false">IF(AND(H66&gt;=4,H66&lt;=5),((5-H66)*0.14*1235.83)+(K66*1235.84),K66*1235.83)</f>
        <v>0</v>
      </c>
      <c r="N66" s="6" t="n">
        <f aca="false">L66*1853.74</f>
        <v>0</v>
      </c>
      <c r="O66" s="29" t="n">
        <f aca="false">(M66+N66)</f>
        <v>0</v>
      </c>
      <c r="P66" s="6" t="n">
        <f aca="false">O66-B66</f>
        <v>0</v>
      </c>
    </row>
    <row r="67" customFormat="false" ht="15" hidden="false" customHeight="false" outlineLevel="0" collapsed="false">
      <c r="A67" s="31"/>
      <c r="B67" s="44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8" t="n">
        <f aca="false">IF(H67&gt;0,8,)</f>
        <v>0</v>
      </c>
      <c r="L67" s="18" t="n">
        <f aca="false">IF(J67&gt;8,J67-K67,0)</f>
        <v>0</v>
      </c>
      <c r="M67" s="0" t="n">
        <f aca="false">IF(AND(H67&gt;=4,H67&lt;=5),((5-H67)*0.14*1235.83)+(K67*1235.84),K67*1235.83)</f>
        <v>0</v>
      </c>
      <c r="N67" s="6" t="n">
        <f aca="false">L67*1853.74</f>
        <v>0</v>
      </c>
      <c r="O67" s="29" t="n">
        <f aca="false">(M67+N67)</f>
        <v>0</v>
      </c>
      <c r="P67" s="6" t="n">
        <f aca="false">O67-B67</f>
        <v>0</v>
      </c>
    </row>
    <row r="68" customFormat="false" ht="15" hidden="false" customHeight="false" outlineLevel="0" collapsed="false">
      <c r="A68" s="31"/>
      <c r="B68" s="44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8" t="n">
        <f aca="false">IF(H68&gt;0,8,)</f>
        <v>0</v>
      </c>
      <c r="L68" s="18" t="n">
        <f aca="false">IF(J68&gt;8,J68-K68,0)</f>
        <v>0</v>
      </c>
      <c r="M68" s="0" t="n">
        <f aca="false">IF(AND(H68&gt;=4,H68&lt;=5),((5-H68)*0.14*1235.83)+(K68*1235.84),K68*1235.83)</f>
        <v>0</v>
      </c>
      <c r="N68" s="6" t="n">
        <f aca="false">L68*1853.74</f>
        <v>0</v>
      </c>
      <c r="O68" s="29" t="n">
        <f aca="false">(M68+N68)</f>
        <v>0</v>
      </c>
      <c r="P68" s="6" t="n">
        <f aca="false">O68-B68</f>
        <v>0</v>
      </c>
    </row>
    <row r="69" customFormat="false" ht="15" hidden="false" customHeight="false" outlineLevel="0" collapsed="false">
      <c r="A69" s="31"/>
      <c r="B69" s="44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8" t="n">
        <f aca="false">IF(H69&gt;0,8,)</f>
        <v>0</v>
      </c>
      <c r="L69" s="18" t="n">
        <f aca="false">IF(J69&gt;8,J69-K69,0)</f>
        <v>0</v>
      </c>
      <c r="M69" s="0" t="n">
        <f aca="false">IF(AND(H69&gt;=4,H69&lt;=5),((5-H69)*0.14*1235.83)+(K69*1235.84),K69*1235.83)</f>
        <v>0</v>
      </c>
      <c r="N69" s="6" t="n">
        <f aca="false">L69*1853.74</f>
        <v>0</v>
      </c>
      <c r="O69" s="29" t="n">
        <f aca="false">(M69+N69)</f>
        <v>0</v>
      </c>
      <c r="P69" s="6" t="n">
        <f aca="false">O69-B69</f>
        <v>0</v>
      </c>
    </row>
    <row r="70" customFormat="false" ht="15" hidden="false" customHeight="false" outlineLevel="0" collapsed="false">
      <c r="A70" s="31"/>
      <c r="B70" s="44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8" t="n">
        <f aca="false">IF(H70&gt;0,8,)</f>
        <v>0</v>
      </c>
      <c r="L70" s="18" t="n">
        <f aca="false">IF(J70&gt;8,J70-K70,0)</f>
        <v>0</v>
      </c>
      <c r="M70" s="0" t="n">
        <f aca="false">IF(AND(H70&gt;=4,H70&lt;=5),((5-H70)*0.14*1235.83)+(K70*1235.84),K70*1235.83)</f>
        <v>0</v>
      </c>
      <c r="N70" s="6" t="n">
        <f aca="false">L70*1853.74</f>
        <v>0</v>
      </c>
      <c r="O70" s="29" t="n">
        <f aca="false">(M70+N70)</f>
        <v>0</v>
      </c>
      <c r="P70" s="6" t="n">
        <f aca="false">O70-B70</f>
        <v>0</v>
      </c>
    </row>
    <row r="71" customFormat="false" ht="15" hidden="false" customHeight="false" outlineLevel="0" collapsed="false">
      <c r="A71" s="31"/>
      <c r="B71" s="44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8" t="n">
        <f aca="false">IF(H71&gt;0,8,)</f>
        <v>0</v>
      </c>
      <c r="L71" s="18" t="n">
        <f aca="false">IF(J71&gt;8,J71-K71,0)</f>
        <v>0</v>
      </c>
      <c r="M71" s="0" t="n">
        <f aca="false">IF(AND(H71&gt;=4,H71&lt;=5),((5-H71)*0.14*1235.83)+(K71*1235.84),K71*1235.83)</f>
        <v>0</v>
      </c>
      <c r="N71" s="6" t="n">
        <f aca="false">L71*1853.74</f>
        <v>0</v>
      </c>
      <c r="O71" s="29" t="n">
        <f aca="false">(M71+N71)</f>
        <v>0</v>
      </c>
      <c r="P71" s="6" t="n">
        <f aca="false">O71-B71</f>
        <v>0</v>
      </c>
    </row>
    <row r="72" customFormat="false" ht="15" hidden="false" customHeight="false" outlineLevel="0" collapsed="false">
      <c r="A72" s="31"/>
      <c r="B72" s="44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8" t="n">
        <f aca="false">IF(H72&gt;0,8,)</f>
        <v>0</v>
      </c>
      <c r="L72" s="18" t="n">
        <f aca="false">IF(J72&gt;8,J72-K72,0)</f>
        <v>0</v>
      </c>
      <c r="M72" s="0" t="n">
        <f aca="false">IF(AND(H72&gt;=4,H72&lt;=5),((5-H72)*0.14*1235.83)+(K72*1235.84),K72*1235.83)</f>
        <v>0</v>
      </c>
      <c r="N72" s="6" t="n">
        <f aca="false">L72*1853.74</f>
        <v>0</v>
      </c>
      <c r="O72" s="29" t="n">
        <f aca="false">(M72+N72)</f>
        <v>0</v>
      </c>
      <c r="P72" s="6" t="n">
        <f aca="false">O72-B72</f>
        <v>0</v>
      </c>
    </row>
    <row r="73" customFormat="false" ht="15" hidden="false" customHeight="false" outlineLevel="0" collapsed="false">
      <c r="A73" s="31"/>
      <c r="B73" s="44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8" t="n">
        <f aca="false">IF(H73&gt;0,8,)</f>
        <v>0</v>
      </c>
      <c r="L73" s="18" t="n">
        <f aca="false">IF(J73&gt;8,J73-K73,0)</f>
        <v>0</v>
      </c>
      <c r="M73" s="0" t="n">
        <f aca="false">IF(AND(H73&gt;=4,H73&lt;=5),((5-H73)*0.14*1235.83)+(K73*1235.84),K73*1235.83)</f>
        <v>0</v>
      </c>
      <c r="N73" s="6" t="n">
        <f aca="false">L73*1853.74</f>
        <v>0</v>
      </c>
      <c r="O73" s="29" t="n">
        <f aca="false">(M73+N73)</f>
        <v>0</v>
      </c>
      <c r="P73" s="6" t="n">
        <f aca="false">O73-B73</f>
        <v>0</v>
      </c>
    </row>
    <row r="74" customFormat="false" ht="15" hidden="false" customHeight="false" outlineLevel="0" collapsed="false">
      <c r="A74" s="31"/>
      <c r="B74" s="44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8" t="n">
        <f aca="false">IF(H74&gt;0,8,)</f>
        <v>0</v>
      </c>
      <c r="L74" s="18" t="n">
        <f aca="false">IF(J74&gt;8,J74-K74,0)</f>
        <v>0</v>
      </c>
      <c r="M74" s="0" t="n">
        <f aca="false">IF(AND(H74&gt;=4,H74&lt;=5),((5-H74)*0.14*1235.83)+(K74*1235.84),K74*1235.83)</f>
        <v>0</v>
      </c>
      <c r="N74" s="6" t="n">
        <f aca="false">L74*1853.74</f>
        <v>0</v>
      </c>
      <c r="O74" s="29" t="n">
        <f aca="false">(M74+N74)</f>
        <v>0</v>
      </c>
      <c r="P74" s="6" t="n">
        <f aca="false">O74-B74</f>
        <v>0</v>
      </c>
    </row>
    <row r="75" customFormat="false" ht="15" hidden="false" customHeight="false" outlineLevel="0" collapsed="false">
      <c r="A75" s="31"/>
      <c r="B75" s="44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8" t="n">
        <f aca="false">IF(H75&gt;0,8,)</f>
        <v>0</v>
      </c>
      <c r="L75" s="18" t="n">
        <f aca="false">IF(J75&gt;8,J75-K75,0)</f>
        <v>0</v>
      </c>
      <c r="M75" s="0" t="n">
        <f aca="false">IF(AND(H75&gt;=4,H75&lt;=5),((5-H75)*0.14*1235.83)+(K75*1235.84),K75*1235.83)</f>
        <v>0</v>
      </c>
      <c r="N75" s="6" t="n">
        <f aca="false">L75*1853.74</f>
        <v>0</v>
      </c>
      <c r="O75" s="29" t="n">
        <f aca="false">(M75+N75)</f>
        <v>0</v>
      </c>
      <c r="P75" s="6" t="n">
        <f aca="false">O75-B75</f>
        <v>0</v>
      </c>
    </row>
    <row r="76" customFormat="false" ht="15" hidden="false" customHeight="false" outlineLevel="0" collapsed="false">
      <c r="A76" s="31"/>
      <c r="B76" s="44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8" t="n">
        <f aca="false">IF(H76&gt;0,8,)</f>
        <v>0</v>
      </c>
      <c r="L76" s="18" t="n">
        <f aca="false">IF(J76&gt;8,J76-K76,0)</f>
        <v>0</v>
      </c>
      <c r="M76" s="0" t="n">
        <f aca="false">IF(AND(H76&gt;=4,H76&lt;=5),((5-H76)*0.14*1235.83)+(K76*1235.84),K76*1235.83)</f>
        <v>0</v>
      </c>
      <c r="N76" s="6" t="n">
        <f aca="false">L76*1853.74</f>
        <v>0</v>
      </c>
      <c r="O76" s="29" t="n">
        <f aca="false">(M76+N76)</f>
        <v>0</v>
      </c>
      <c r="P76" s="6" t="n">
        <f aca="false">O76-B76</f>
        <v>0</v>
      </c>
    </row>
    <row r="77" customFormat="false" ht="15" hidden="false" customHeight="false" outlineLevel="0" collapsed="false">
      <c r="A77" s="31"/>
      <c r="B77" s="44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8" t="n">
        <f aca="false">IF(H77&gt;0,8,)</f>
        <v>0</v>
      </c>
      <c r="L77" s="18" t="n">
        <f aca="false">IF(J77&gt;8,J77-K77,0)</f>
        <v>0</v>
      </c>
      <c r="M77" s="0" t="n">
        <f aca="false">IF(AND(H77&gt;=4,H77&lt;=5),((5-H77)*0.14*1235.83)+(K77*1235.84),K77*1235.83)</f>
        <v>0</v>
      </c>
      <c r="N77" s="6" t="n">
        <f aca="false">L77*1853.74</f>
        <v>0</v>
      </c>
      <c r="O77" s="29" t="n">
        <f aca="false">(M77+N77)</f>
        <v>0</v>
      </c>
      <c r="P77" s="6" t="n">
        <f aca="false">O77-B77</f>
        <v>0</v>
      </c>
    </row>
    <row r="78" customFormat="false" ht="15" hidden="false" customHeight="false" outlineLevel="0" collapsed="false">
      <c r="A78" s="31"/>
      <c r="B78" s="44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8" t="n">
        <f aca="false">IF(H78&gt;0,8,)</f>
        <v>0</v>
      </c>
      <c r="L78" s="18" t="n">
        <f aca="false">IF(J78&gt;8,J78-K78,0)</f>
        <v>0</v>
      </c>
      <c r="M78" s="0" t="n">
        <f aca="false">IF(AND(H78&gt;=4,H78&lt;=5),((5-H78)*0.14*1235.83)+(K78*1235.84),K78*1235.83)</f>
        <v>0</v>
      </c>
      <c r="N78" s="6" t="n">
        <f aca="false">L78*1853.74</f>
        <v>0</v>
      </c>
      <c r="O78" s="29" t="n">
        <f aca="false">(M78+N78)</f>
        <v>0</v>
      </c>
      <c r="P78" s="6" t="n">
        <f aca="false">O78-B78</f>
        <v>0</v>
      </c>
    </row>
    <row r="79" customFormat="false" ht="15" hidden="false" customHeight="false" outlineLevel="0" collapsed="false">
      <c r="A79" s="31"/>
      <c r="B79" s="44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8" t="n">
        <f aca="false">IF(H79&gt;0,8,)</f>
        <v>0</v>
      </c>
      <c r="L79" s="18" t="n">
        <f aca="false">IF(J79&gt;8,J79-K79,0)</f>
        <v>0</v>
      </c>
      <c r="M79" s="0" t="n">
        <f aca="false">IF(AND(H79&gt;=4,H79&lt;=5),((5-H79)*0.14*1235.83)+(K79*1235.84),K79*1235.83)</f>
        <v>0</v>
      </c>
      <c r="N79" s="6" t="n">
        <f aca="false">L79*1853.74</f>
        <v>0</v>
      </c>
      <c r="O79" s="29" t="n">
        <f aca="false">(M79+N79)</f>
        <v>0</v>
      </c>
      <c r="P79" s="6" t="n">
        <f aca="false">O79-B79</f>
        <v>0</v>
      </c>
    </row>
    <row r="80" customFormat="false" ht="15" hidden="false" customHeight="false" outlineLevel="0" collapsed="false">
      <c r="A80" s="31"/>
      <c r="B80" s="44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8" t="n">
        <f aca="false">IF(H80&gt;0,8,)</f>
        <v>0</v>
      </c>
      <c r="L80" s="18" t="n">
        <f aca="false">IF(J80&gt;8,J80-K80,0)</f>
        <v>0</v>
      </c>
      <c r="M80" s="0" t="n">
        <f aca="false">IF(AND(H80&gt;=4,H80&lt;=5),((5-H80)*0.14*1235.83)+(K80*1235.84),K80*1235.83)</f>
        <v>0</v>
      </c>
      <c r="N80" s="6" t="n">
        <f aca="false">L80*1853.74</f>
        <v>0</v>
      </c>
      <c r="O80" s="29" t="n">
        <f aca="false">(M80+N80)</f>
        <v>0</v>
      </c>
      <c r="P80" s="6" t="n">
        <f aca="false">O80-B80</f>
        <v>0</v>
      </c>
    </row>
    <row r="81" customFormat="false" ht="15" hidden="false" customHeight="false" outlineLevel="0" collapsed="false">
      <c r="A81" s="31"/>
      <c r="B81" s="44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8" t="n">
        <f aca="false">IF(H81&gt;0,8,)</f>
        <v>0</v>
      </c>
      <c r="L81" s="18" t="n">
        <f aca="false">IF(J81&gt;8,J81-K81,0)</f>
        <v>0</v>
      </c>
      <c r="M81" s="0" t="n">
        <f aca="false">IF(AND(H81&gt;=4,H81&lt;=5),((5-H81)*0.14*1235.83)+(K81*1235.84),K81*1235.83)</f>
        <v>0</v>
      </c>
      <c r="N81" s="6" t="n">
        <f aca="false">L81*1853.74</f>
        <v>0</v>
      </c>
      <c r="O81" s="29" t="n">
        <f aca="false">(M81+N81)</f>
        <v>0</v>
      </c>
      <c r="P81" s="6" t="n">
        <f aca="false">O81-B81</f>
        <v>0</v>
      </c>
    </row>
    <row r="82" customFormat="false" ht="15" hidden="false" customHeight="false" outlineLevel="0" collapsed="false">
      <c r="A82" s="31"/>
      <c r="B82" s="44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8" t="n">
        <f aca="false">IF(H82&gt;0,8,)</f>
        <v>0</v>
      </c>
      <c r="L82" s="18" t="n">
        <f aca="false">IF(J82&gt;8,J82-K82,0)</f>
        <v>0</v>
      </c>
      <c r="M82" s="0" t="n">
        <f aca="false">IF(AND(H82&gt;=4,H82&lt;=5),((5-H82)*0.14*1235.83)+(K82*1235.84),K82*1235.83)</f>
        <v>0</v>
      </c>
      <c r="N82" s="6" t="n">
        <f aca="false">L82*1853.74</f>
        <v>0</v>
      </c>
      <c r="O82" s="29" t="n">
        <f aca="false">(M82+N82)</f>
        <v>0</v>
      </c>
      <c r="P82" s="6" t="n">
        <f aca="false">O82-B82</f>
        <v>0</v>
      </c>
    </row>
    <row r="83" customFormat="false" ht="15" hidden="false" customHeight="false" outlineLevel="0" collapsed="false">
      <c r="A83" s="31"/>
      <c r="B83" s="44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8" t="n">
        <f aca="false">IF(H83&gt;0,8,)</f>
        <v>0</v>
      </c>
      <c r="L83" s="18" t="n">
        <f aca="false">IF(J83&gt;8,J83-K83,0)</f>
        <v>0</v>
      </c>
      <c r="M83" s="0" t="n">
        <f aca="false">IF(AND(H83&gt;=4,H83&lt;=5),((5-H83)*0.14*1235.83)+(K83*1235.84),K83*1235.83)</f>
        <v>0</v>
      </c>
      <c r="N83" s="6" t="n">
        <f aca="false">L83*1853.74</f>
        <v>0</v>
      </c>
      <c r="O83" s="29" t="n">
        <f aca="false">(M83+N83)</f>
        <v>0</v>
      </c>
      <c r="P83" s="6" t="n">
        <f aca="false">O83-B83</f>
        <v>0</v>
      </c>
    </row>
    <row r="84" customFormat="false" ht="15" hidden="false" customHeight="false" outlineLevel="0" collapsed="false">
      <c r="A84" s="31"/>
      <c r="B84" s="44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8" t="n">
        <f aca="false">IF(H84&gt;0,8,)</f>
        <v>0</v>
      </c>
      <c r="L84" s="18" t="n">
        <f aca="false">IF(J84&gt;8,J84-K84,0)</f>
        <v>0</v>
      </c>
      <c r="M84" s="0" t="n">
        <f aca="false">IF(AND(H84&gt;=4,H84&lt;=5),((5-H84)*0.14*1235.83)+(K84*1235.84),K84*1235.83)</f>
        <v>0</v>
      </c>
      <c r="N84" s="6" t="n">
        <f aca="false">L84*1853.74</f>
        <v>0</v>
      </c>
      <c r="O84" s="29" t="n">
        <f aca="false">(M84+N84)</f>
        <v>0</v>
      </c>
      <c r="P84" s="6" t="n">
        <f aca="false">O84-B84</f>
        <v>0</v>
      </c>
    </row>
    <row r="85" customFormat="false" ht="15" hidden="false" customHeight="false" outlineLevel="0" collapsed="false">
      <c r="A85" s="31"/>
      <c r="B85" s="44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8" t="n">
        <f aca="false">IF(H85&gt;0,8,)</f>
        <v>0</v>
      </c>
      <c r="L85" s="18" t="n">
        <f aca="false">IF(J85&gt;8,J85-K85,0)</f>
        <v>0</v>
      </c>
      <c r="M85" s="0" t="n">
        <f aca="false">IF(AND(H85&gt;=4,H85&lt;=5),((5-H85)*0.14*1235.83)+(K85*1235.84),K85*1235.83)</f>
        <v>0</v>
      </c>
      <c r="N85" s="6" t="n">
        <f aca="false">L85*1853.74</f>
        <v>0</v>
      </c>
      <c r="O85" s="29" t="n">
        <f aca="false">(M85+N85)</f>
        <v>0</v>
      </c>
      <c r="P85" s="6" t="n">
        <f aca="false">O85-B85</f>
        <v>0</v>
      </c>
    </row>
    <row r="86" customFormat="false" ht="15" hidden="false" customHeight="false" outlineLevel="0" collapsed="false">
      <c r="A86" s="31"/>
      <c r="B86" s="44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8" t="n">
        <f aca="false">IF(H86&gt;0,8,)</f>
        <v>0</v>
      </c>
      <c r="L86" s="18" t="n">
        <f aca="false">IF(J86&gt;8,J86-K86,0)</f>
        <v>0</v>
      </c>
      <c r="M86" s="0" t="n">
        <f aca="false">IF(AND(H86&gt;=4,H86&lt;=5),((5-H86)*0.14*1235.83)+(K86*1235.84),K86*1235.83)</f>
        <v>0</v>
      </c>
      <c r="N86" s="6" t="n">
        <f aca="false">L86*1853.74</f>
        <v>0</v>
      </c>
      <c r="O86" s="29" t="n">
        <f aca="false">(M86+N86)</f>
        <v>0</v>
      </c>
      <c r="P86" s="6" t="n">
        <f aca="false">O86-B86</f>
        <v>0</v>
      </c>
    </row>
    <row r="87" customFormat="false" ht="15" hidden="false" customHeight="false" outlineLevel="0" collapsed="false">
      <c r="A87" s="31"/>
      <c r="B87" s="44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8" t="n">
        <f aca="false">IF(H87&gt;0,8,)</f>
        <v>0</v>
      </c>
      <c r="L87" s="18" t="n">
        <f aca="false">IF(J87&gt;8,J87-K87,0)</f>
        <v>0</v>
      </c>
      <c r="M87" s="0" t="n">
        <f aca="false">IF(AND(H87&gt;=4,H87&lt;=5),((5-H87)*0.14*1235.83)+(K87*1235.84),K87*1235.83)</f>
        <v>0</v>
      </c>
      <c r="N87" s="6" t="n">
        <f aca="false">L87*1853.74</f>
        <v>0</v>
      </c>
      <c r="O87" s="29" t="n">
        <f aca="false">(M87+N87)</f>
        <v>0</v>
      </c>
      <c r="P87" s="6" t="n">
        <f aca="false">O87-B87</f>
        <v>0</v>
      </c>
    </row>
    <row r="88" customFormat="false" ht="15" hidden="false" customHeight="false" outlineLevel="0" collapsed="false">
      <c r="A88" s="31"/>
      <c r="B88" s="44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8" t="n">
        <f aca="false">IF(H88&gt;0,8,)</f>
        <v>0</v>
      </c>
      <c r="L88" s="18" t="n">
        <f aca="false">IF(J88&gt;8,J88-K88,0)</f>
        <v>0</v>
      </c>
      <c r="M88" s="0" t="n">
        <f aca="false">IF(AND(H88&gt;=4,H88&lt;=5),((5-H88)*0.14*1235.83)+(K88*1235.84),K88*1235.83)</f>
        <v>0</v>
      </c>
      <c r="N88" s="6" t="n">
        <f aca="false">L88*1853.74</f>
        <v>0</v>
      </c>
      <c r="O88" s="29" t="n">
        <f aca="false">(M88+N88)</f>
        <v>0</v>
      </c>
      <c r="P88" s="6" t="n">
        <f aca="false">O88-B88</f>
        <v>0</v>
      </c>
    </row>
    <row r="89" customFormat="false" ht="15" hidden="false" customHeight="false" outlineLevel="0" collapsed="false">
      <c r="A89" s="31"/>
      <c r="B89" s="44"/>
      <c r="C89" s="12"/>
      <c r="D89" s="12"/>
      <c r="E89" s="12"/>
      <c r="F89" s="12"/>
      <c r="G89" s="15" t="n">
        <f aca="false">SUM(E89*24)</f>
        <v>0</v>
      </c>
      <c r="H89" s="16" t="n">
        <f aca="false">IF(AND(G89&lt;4,G89&gt;0),4,G89)</f>
        <v>0</v>
      </c>
      <c r="I89" s="16" t="n">
        <f aca="false">SUM(F89*24)</f>
        <v>0</v>
      </c>
      <c r="J89" s="15" t="n">
        <f aca="false">SUM(I89-H89)</f>
        <v>0</v>
      </c>
      <c r="K89" s="18" t="n">
        <f aca="false">IF(H89&gt;0,8,)</f>
        <v>0</v>
      </c>
      <c r="L89" s="18" t="n">
        <f aca="false">IF(J89&gt;8,J89-K89,0)</f>
        <v>0</v>
      </c>
      <c r="M89" s="0" t="n">
        <f aca="false">IF(AND(H89&gt;=4,H89&lt;=5),((5-H89)*0.14*1235.83)+(K89*1235.84),K89*1235.83)</f>
        <v>0</v>
      </c>
      <c r="N89" s="6" t="n">
        <f aca="false">L89*1853.74</f>
        <v>0</v>
      </c>
      <c r="O89" s="29" t="n">
        <f aca="false">(M89+N89)</f>
        <v>0</v>
      </c>
      <c r="P89" s="6" t="n">
        <f aca="false">O89-B89</f>
        <v>0</v>
      </c>
    </row>
    <row r="90" customFormat="false" ht="15" hidden="false" customHeight="false" outlineLevel="0" collapsed="false">
      <c r="A90" s="31"/>
      <c r="B90" s="44"/>
      <c r="C90" s="12"/>
      <c r="D90" s="12"/>
      <c r="E90" s="12"/>
      <c r="F90" s="12"/>
      <c r="G90" s="15" t="n">
        <f aca="false">SUM(E90*24)</f>
        <v>0</v>
      </c>
      <c r="H90" s="16" t="n">
        <f aca="false">IF(AND(G90&lt;4,G90&gt;0),4,G90)</f>
        <v>0</v>
      </c>
      <c r="I90" s="16" t="n">
        <f aca="false">SUM(F90*24)</f>
        <v>0</v>
      </c>
      <c r="J90" s="15" t="n">
        <f aca="false">SUM(I90-H90)</f>
        <v>0</v>
      </c>
      <c r="K90" s="18" t="n">
        <f aca="false">IF(H90&gt;0,8,)</f>
        <v>0</v>
      </c>
      <c r="L90" s="18" t="n">
        <f aca="false">IF(J90&gt;8,J90-K90,0)</f>
        <v>0</v>
      </c>
      <c r="M90" s="0" t="n">
        <f aca="false">IF(AND(H90&gt;=4,H90&lt;=5),((5-H90)*0.14*1235.83)+(K90*1235.84),K90*1235.83)</f>
        <v>0</v>
      </c>
      <c r="N90" s="6" t="n">
        <f aca="false">L90*1853.74</f>
        <v>0</v>
      </c>
      <c r="O90" s="29" t="n">
        <f aca="false">(M90+N90)</f>
        <v>0</v>
      </c>
      <c r="P90" s="6" t="n">
        <f aca="false">O90-B90</f>
        <v>0</v>
      </c>
    </row>
    <row r="91" customFormat="false" ht="15" hidden="false" customHeight="false" outlineLevel="0" collapsed="false">
      <c r="A91" s="31"/>
      <c r="B91" s="44"/>
      <c r="C91" s="12"/>
      <c r="D91" s="12"/>
      <c r="E91" s="12"/>
      <c r="F91" s="12"/>
      <c r="G91" s="15" t="n">
        <f aca="false">SUM(E91*24)</f>
        <v>0</v>
      </c>
      <c r="H91" s="16" t="n">
        <f aca="false">IF(AND(G91&lt;4,G91&gt;0),4,G91)</f>
        <v>0</v>
      </c>
      <c r="I91" s="16" t="n">
        <f aca="false">SUM(F91*24)</f>
        <v>0</v>
      </c>
      <c r="J91" s="15" t="n">
        <f aca="false">SUM(I91-H91)</f>
        <v>0</v>
      </c>
      <c r="K91" s="18" t="n">
        <f aca="false">IF(H91&gt;0,8,)</f>
        <v>0</v>
      </c>
      <c r="L91" s="18" t="n">
        <f aca="false">IF(J91&gt;8,J91-K91,0)</f>
        <v>0</v>
      </c>
      <c r="M91" s="0" t="n">
        <f aca="false">IF(AND(H91&gt;=4,H91&lt;=5),((5-H91)*0.14*1235.83)+(K91*1235.84),K91*1235.83)</f>
        <v>0</v>
      </c>
      <c r="N91" s="6" t="n">
        <f aca="false">L91*1853.74</f>
        <v>0</v>
      </c>
      <c r="O91" s="29" t="n">
        <f aca="false">(M91+N91)</f>
        <v>0</v>
      </c>
      <c r="P91" s="6" t="n">
        <f aca="false">O91-B91</f>
        <v>0</v>
      </c>
    </row>
    <row r="92" customFormat="false" ht="15" hidden="false" customHeight="false" outlineLevel="0" collapsed="false">
      <c r="A92" s="31"/>
      <c r="B92" s="44"/>
      <c r="C92" s="12"/>
      <c r="D92" s="12"/>
      <c r="E92" s="12"/>
      <c r="F92" s="12"/>
      <c r="G92" s="15" t="n">
        <f aca="false">SUM(E92*24)</f>
        <v>0</v>
      </c>
      <c r="H92" s="16" t="n">
        <f aca="false">IF(AND(G92&lt;4,G92&gt;0),4,G92)</f>
        <v>0</v>
      </c>
      <c r="I92" s="16" t="n">
        <f aca="false">SUM(F92*24)</f>
        <v>0</v>
      </c>
      <c r="J92" s="15" t="n">
        <f aca="false">SUM(I92-H92)</f>
        <v>0</v>
      </c>
      <c r="K92" s="18" t="n">
        <f aca="false">IF(H92&gt;0,8,)</f>
        <v>0</v>
      </c>
      <c r="L92" s="18" t="n">
        <f aca="false">IF(J92&gt;8,J92-K92,0)</f>
        <v>0</v>
      </c>
      <c r="M92" s="0" t="n">
        <f aca="false">IF(AND(H92&gt;=4,H92&lt;=5),((5-H92)*0.14*1235.83)+(K92*1235.84),K92*1235.83)</f>
        <v>0</v>
      </c>
      <c r="N92" s="6" t="n">
        <f aca="false">L92*1853.74</f>
        <v>0</v>
      </c>
      <c r="O92" s="29" t="n">
        <f aca="false">(M92+N92)</f>
        <v>0</v>
      </c>
      <c r="P92" s="6" t="n">
        <f aca="false">O92-B92</f>
        <v>0</v>
      </c>
    </row>
    <row r="93" customFormat="false" ht="15" hidden="false" customHeight="false" outlineLevel="0" collapsed="false">
      <c r="A93" s="31"/>
      <c r="B93" s="44"/>
      <c r="C93" s="12"/>
      <c r="D93" s="12"/>
      <c r="E93" s="12"/>
      <c r="F93" s="12"/>
      <c r="G93" s="15" t="n">
        <f aca="false">SUM(E93*24)</f>
        <v>0</v>
      </c>
      <c r="H93" s="16" t="n">
        <f aca="false">IF(AND(G93&lt;4,G93&gt;0),4,G93)</f>
        <v>0</v>
      </c>
      <c r="I93" s="16" t="n">
        <f aca="false">SUM(F93*24)</f>
        <v>0</v>
      </c>
      <c r="J93" s="15" t="n">
        <f aca="false">SUM(I93-H93)</f>
        <v>0</v>
      </c>
      <c r="K93" s="18" t="n">
        <f aca="false">IF(H93&gt;0,8,)</f>
        <v>0</v>
      </c>
      <c r="L93" s="18" t="n">
        <f aca="false">IF(J93&gt;8,J93-K93,0)</f>
        <v>0</v>
      </c>
      <c r="M93" s="0" t="n">
        <f aca="false">IF(AND(H93&gt;=4,H93&lt;=5),((5-H93)*0.14*1235.83)+(K93*1235.84),K93*1235.83)</f>
        <v>0</v>
      </c>
      <c r="N93" s="6" t="n">
        <f aca="false">L93*1853.74</f>
        <v>0</v>
      </c>
      <c r="O93" s="29" t="n">
        <f aca="false">(M93+N93)</f>
        <v>0</v>
      </c>
      <c r="P93" s="6" t="n">
        <f aca="false">O93-B93</f>
        <v>0</v>
      </c>
    </row>
    <row r="94" customFormat="false" ht="15" hidden="false" customHeight="false" outlineLevel="0" collapsed="false">
      <c r="A94" s="31"/>
      <c r="B94" s="44"/>
      <c r="C94" s="12"/>
      <c r="D94" s="12"/>
      <c r="E94" s="12"/>
      <c r="F94" s="12"/>
      <c r="G94" s="15" t="n">
        <f aca="false">SUM(E94*24)</f>
        <v>0</v>
      </c>
      <c r="H94" s="16" t="n">
        <f aca="false">IF(AND(G94&lt;4,G94&gt;0),4,G94)</f>
        <v>0</v>
      </c>
      <c r="I94" s="16" t="n">
        <f aca="false">SUM(F94*24)</f>
        <v>0</v>
      </c>
      <c r="J94" s="15" t="n">
        <f aca="false">SUM(I94-H94)</f>
        <v>0</v>
      </c>
      <c r="K94" s="18" t="n">
        <f aca="false">IF(H94&gt;0,8,)</f>
        <v>0</v>
      </c>
      <c r="L94" s="18" t="n">
        <f aca="false">IF(J94&gt;8,J94-K94,0)</f>
        <v>0</v>
      </c>
      <c r="M94" s="0" t="n">
        <f aca="false">IF(AND(H94&gt;=4,H94&lt;=5),((5-H94)*0.14*1235.83)+(K94*1235.84),K94*1235.83)</f>
        <v>0</v>
      </c>
      <c r="N94" s="6" t="n">
        <f aca="false">L94*1853.74</f>
        <v>0</v>
      </c>
      <c r="O94" s="29" t="n">
        <f aca="false">(M94+N94)</f>
        <v>0</v>
      </c>
      <c r="P94" s="6" t="n">
        <f aca="false">O94-B94</f>
        <v>0</v>
      </c>
    </row>
    <row r="95" customFormat="false" ht="15" hidden="false" customHeight="false" outlineLevel="0" collapsed="false">
      <c r="A95" s="31"/>
      <c r="B95" s="44"/>
      <c r="C95" s="12"/>
      <c r="D95" s="12"/>
      <c r="E95" s="12"/>
      <c r="F95" s="12"/>
      <c r="G95" s="15" t="n">
        <f aca="false">SUM(E95*24)</f>
        <v>0</v>
      </c>
      <c r="H95" s="16" t="n">
        <f aca="false">IF(AND(G95&lt;4,G95&gt;0),4,G95)</f>
        <v>0</v>
      </c>
      <c r="I95" s="16" t="n">
        <f aca="false">SUM(F95*24)</f>
        <v>0</v>
      </c>
      <c r="J95" s="15" t="n">
        <f aca="false">SUM(I95-H95)</f>
        <v>0</v>
      </c>
      <c r="K95" s="18" t="n">
        <f aca="false">IF(H95&gt;0,8,)</f>
        <v>0</v>
      </c>
      <c r="L95" s="18" t="n">
        <f aca="false">IF(J95&gt;8,J95-K95,0)</f>
        <v>0</v>
      </c>
      <c r="M95" s="0" t="n">
        <f aca="false">IF(AND(H95&gt;=4,H95&lt;=5),((5-H95)*0.14*1235.83)+(K95*1235.84),K95*1235.83)</f>
        <v>0</v>
      </c>
      <c r="N95" s="6" t="n">
        <f aca="false">L95*1853.74</f>
        <v>0</v>
      </c>
      <c r="O95" s="29" t="n">
        <f aca="false">(M95+N95)</f>
        <v>0</v>
      </c>
      <c r="P95" s="6" t="n">
        <f aca="false">O95-B95</f>
        <v>0</v>
      </c>
    </row>
    <row r="96" customFormat="false" ht="15" hidden="false" customHeight="false" outlineLevel="0" collapsed="false">
      <c r="A96" s="31"/>
      <c r="B96" s="44"/>
      <c r="C96" s="12"/>
      <c r="D96" s="12"/>
      <c r="E96" s="12"/>
      <c r="F96" s="12"/>
      <c r="G96" s="15" t="n">
        <f aca="false">SUM(E96*24)</f>
        <v>0</v>
      </c>
      <c r="H96" s="16" t="n">
        <f aca="false">IF(AND(G96&lt;4,G96&gt;0),4,G96)</f>
        <v>0</v>
      </c>
      <c r="I96" s="16" t="n">
        <f aca="false">SUM(F96*24)</f>
        <v>0</v>
      </c>
      <c r="J96" s="15" t="n">
        <f aca="false">SUM(I96-H96)</f>
        <v>0</v>
      </c>
      <c r="K96" s="18" t="n">
        <f aca="false">IF(H96&gt;0,8,)</f>
        <v>0</v>
      </c>
      <c r="L96" s="18" t="n">
        <f aca="false">IF(J96&gt;8,J96-K96,0)</f>
        <v>0</v>
      </c>
      <c r="M96" s="0" t="n">
        <f aca="false">IF(AND(H96&gt;=4,H96&lt;=5),((5-H96)*0.14*1235.83)+(K96*1235.84),K96*1235.83)</f>
        <v>0</v>
      </c>
      <c r="N96" s="6" t="n">
        <f aca="false">L96*1853.74</f>
        <v>0</v>
      </c>
      <c r="O96" s="29" t="n">
        <f aca="false">(M96+N96)</f>
        <v>0</v>
      </c>
      <c r="P96" s="6" t="n">
        <f aca="false">O96-B96</f>
        <v>0</v>
      </c>
    </row>
    <row r="97" customFormat="false" ht="15" hidden="false" customHeight="false" outlineLevel="0" collapsed="false">
      <c r="A97" s="31"/>
      <c r="B97" s="44"/>
      <c r="C97" s="12"/>
      <c r="D97" s="12"/>
      <c r="E97" s="12"/>
      <c r="F97" s="12"/>
      <c r="G97" s="15" t="n">
        <f aca="false">SUM(E97*24)</f>
        <v>0</v>
      </c>
      <c r="H97" s="16" t="n">
        <f aca="false">IF(AND(G97&lt;4,G97&gt;0),4,G97)</f>
        <v>0</v>
      </c>
      <c r="I97" s="16" t="n">
        <f aca="false">SUM(F97*24)</f>
        <v>0</v>
      </c>
      <c r="J97" s="15" t="n">
        <f aca="false">SUM(I97-H97)</f>
        <v>0</v>
      </c>
      <c r="K97" s="18" t="n">
        <f aca="false">IF(H97&gt;0,8,)</f>
        <v>0</v>
      </c>
      <c r="L97" s="18" t="n">
        <f aca="false">IF(J97&gt;8,J97-K97,0)</f>
        <v>0</v>
      </c>
      <c r="M97" s="0" t="n">
        <f aca="false">IF(AND(H97&gt;=4,H97&lt;=5),((5-H97)*0.14*1235.83)+(K97*1235.84),K97*1235.83)</f>
        <v>0</v>
      </c>
      <c r="N97" s="6" t="n">
        <f aca="false">L97*1853.74</f>
        <v>0</v>
      </c>
      <c r="O97" s="29" t="n">
        <f aca="false">(M97+N97)</f>
        <v>0</v>
      </c>
      <c r="P97" s="6" t="n">
        <f aca="false">O97-B97</f>
        <v>0</v>
      </c>
    </row>
    <row r="98" customFormat="false" ht="15" hidden="false" customHeight="false" outlineLevel="0" collapsed="false">
      <c r="A98" s="31"/>
      <c r="B98" s="44"/>
      <c r="C98" s="12"/>
      <c r="D98" s="12"/>
      <c r="E98" s="12"/>
      <c r="F98" s="12"/>
      <c r="G98" s="15" t="n">
        <f aca="false">SUM(E98*24)</f>
        <v>0</v>
      </c>
      <c r="H98" s="16" t="n">
        <f aca="false">IF(AND(G98&lt;4,G98&gt;0),4,G98)</f>
        <v>0</v>
      </c>
      <c r="I98" s="16" t="n">
        <f aca="false">SUM(F98*24)</f>
        <v>0</v>
      </c>
      <c r="J98" s="15" t="n">
        <f aca="false">SUM(I98-H98)</f>
        <v>0</v>
      </c>
      <c r="K98" s="18" t="n">
        <f aca="false">IF(H98&gt;0,8,)</f>
        <v>0</v>
      </c>
      <c r="L98" s="18" t="n">
        <f aca="false">IF(J98&gt;8,J98-K98,0)</f>
        <v>0</v>
      </c>
      <c r="M98" s="0" t="n">
        <f aca="false">IF(AND(H98&gt;=4,H98&lt;=5),((5-H98)*0.14*1235.83)+(K98*1235.84),K98*1235.83)</f>
        <v>0</v>
      </c>
      <c r="N98" s="6" t="n">
        <f aca="false">L98*1853.74</f>
        <v>0</v>
      </c>
      <c r="O98" s="29" t="n">
        <f aca="false">(M98+N98)</f>
        <v>0</v>
      </c>
      <c r="P98" s="6" t="n">
        <f aca="false">O98-B98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16.1989795918367"/>
    <col collapsed="false" hidden="false" max="2" min="2" style="46" width="16.7397959183673"/>
    <col collapsed="false" hidden="false" max="3" min="3" style="0" width="32.3979591836735"/>
    <col collapsed="false" hidden="false" max="6" min="4" style="0" width="10.530612244898"/>
    <col collapsed="false" hidden="false" max="10" min="7" style="6" width="11.2040816326531"/>
    <col collapsed="false" hidden="false" max="11" min="11" style="6" width="11.6071428571429"/>
    <col collapsed="false" hidden="false" max="16" min="12" style="6" width="11.2040816326531"/>
    <col collapsed="false" hidden="false" max="1025" min="17" style="0" width="10.530612244898"/>
  </cols>
  <sheetData>
    <row r="1" customFormat="false" ht="15" hidden="false" customHeight="false" outlineLevel="0" collapsed="false">
      <c r="B1" s="47"/>
      <c r="E1" s="0" t="s">
        <v>3</v>
      </c>
      <c r="F1" s="0" t="s">
        <v>132</v>
      </c>
      <c r="G1" s="6" t="s">
        <v>21</v>
      </c>
      <c r="H1" s="6" t="s">
        <v>3</v>
      </c>
      <c r="I1" s="6" t="s">
        <v>4</v>
      </c>
      <c r="J1" s="6" t="s">
        <v>83</v>
      </c>
      <c r="K1" s="6" t="s">
        <v>84</v>
      </c>
      <c r="L1" s="6" t="s">
        <v>85</v>
      </c>
      <c r="M1" s="30" t="s">
        <v>86</v>
      </c>
      <c r="N1" s="30" t="s">
        <v>87</v>
      </c>
      <c r="O1" s="30" t="s">
        <v>88</v>
      </c>
      <c r="P1" s="30" t="s">
        <v>89</v>
      </c>
    </row>
    <row r="2" customFormat="false" ht="15" hidden="false" customHeight="false" outlineLevel="0" collapsed="false">
      <c r="A2" s="10" t="s">
        <v>29</v>
      </c>
      <c r="B2" s="10" t="n">
        <v>10353.05</v>
      </c>
      <c r="C2" s="12" t="s">
        <v>30</v>
      </c>
      <c r="D2" s="36" t="s">
        <v>133</v>
      </c>
      <c r="E2" s="36" t="s">
        <v>59</v>
      </c>
      <c r="F2" s="36" t="s">
        <v>125</v>
      </c>
      <c r="G2" s="15" t="n">
        <f aca="false">SUM(E2*24)</f>
        <v>4.11666666666667</v>
      </c>
      <c r="H2" s="16" t="n">
        <f aca="false">IF(AND(G2&lt;4,G2&gt;0),4,G2)</f>
        <v>4.11666666666667</v>
      </c>
      <c r="I2" s="16" t="n">
        <f aca="false">SUM(F2*24)</f>
        <v>12</v>
      </c>
      <c r="J2" s="15" t="n">
        <f aca="false">SUM(I2-H2)</f>
        <v>7.88333333333333</v>
      </c>
      <c r="K2" s="18" t="n">
        <f aca="false">IF(J2&gt;8,8,J2)</f>
        <v>7.88333333333333</v>
      </c>
      <c r="L2" s="18" t="n">
        <f aca="false">IF(J2&gt;8,J2-K2,0)</f>
        <v>0</v>
      </c>
      <c r="M2" s="0" t="n">
        <f aca="false">IF(AND(H2&gt;=4,H2&lt;=5),((5-H2)*0.14*1235.83)+(K2*1235.83),K2*1235.83)</f>
        <v>9895.29081</v>
      </c>
      <c r="N2" s="6" t="n">
        <f aca="false">L2*1853.74</f>
        <v>0</v>
      </c>
      <c r="O2" s="29" t="n">
        <f aca="false">(M2+N2)</f>
        <v>9895.29081</v>
      </c>
      <c r="P2" s="30" t="n">
        <f aca="false">O2-B2</f>
        <v>-457.759190000001</v>
      </c>
    </row>
    <row r="3" customFormat="false" ht="15" hidden="false" customHeight="false" outlineLevel="0" collapsed="false">
      <c r="A3" s="10" t="s">
        <v>33</v>
      </c>
      <c r="B3" s="10" t="n">
        <v>14605.74</v>
      </c>
      <c r="C3" s="12" t="s">
        <v>34</v>
      </c>
      <c r="D3" s="36" t="s">
        <v>133</v>
      </c>
      <c r="E3" s="36" t="s">
        <v>134</v>
      </c>
      <c r="F3" s="36" t="s">
        <v>135</v>
      </c>
      <c r="G3" s="15" t="n">
        <f aca="false">SUM(E3*24)</f>
        <v>4.13333333333333</v>
      </c>
      <c r="H3" s="16" t="n">
        <f aca="false">IF(AND(G3&lt;4,G3&gt;0),4,G3)</f>
        <v>4.13333333333333</v>
      </c>
      <c r="I3" s="16" t="n">
        <f aca="false">SUM(F3*24)</f>
        <v>17.0666666666667</v>
      </c>
      <c r="J3" s="15" t="n">
        <f aca="false">SUM(I3-H3)</f>
        <v>12.9333333333333</v>
      </c>
      <c r="K3" s="18" t="n">
        <f aca="false">IF(J3&gt;8,8,J3)</f>
        <v>8</v>
      </c>
      <c r="L3" s="18" t="n">
        <f aca="false">IF(J3&gt;8,J3-K3,0)</f>
        <v>4.93333333333333</v>
      </c>
      <c r="M3" s="0" t="n">
        <f aca="false">IF(AND(H3&gt;=4,H3&lt;=5),((5-H3)*0.14*1235.83)+(K3*1235.83),K3*1235.83)</f>
        <v>10036.5873733333</v>
      </c>
      <c r="N3" s="6" t="n">
        <f aca="false">L3*1853.74</f>
        <v>9145.11733333333</v>
      </c>
      <c r="O3" s="29" t="n">
        <f aca="false">(M3+N3)</f>
        <v>19181.7047066667</v>
      </c>
      <c r="P3" s="30" t="n">
        <f aca="false">O3-B3</f>
        <v>4575.96470666666</v>
      </c>
    </row>
    <row r="4" customFormat="false" ht="15" hidden="false" customHeight="false" outlineLevel="0" collapsed="false">
      <c r="A4" s="10" t="s">
        <v>37</v>
      </c>
      <c r="B4" s="10" t="n">
        <v>14214.83</v>
      </c>
      <c r="C4" s="17" t="s">
        <v>38</v>
      </c>
      <c r="D4" s="36" t="s">
        <v>136</v>
      </c>
      <c r="E4" s="36" t="s">
        <v>137</v>
      </c>
      <c r="F4" s="36" t="s">
        <v>138</v>
      </c>
      <c r="G4" s="15" t="n">
        <f aca="false">SUM(E4*24)</f>
        <v>4.25</v>
      </c>
      <c r="H4" s="16" t="n">
        <f aca="false">IF(AND(G4&lt;4,G4&gt;0),4,G4)</f>
        <v>4.25</v>
      </c>
      <c r="I4" s="16" t="n">
        <f aca="false">SUM(F4*24)</f>
        <v>15.3666666666667</v>
      </c>
      <c r="J4" s="15" t="n">
        <f aca="false">SUM(I4-H4)</f>
        <v>11.1166666666667</v>
      </c>
      <c r="K4" s="18" t="n">
        <f aca="false">IF(J4&gt;8,8,J4)</f>
        <v>8</v>
      </c>
      <c r="L4" s="18" t="n">
        <f aca="false">IF(J4&gt;8,J4-K4,0)</f>
        <v>3.11666666666667</v>
      </c>
      <c r="M4" s="0" t="n">
        <f aca="false">IF(AND(H4&gt;=4,H4&lt;=5),((5-H4)*0.14*1235.83)+(K4*1235.83),K4*1235.83)</f>
        <v>10016.40215</v>
      </c>
      <c r="N4" s="6" t="n">
        <f aca="false">L4*1853.74</f>
        <v>5777.48966666666</v>
      </c>
      <c r="O4" s="29" t="n">
        <f aca="false">(M4+N4)</f>
        <v>15793.8918166667</v>
      </c>
      <c r="P4" s="30" t="n">
        <f aca="false">O4-B4</f>
        <v>1579.06181666667</v>
      </c>
    </row>
    <row r="5" customFormat="false" ht="15" hidden="false" customHeight="false" outlineLevel="0" collapsed="false">
      <c r="A5" s="0" t="s">
        <v>39</v>
      </c>
      <c r="B5" s="10" t="n">
        <v>11311.35</v>
      </c>
      <c r="C5" s="37" t="s">
        <v>40</v>
      </c>
      <c r="D5" s="36" t="s">
        <v>136</v>
      </c>
      <c r="E5" s="36" t="s">
        <v>63</v>
      </c>
      <c r="F5" s="36" t="s">
        <v>139</v>
      </c>
      <c r="G5" s="15" t="n">
        <f aca="false">SUM(E5*24)</f>
        <v>2.81666666666667</v>
      </c>
      <c r="H5" s="16" t="n">
        <f aca="false">IF(AND(G5&lt;4,G5&gt;0),4,G5)</f>
        <v>4</v>
      </c>
      <c r="I5" s="16" t="n">
        <f aca="false">SUM(F5*24)</f>
        <v>14.8333333333333</v>
      </c>
      <c r="J5" s="15" t="n">
        <f aca="false">SUM(I5-H5)</f>
        <v>10.8333333333333</v>
      </c>
      <c r="K5" s="18" t="n">
        <f aca="false">IF(J5&gt;8,8,J5)</f>
        <v>8</v>
      </c>
      <c r="L5" s="18" t="n">
        <f aca="false">IF(J5&gt;8,J5-K5,0)</f>
        <v>2.83333333333333</v>
      </c>
      <c r="M5" s="0" t="n">
        <f aca="false">IF(AND(H5&gt;=4,H5&lt;=5),((5-H5)*0.14*1235.83)+(K5*1235.83),K5*1235.83)</f>
        <v>10059.6562</v>
      </c>
      <c r="N5" s="6" t="n">
        <f aca="false">L5*1853.74</f>
        <v>5252.26333333333</v>
      </c>
      <c r="O5" s="29" t="n">
        <f aca="false">(M5+N5)</f>
        <v>15311.9195333333</v>
      </c>
      <c r="P5" s="30" t="n">
        <f aca="false">O5-B5</f>
        <v>4000.56953333333</v>
      </c>
    </row>
    <row r="6" customFormat="false" ht="15" hidden="false" customHeight="false" outlineLevel="0" collapsed="false">
      <c r="A6" s="10" t="s">
        <v>41</v>
      </c>
      <c r="B6" s="10" t="n">
        <v>11311.35</v>
      </c>
      <c r="C6" s="12" t="s">
        <v>42</v>
      </c>
      <c r="D6" s="36" t="s">
        <v>136</v>
      </c>
      <c r="E6" s="36" t="s">
        <v>140</v>
      </c>
      <c r="F6" s="36" t="s">
        <v>141</v>
      </c>
      <c r="G6" s="15" t="n">
        <f aca="false">SUM(E6*24)</f>
        <v>3</v>
      </c>
      <c r="H6" s="16" t="n">
        <f aca="false">IF(AND(G6&lt;4,G6&gt;0),4,G6)</f>
        <v>4</v>
      </c>
      <c r="I6" s="16" t="n">
        <f aca="false">SUM(F6*24)</f>
        <v>14.35</v>
      </c>
      <c r="J6" s="15" t="n">
        <f aca="false">SUM(I6-H6)</f>
        <v>10.35</v>
      </c>
      <c r="K6" s="18" t="n">
        <f aca="false">IF(J6&gt;8,8,J6)</f>
        <v>8</v>
      </c>
      <c r="L6" s="18" t="n">
        <f aca="false">IF(J6&gt;8,J6-K6,0)</f>
        <v>2.35</v>
      </c>
      <c r="M6" s="0" t="n">
        <f aca="false">IF(AND(H6&gt;=4,H6&lt;=5),((5-H6)*0.14*1235.83)+(K6*1235.83),K6*1235.83)</f>
        <v>10059.6562</v>
      </c>
      <c r="N6" s="6" t="n">
        <f aca="false">L6*1853.74</f>
        <v>4356.289</v>
      </c>
      <c r="O6" s="29" t="n">
        <f aca="false">(M6+N6)</f>
        <v>14415.9452</v>
      </c>
      <c r="P6" s="30" t="n">
        <f aca="false">O6-B6</f>
        <v>3104.5952</v>
      </c>
    </row>
    <row r="7" customFormat="false" ht="15" hidden="false" customHeight="false" outlineLevel="0" collapsed="false">
      <c r="A7" s="0" t="s">
        <v>43</v>
      </c>
      <c r="B7" s="10" t="n">
        <v>5665.52</v>
      </c>
      <c r="C7" s="12" t="s">
        <v>43</v>
      </c>
      <c r="D7" s="36" t="s">
        <v>136</v>
      </c>
      <c r="E7" s="36" t="s">
        <v>97</v>
      </c>
      <c r="F7" s="36" t="s">
        <v>142</v>
      </c>
      <c r="G7" s="15" t="n">
        <f aca="false">SUM(E7*24)</f>
        <v>4.18333333333333</v>
      </c>
      <c r="H7" s="16" t="n">
        <f aca="false">IF(AND(G7&lt;4,G7&gt;0),4,G7)</f>
        <v>4.18333333333333</v>
      </c>
      <c r="I7" s="16" t="n">
        <f aca="false">SUM(F7*24)</f>
        <v>17.8833333333333</v>
      </c>
      <c r="J7" s="15" t="n">
        <f aca="false">SUM(I7-H7)</f>
        <v>13.7</v>
      </c>
      <c r="K7" s="18" t="n">
        <f aca="false">IF(J7&gt;8,8,J7)</f>
        <v>8</v>
      </c>
      <c r="L7" s="18" t="n">
        <f aca="false">IF(J7&gt;8,J7-K7,0)</f>
        <v>5.7</v>
      </c>
      <c r="M7" s="0" t="n">
        <f aca="false">IF(AND(H7&gt;=4,H7&lt;=5),((5-H7)*0.14*1235.83)+(K7*1235.83),K7*1235.83)</f>
        <v>10027.9365633333</v>
      </c>
      <c r="N7" s="6" t="n">
        <f aca="false">L7*1853.74</f>
        <v>10566.318</v>
      </c>
      <c r="O7" s="29" t="n">
        <f aca="false">(M7+N7)</f>
        <v>20594.2545633333</v>
      </c>
      <c r="P7" s="30" t="n">
        <f aca="false">O7-B7</f>
        <v>14928.7345633333</v>
      </c>
    </row>
    <row r="8" customFormat="false" ht="15" hidden="false" customHeight="false" outlineLevel="0" collapsed="false">
      <c r="A8" s="0" t="s">
        <v>44</v>
      </c>
      <c r="B8" s="0" t="n">
        <v>0</v>
      </c>
      <c r="C8" s="22" t="s">
        <v>45</v>
      </c>
      <c r="D8" s="36" t="s">
        <v>136</v>
      </c>
      <c r="E8" s="36" t="s">
        <v>59</v>
      </c>
      <c r="F8" s="36" t="s">
        <v>138</v>
      </c>
      <c r="G8" s="15" t="n">
        <f aca="false">SUM(E8*24)</f>
        <v>4.11666666666667</v>
      </c>
      <c r="H8" s="16" t="n">
        <f aca="false">IF(AND(G8&lt;4,G8&gt;0),4,G8)</f>
        <v>4.11666666666667</v>
      </c>
      <c r="I8" s="16" t="n">
        <f aca="false">SUM(F8*24)</f>
        <v>15.3666666666667</v>
      </c>
      <c r="J8" s="15" t="n">
        <f aca="false">SUM(I8-H8)</f>
        <v>11.25</v>
      </c>
      <c r="K8" s="18" t="n">
        <f aca="false">IF(J8&gt;8,8,J8)</f>
        <v>8</v>
      </c>
      <c r="L8" s="18" t="n">
        <f aca="false">IF(J8&gt;8,J8-K8,0)</f>
        <v>3.25</v>
      </c>
      <c r="M8" s="0" t="n">
        <f aca="false">IF(AND(H8&gt;=4,H8&lt;=5),((5-H8)*0.14*1235.83)+(K8*1235.83),K8*1235.83)</f>
        <v>10039.4709766667</v>
      </c>
      <c r="N8" s="6" t="n">
        <f aca="false">L8*1853.74</f>
        <v>6024.655</v>
      </c>
      <c r="O8" s="29" t="n">
        <f aca="false">(M8+N8)</f>
        <v>16064.1259766667</v>
      </c>
      <c r="P8" s="30" t="n">
        <f aca="false">O8-B8</f>
        <v>16064.1259766667</v>
      </c>
    </row>
    <row r="9" customFormat="false" ht="15" hidden="false" customHeight="false" outlineLevel="0" collapsed="false">
      <c r="A9" s="10" t="s">
        <v>48</v>
      </c>
      <c r="B9" s="10" t="n">
        <v>14214.83</v>
      </c>
      <c r="C9" s="12" t="s">
        <v>49</v>
      </c>
      <c r="D9" s="36" t="s">
        <v>136</v>
      </c>
      <c r="E9" s="36" t="s">
        <v>106</v>
      </c>
      <c r="F9" s="36" t="s">
        <v>138</v>
      </c>
      <c r="G9" s="15" t="n">
        <f aca="false">SUM(E9*24)</f>
        <v>4.05</v>
      </c>
      <c r="H9" s="16" t="n">
        <f aca="false">IF(AND(G9&lt;4,G9&gt;0),4,G9)</f>
        <v>4.05</v>
      </c>
      <c r="I9" s="16" t="n">
        <f aca="false">SUM(F9*24)</f>
        <v>15.3666666666667</v>
      </c>
      <c r="J9" s="15" t="n">
        <f aca="false">SUM(I9-H9)</f>
        <v>11.3166666666667</v>
      </c>
      <c r="K9" s="18" t="n">
        <f aca="false">IF(J9&gt;8,8,J9)</f>
        <v>8</v>
      </c>
      <c r="L9" s="18" t="n">
        <f aca="false">IF(J9&gt;8,J9-K9,0)</f>
        <v>3.31666666666666</v>
      </c>
      <c r="M9" s="0" t="n">
        <f aca="false">IF(AND(H9&gt;=4,H9&lt;=5),((5-H9)*0.14*1235.83)+(K9*1235.83),K9*1235.83)</f>
        <v>10051.00539</v>
      </c>
      <c r="N9" s="6" t="n">
        <f aca="false">L9*1853.74</f>
        <v>6148.23766666666</v>
      </c>
      <c r="O9" s="29" t="n">
        <f aca="false">(M9+N9)</f>
        <v>16199.2430566667</v>
      </c>
      <c r="P9" s="30" t="n">
        <f aca="false">O9-B9</f>
        <v>1984.41305666666</v>
      </c>
    </row>
    <row r="10" customFormat="false" ht="15" hidden="false" customHeight="false" outlineLevel="0" collapsed="false">
      <c r="A10" s="10" t="s">
        <v>50</v>
      </c>
      <c r="B10" s="10" t="n">
        <v>17670.64</v>
      </c>
      <c r="C10" s="12" t="s">
        <v>51</v>
      </c>
      <c r="D10" s="36" t="s">
        <v>136</v>
      </c>
      <c r="E10" s="36" t="s">
        <v>69</v>
      </c>
      <c r="F10" s="36" t="s">
        <v>143</v>
      </c>
      <c r="G10" s="15" t="n">
        <f aca="false">SUM(E10*24)</f>
        <v>3.63333333333333</v>
      </c>
      <c r="H10" s="16" t="n">
        <f aca="false">IF(AND(G10&lt;4,G10&gt;0),4,G10)</f>
        <v>4</v>
      </c>
      <c r="I10" s="16" t="n">
        <f aca="false">SUM(F10*24)</f>
        <v>14.7666666666667</v>
      </c>
      <c r="J10" s="15" t="n">
        <f aca="false">SUM(I10-H10)</f>
        <v>10.7666666666667</v>
      </c>
      <c r="K10" s="18" t="n">
        <f aca="false">IF(J10&gt;8,8,J10)</f>
        <v>8</v>
      </c>
      <c r="L10" s="18" t="n">
        <f aca="false">IF(J10&gt;8,J10-K10,0)</f>
        <v>2.76666666666667</v>
      </c>
      <c r="M10" s="0" t="n">
        <f aca="false">IF(AND(H10&gt;=4,H10&lt;=5),((5-H10)*0.14*1235.83)+(K10*1235.83),K10*1235.83)</f>
        <v>10059.6562</v>
      </c>
      <c r="N10" s="6" t="n">
        <f aca="false">L10*1853.74</f>
        <v>5128.68066666667</v>
      </c>
      <c r="O10" s="29" t="n">
        <f aca="false">(M10+N10)</f>
        <v>15188.3368666667</v>
      </c>
      <c r="P10" s="30" t="n">
        <f aca="false">O10-B10</f>
        <v>-2482.30313333333</v>
      </c>
    </row>
    <row r="11" customFormat="false" ht="15" hidden="false" customHeight="false" outlineLevel="0" collapsed="false">
      <c r="A11" s="10" t="s">
        <v>54</v>
      </c>
      <c r="B11" s="10" t="n">
        <v>17670.64</v>
      </c>
      <c r="C11" s="12" t="s">
        <v>55</v>
      </c>
      <c r="D11" s="36" t="s">
        <v>136</v>
      </c>
      <c r="E11" s="36" t="s">
        <v>69</v>
      </c>
      <c r="F11" s="36" t="s">
        <v>144</v>
      </c>
      <c r="G11" s="15" t="n">
        <f aca="false">SUM(E11*24)</f>
        <v>3.63333333333333</v>
      </c>
      <c r="H11" s="16" t="n">
        <f aca="false">IF(AND(G11&lt;4,G11&gt;0),4,G11)</f>
        <v>4</v>
      </c>
      <c r="I11" s="16" t="n">
        <f aca="false">SUM(F11*24)</f>
        <v>14.8166666666667</v>
      </c>
      <c r="J11" s="15" t="n">
        <f aca="false">SUM(I11-H11)</f>
        <v>10.8166666666667</v>
      </c>
      <c r="K11" s="18" t="n">
        <f aca="false">IF(J11&gt;8,8,J11)</f>
        <v>8</v>
      </c>
      <c r="L11" s="18" t="n">
        <f aca="false">IF(J11&gt;8,J11-K11,0)</f>
        <v>2.81666666666667</v>
      </c>
      <c r="M11" s="0" t="n">
        <f aca="false">IF(AND(H11&gt;=4,H11&lt;=5),((5-H11)*0.14*1235.83)+(K11*1235.83),K11*1235.83)</f>
        <v>10059.6562</v>
      </c>
      <c r="N11" s="6" t="n">
        <f aca="false">L11*1853.74</f>
        <v>5221.36766666667</v>
      </c>
      <c r="O11" s="29" t="n">
        <f aca="false">(M11+N11)</f>
        <v>15281.0238666667</v>
      </c>
      <c r="P11" s="30" t="n">
        <f aca="false">O11-B11</f>
        <v>-2389.61613333333</v>
      </c>
    </row>
    <row r="12" customFormat="false" ht="15" hidden="false" customHeight="false" outlineLevel="0" collapsed="false">
      <c r="A12" s="10" t="s">
        <v>56</v>
      </c>
      <c r="B12" s="10" t="n">
        <v>10353.05</v>
      </c>
      <c r="C12" s="12" t="s">
        <v>57</v>
      </c>
      <c r="D12" s="36" t="s">
        <v>136</v>
      </c>
      <c r="E12" s="36" t="s">
        <v>122</v>
      </c>
      <c r="F12" s="36" t="s">
        <v>125</v>
      </c>
      <c r="G12" s="15" t="n">
        <f aca="false">SUM(E12*24)</f>
        <v>4.16666666666667</v>
      </c>
      <c r="H12" s="16" t="n">
        <f aca="false">IF(AND(G12&lt;4,G12&gt;0),4,G12)</f>
        <v>4.16666666666667</v>
      </c>
      <c r="I12" s="16" t="n">
        <f aca="false">SUM(F12*24)</f>
        <v>12</v>
      </c>
      <c r="J12" s="15" t="n">
        <f aca="false">SUM(I12-H12)</f>
        <v>7.83333333333333</v>
      </c>
      <c r="K12" s="18" t="n">
        <f aca="false">IF(J12&gt;8,8,J12)</f>
        <v>7.83333333333333</v>
      </c>
      <c r="L12" s="18" t="n">
        <f aca="false">IF(J12&gt;8,J12-K12,0)</f>
        <v>0</v>
      </c>
      <c r="M12" s="0" t="n">
        <f aca="false">IF(AND(H12&gt;=4,H12&lt;=5),((5-H12)*0.14*1235.83)+(K12*1235.83),K12*1235.83)</f>
        <v>9824.8485</v>
      </c>
      <c r="N12" s="6" t="n">
        <f aca="false">L12*1853.74</f>
        <v>0</v>
      </c>
      <c r="O12" s="29" t="n">
        <f aca="false">(M12+N12)</f>
        <v>9824.8485</v>
      </c>
      <c r="P12" s="30" t="n">
        <f aca="false">O12-B12</f>
        <v>-528.201499999999</v>
      </c>
    </row>
    <row r="13" customFormat="false" ht="15" hidden="false" customHeight="false" outlineLevel="0" collapsed="false">
      <c r="A13" s="10" t="s">
        <v>61</v>
      </c>
      <c r="B13" s="0" t="n">
        <v>0</v>
      </c>
      <c r="C13" s="12" t="s">
        <v>62</v>
      </c>
      <c r="D13" s="36" t="s">
        <v>136</v>
      </c>
      <c r="E13" s="36"/>
      <c r="F13" s="36"/>
      <c r="G13" s="15" t="n">
        <f aca="false">SUM(E13*24)</f>
        <v>0</v>
      </c>
      <c r="H13" s="16" t="n">
        <f aca="false">IF(AND(G13&lt;4,G13&gt;0),4,G13)</f>
        <v>0</v>
      </c>
      <c r="I13" s="16" t="n">
        <f aca="false">SUM(F13*24)</f>
        <v>0</v>
      </c>
      <c r="J13" s="15" t="n">
        <f aca="false">SUM(I13-H13)</f>
        <v>0</v>
      </c>
      <c r="K13" s="18" t="n">
        <f aca="false">IF(J13&gt;8,8,J13)</f>
        <v>0</v>
      </c>
      <c r="L13" s="18" t="n">
        <f aca="false">IF(J13&gt;8,J13-K13,0)</f>
        <v>0</v>
      </c>
      <c r="M13" s="0" t="n">
        <f aca="false">IF(AND(H13&gt;=4,H13&lt;=5),((5-H13)*0.14*1235.83)+(K13*1235.83),K13*1235.83)</f>
        <v>0</v>
      </c>
      <c r="N13" s="6" t="n">
        <f aca="false">L13*1853.74</f>
        <v>0</v>
      </c>
      <c r="O13" s="29" t="n">
        <f aca="false">(M13+N13)</f>
        <v>0</v>
      </c>
      <c r="P13" s="30" t="n">
        <f aca="false">O13-B13</f>
        <v>0</v>
      </c>
    </row>
    <row r="14" customFormat="false" ht="15" hidden="false" customHeight="false" outlineLevel="0" collapsed="false">
      <c r="A14" s="10" t="s">
        <v>65</v>
      </c>
      <c r="B14" s="10" t="n">
        <v>14214.83</v>
      </c>
      <c r="C14" s="22" t="s">
        <v>66</v>
      </c>
      <c r="D14" s="36" t="s">
        <v>136</v>
      </c>
      <c r="E14" s="36" t="s">
        <v>59</v>
      </c>
      <c r="F14" s="36" t="s">
        <v>138</v>
      </c>
      <c r="G14" s="15" t="n">
        <f aca="false">SUM(E14*24)</f>
        <v>4.11666666666667</v>
      </c>
      <c r="H14" s="16" t="n">
        <f aca="false">IF(AND(G14&lt;4,G14&gt;0),4,G14)</f>
        <v>4.11666666666667</v>
      </c>
      <c r="I14" s="16" t="n">
        <f aca="false">SUM(F14*24)</f>
        <v>15.3666666666667</v>
      </c>
      <c r="J14" s="15" t="n">
        <f aca="false">SUM(I14-H14)</f>
        <v>11.25</v>
      </c>
      <c r="K14" s="18" t="n">
        <f aca="false">IF(J14&gt;8,8,J14)</f>
        <v>8</v>
      </c>
      <c r="L14" s="18" t="n">
        <f aca="false">IF(J14&gt;8,J14-K14,0)</f>
        <v>3.25</v>
      </c>
      <c r="M14" s="0" t="n">
        <f aca="false">IF(AND(H14&gt;=4,H14&lt;=5),((5-H14)*0.14*1235.83)+(K14*1235.83),K14*1235.83)</f>
        <v>10039.4709766667</v>
      </c>
      <c r="N14" s="6" t="n">
        <f aca="false">L14*1853.74</f>
        <v>6024.655</v>
      </c>
      <c r="O14" s="29" t="n">
        <f aca="false">(M14+N14)</f>
        <v>16064.1259766667</v>
      </c>
      <c r="P14" s="30" t="n">
        <f aca="false">O14-B14</f>
        <v>1849.29597666667</v>
      </c>
    </row>
    <row r="15" customFormat="false" ht="15" hidden="false" customHeight="false" outlineLevel="0" collapsed="false">
      <c r="A15" s="10" t="s">
        <v>67</v>
      </c>
      <c r="B15" s="10" t="n">
        <v>17670.64</v>
      </c>
      <c r="C15" s="12" t="s">
        <v>68</v>
      </c>
      <c r="D15" s="36" t="s">
        <v>136</v>
      </c>
      <c r="E15" s="36" t="s">
        <v>145</v>
      </c>
      <c r="F15" s="36" t="s">
        <v>144</v>
      </c>
      <c r="G15" s="15" t="n">
        <f aca="false">SUM(E15*24)</f>
        <v>3.6</v>
      </c>
      <c r="H15" s="16" t="n">
        <f aca="false">IF(AND(G15&lt;4,G15&gt;0),4,G15)</f>
        <v>4</v>
      </c>
      <c r="I15" s="16" t="n">
        <f aca="false">SUM(F15*24)</f>
        <v>14.8166666666667</v>
      </c>
      <c r="J15" s="15" t="n">
        <f aca="false">SUM(I15-H15)</f>
        <v>10.8166666666667</v>
      </c>
      <c r="K15" s="18" t="n">
        <f aca="false">IF(J15&gt;8,8,J15)</f>
        <v>8</v>
      </c>
      <c r="L15" s="18" t="n">
        <f aca="false">IF(J15&gt;8,J15-K15,0)</f>
        <v>2.81666666666667</v>
      </c>
      <c r="M15" s="0" t="n">
        <f aca="false">IF(AND(H15&gt;=4,H15&lt;=5),((5-H15)*0.14*1235.83)+(K15*1235.83),K15*1235.83)</f>
        <v>10059.6562</v>
      </c>
      <c r="N15" s="6" t="n">
        <f aca="false">L15*1853.74</f>
        <v>5221.36766666667</v>
      </c>
      <c r="O15" s="29" t="n">
        <f aca="false">(M15+N15)</f>
        <v>15281.0238666667</v>
      </c>
      <c r="P15" s="30" t="n">
        <f aca="false">O15-B15</f>
        <v>-2389.61613333333</v>
      </c>
    </row>
    <row r="16" customFormat="false" ht="15" hidden="false" customHeight="false" outlineLevel="0" collapsed="false">
      <c r="A16" s="10" t="s">
        <v>70</v>
      </c>
      <c r="B16" s="10" t="n">
        <v>14605.74</v>
      </c>
      <c r="C16" s="12" t="s">
        <v>71</v>
      </c>
      <c r="D16" s="36" t="s">
        <v>136</v>
      </c>
      <c r="E16" s="36" t="s">
        <v>122</v>
      </c>
      <c r="F16" s="36" t="s">
        <v>146</v>
      </c>
      <c r="G16" s="15" t="n">
        <f aca="false">SUM(E16*24)</f>
        <v>4.16666666666667</v>
      </c>
      <c r="H16" s="16" t="n">
        <f aca="false">IF(AND(G16&lt;4,G16&gt;0),4,G16)</f>
        <v>4.16666666666667</v>
      </c>
      <c r="I16" s="16" t="n">
        <f aca="false">SUM(F16*24)</f>
        <v>17.0833333333333</v>
      </c>
      <c r="J16" s="15" t="n">
        <f aca="false">SUM(I16-H16)</f>
        <v>12.9166666666667</v>
      </c>
      <c r="K16" s="18" t="n">
        <f aca="false">IF(J16&gt;8,8,J16)</f>
        <v>8</v>
      </c>
      <c r="L16" s="18" t="n">
        <f aca="false">IF(J16&gt;8,J16-K16,0)</f>
        <v>4.91666666666667</v>
      </c>
      <c r="M16" s="0" t="n">
        <f aca="false">IF(AND(H16&gt;=4,H16&lt;=5),((5-H16)*0.14*1235.83)+(K16*1235.83),K16*1235.83)</f>
        <v>10030.8201666667</v>
      </c>
      <c r="N16" s="6" t="n">
        <f aca="false">L16*1853.74</f>
        <v>9114.22166666667</v>
      </c>
      <c r="O16" s="29" t="n">
        <f aca="false">(M16+N16)</f>
        <v>19145.0418333333</v>
      </c>
      <c r="P16" s="30" t="n">
        <f aca="false">O16-B16</f>
        <v>4539.30183333334</v>
      </c>
    </row>
    <row r="17" customFormat="false" ht="15" hidden="false" customHeight="false" outlineLevel="0" collapsed="false">
      <c r="A17" s="10" t="s">
        <v>72</v>
      </c>
      <c r="B17" s="10" t="n">
        <v>11311.35</v>
      </c>
      <c r="C17" s="12" t="s">
        <v>73</v>
      </c>
      <c r="D17" s="36" t="s">
        <v>136</v>
      </c>
      <c r="E17" s="36" t="s">
        <v>147</v>
      </c>
      <c r="F17" s="36" t="s">
        <v>139</v>
      </c>
      <c r="G17" s="15" t="n">
        <f aca="false">SUM(E17*24)</f>
        <v>3.01666666666667</v>
      </c>
      <c r="H17" s="16" t="n">
        <f aca="false">IF(AND(G17&lt;4,G17&gt;0),4,G17)</f>
        <v>4</v>
      </c>
      <c r="I17" s="16" t="n">
        <f aca="false">SUM(F17*24)</f>
        <v>14.8333333333333</v>
      </c>
      <c r="J17" s="15" t="n">
        <f aca="false">SUM(I17-H17)</f>
        <v>10.8333333333333</v>
      </c>
      <c r="K17" s="18" t="n">
        <f aca="false">IF(J17&gt;8,8,J17)</f>
        <v>8</v>
      </c>
      <c r="L17" s="18" t="n">
        <f aca="false">IF(J17&gt;8,J17-K17,0)</f>
        <v>2.83333333333333</v>
      </c>
      <c r="M17" s="0" t="n">
        <f aca="false">IF(AND(H17&gt;=4,H17&lt;=5),((5-H17)*0.14*1235.83)+(K17*1235.83),K17*1235.83)</f>
        <v>10059.6562</v>
      </c>
      <c r="N17" s="6" t="n">
        <f aca="false">L17*1853.74</f>
        <v>5252.26333333333</v>
      </c>
      <c r="O17" s="29" t="n">
        <f aca="false">(M17+N17)</f>
        <v>15311.9195333333</v>
      </c>
      <c r="P17" s="30" t="n">
        <f aca="false">O17-B17</f>
        <v>4000.56953333333</v>
      </c>
    </row>
    <row r="18" customFormat="false" ht="15" hidden="false" customHeight="false" outlineLevel="0" collapsed="false">
      <c r="A18" s="10" t="s">
        <v>76</v>
      </c>
      <c r="B18" s="10" t="n">
        <v>11311.35</v>
      </c>
      <c r="C18" s="12" t="s">
        <v>76</v>
      </c>
      <c r="D18" s="36" t="s">
        <v>136</v>
      </c>
      <c r="E18" s="36" t="s">
        <v>140</v>
      </c>
      <c r="F18" s="36" t="s">
        <v>148</v>
      </c>
      <c r="G18" s="15" t="n">
        <f aca="false">SUM(E18*24)</f>
        <v>3</v>
      </c>
      <c r="H18" s="16" t="n">
        <f aca="false">IF(AND(G18&lt;4,G18&gt;0),4,G18)</f>
        <v>4</v>
      </c>
      <c r="I18" s="16" t="n">
        <f aca="false">SUM(F18*24)</f>
        <v>14.3333333333333</v>
      </c>
      <c r="J18" s="15" t="n">
        <f aca="false">SUM(I18-H18)</f>
        <v>10.3333333333333</v>
      </c>
      <c r="K18" s="18" t="n">
        <f aca="false">IF(J18&gt;8,8,J18)</f>
        <v>8</v>
      </c>
      <c r="L18" s="18" t="n">
        <f aca="false">IF(J18&gt;8,J18-K18,0)</f>
        <v>2.33333333333333</v>
      </c>
      <c r="M18" s="0" t="n">
        <f aca="false">IF(AND(H18&gt;=4,H18&lt;=5),((5-H18)*0.14*1235.83)+(K18*1235.83),K18*1235.83)</f>
        <v>10059.6562</v>
      </c>
      <c r="N18" s="6" t="n">
        <f aca="false">L18*1853.74</f>
        <v>4325.39333333333</v>
      </c>
      <c r="O18" s="29" t="n">
        <f aca="false">(M18+N18)</f>
        <v>14385.0495333333</v>
      </c>
      <c r="P18" s="30" t="n">
        <f aca="false">O18-B18</f>
        <v>3073.69953333333</v>
      </c>
    </row>
    <row r="19" customFormat="false" ht="15" hidden="false" customHeight="false" outlineLevel="0" collapsed="false">
      <c r="A19" s="10" t="s">
        <v>78</v>
      </c>
      <c r="B19" s="10" t="n">
        <v>10353.05</v>
      </c>
      <c r="C19" s="12" t="s">
        <v>79</v>
      </c>
      <c r="D19" s="36" t="s">
        <v>136</v>
      </c>
      <c r="E19" s="36" t="s">
        <v>137</v>
      </c>
      <c r="F19" s="36" t="s">
        <v>125</v>
      </c>
      <c r="G19" s="15" t="n">
        <f aca="false">SUM(E19*24)</f>
        <v>4.25</v>
      </c>
      <c r="H19" s="16" t="n">
        <f aca="false">IF(AND(G19&lt;4,G19&gt;0),4,G19)</f>
        <v>4.25</v>
      </c>
      <c r="I19" s="16" t="n">
        <f aca="false">SUM(F19*24)</f>
        <v>12</v>
      </c>
      <c r="J19" s="15" t="n">
        <f aca="false">SUM(I19-H19)</f>
        <v>7.75</v>
      </c>
      <c r="K19" s="18" t="n">
        <f aca="false">IF(J19&gt;8,8,J19)</f>
        <v>7.75</v>
      </c>
      <c r="L19" s="18" t="n">
        <f aca="false">IF(J19&gt;8,J19-K19,0)</f>
        <v>0</v>
      </c>
      <c r="M19" s="0" t="n">
        <f aca="false">IF(AND(H19&gt;=4,H19&lt;=5),((5-H19)*0.14*1235.83)+(K19*1235.83),K19*1235.83)</f>
        <v>9707.44465</v>
      </c>
      <c r="N19" s="6" t="n">
        <f aca="false">L19*1853.74</f>
        <v>0</v>
      </c>
      <c r="O19" s="29" t="n">
        <f aca="false">(M19+N19)</f>
        <v>9707.44465</v>
      </c>
      <c r="P19" s="30" t="n">
        <f aca="false">O19-B19</f>
        <v>-645.60535</v>
      </c>
    </row>
    <row r="20" customFormat="false" ht="15" hidden="false" customHeight="false" outlineLevel="0" collapsed="false">
      <c r="A20" s="0" t="s">
        <v>81</v>
      </c>
      <c r="B20" s="10" t="n">
        <v>20271.26</v>
      </c>
      <c r="C20" s="12" t="s">
        <v>82</v>
      </c>
      <c r="D20" s="36" t="s">
        <v>136</v>
      </c>
      <c r="E20" s="36" t="s">
        <v>137</v>
      </c>
      <c r="F20" s="36" t="s">
        <v>149</v>
      </c>
      <c r="G20" s="15" t="n">
        <f aca="false">SUM(E20*24)</f>
        <v>4.25</v>
      </c>
      <c r="H20" s="16" t="n">
        <f aca="false">IF(AND(G20&lt;4,G20&gt;0),4,G20)</f>
        <v>4.25</v>
      </c>
      <c r="I20" s="16" t="n">
        <f aca="false">SUM(F20*24)</f>
        <v>18</v>
      </c>
      <c r="J20" s="15" t="n">
        <f aca="false">SUM(I20-H20)</f>
        <v>13.75</v>
      </c>
      <c r="K20" s="18" t="n">
        <f aca="false">IF(J20&gt;8,8,J20)</f>
        <v>8</v>
      </c>
      <c r="L20" s="18" t="n">
        <f aca="false">IF(J20&gt;8,J20-K20,0)</f>
        <v>5.75</v>
      </c>
      <c r="M20" s="0" t="n">
        <f aca="false">IF(AND(H20&gt;=4,H20&lt;=5),((5-H20)*0.14*1235.83)+(K20*1235.83),K20*1235.83)</f>
        <v>10016.40215</v>
      </c>
      <c r="N20" s="6" t="n">
        <f aca="false">L20*1853.74</f>
        <v>10659.005</v>
      </c>
      <c r="O20" s="29" t="n">
        <f aca="false">(M20+N20)</f>
        <v>20675.40715</v>
      </c>
      <c r="P20" s="30" t="n">
        <f aca="false">O20-B20</f>
        <v>404.147150000001</v>
      </c>
    </row>
    <row r="21" customFormat="false" ht="15" hidden="false" customHeight="false" outlineLevel="0" collapsed="false">
      <c r="A21" s="40"/>
      <c r="B21" s="48"/>
      <c r="C21" s="42"/>
      <c r="D21" s="42"/>
      <c r="E21" s="42"/>
      <c r="F21" s="42"/>
      <c r="G21" s="15" t="n">
        <f aca="false">SUM(E21*24)</f>
        <v>0</v>
      </c>
      <c r="H21" s="16" t="n">
        <f aca="false">IF(AND(G21&lt;4,G21&gt;0),4,G21)</f>
        <v>0</v>
      </c>
      <c r="I21" s="16" t="n">
        <f aca="false">SUM(F21*24)</f>
        <v>0</v>
      </c>
      <c r="J21" s="15" t="n">
        <f aca="false">SUM(I21-H21)</f>
        <v>0</v>
      </c>
      <c r="K21" s="18" t="n">
        <f aca="false">IF(J21&gt;8,8,J21)</f>
        <v>0</v>
      </c>
      <c r="L21" s="18" t="n">
        <f aca="false">IF(J21&gt;8,J21-K21,0)</f>
        <v>0</v>
      </c>
      <c r="M21" s="0" t="n">
        <f aca="false">IF(AND(H21&gt;=4,H21&lt;=5),((5-H21)*0.14*1235.83)+(K21*1235.83),K21*1235.83)</f>
        <v>0</v>
      </c>
      <c r="N21" s="6" t="n">
        <f aca="false">L21*1853.74</f>
        <v>0</v>
      </c>
      <c r="O21" s="29" t="n">
        <f aca="false">(M21+N21)</f>
        <v>0</v>
      </c>
      <c r="P21" s="30" t="n">
        <f aca="false">O21-B21</f>
        <v>0</v>
      </c>
    </row>
    <row r="22" customFormat="false" ht="15" hidden="false" customHeight="false" outlineLevel="0" collapsed="false">
      <c r="A22" s="40"/>
      <c r="B22" s="48"/>
      <c r="C22" s="42"/>
      <c r="D22" s="42"/>
      <c r="E22" s="42"/>
      <c r="F22" s="4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8" t="n">
        <f aca="false">IF(J22&gt;8,8,J22)</f>
        <v>0</v>
      </c>
      <c r="L22" s="18" t="n">
        <f aca="false">IF(J22&gt;8,J22-K22,0)</f>
        <v>0</v>
      </c>
      <c r="M22" s="0" t="n">
        <f aca="false">IF(AND(H22&gt;=4,H22&lt;=5),((5-H22)*0.14*1235.83)+(K22*1235.83),K22*1235.83)</f>
        <v>0</v>
      </c>
      <c r="N22" s="6" t="n">
        <f aca="false">L22*1853.74</f>
        <v>0</v>
      </c>
      <c r="O22" s="29" t="n">
        <f aca="false">(M22+N22)</f>
        <v>0</v>
      </c>
      <c r="P22" s="6" t="n">
        <f aca="false">O22-B22</f>
        <v>0</v>
      </c>
    </row>
    <row r="23" customFormat="false" ht="15" hidden="false" customHeight="false" outlineLevel="0" collapsed="false">
      <c r="A23" s="40"/>
      <c r="B23" s="48"/>
      <c r="C23" s="42"/>
      <c r="D23" s="42"/>
      <c r="E23" s="42"/>
      <c r="F23" s="4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8" t="n">
        <f aca="false">IF(J23&gt;8,8,J23)</f>
        <v>0</v>
      </c>
      <c r="L23" s="18" t="n">
        <f aca="false">IF(J23&gt;8,J23-K23,0)</f>
        <v>0</v>
      </c>
      <c r="M23" s="0" t="n">
        <f aca="false">IF(AND(H23&gt;=4,H23&lt;=5),((5-H23)*0.14*1235.83)+(K23*1235.83),K23*1235.83)</f>
        <v>0</v>
      </c>
      <c r="N23" s="6" t="n">
        <f aca="false">L23*1853.74</f>
        <v>0</v>
      </c>
      <c r="O23" s="29" t="n">
        <f aca="false">(M23+N23)</f>
        <v>0</v>
      </c>
      <c r="P23" s="6" t="n">
        <f aca="false">O23-B23</f>
        <v>0</v>
      </c>
    </row>
    <row r="24" customFormat="false" ht="15" hidden="false" customHeight="false" outlineLevel="0" collapsed="false">
      <c r="A24" s="40"/>
      <c r="B24" s="48"/>
      <c r="C24" s="42"/>
      <c r="D24" s="42"/>
      <c r="E24" s="42"/>
      <c r="F24" s="4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8" t="n">
        <f aca="false">IF(J24&gt;8,8,J24)</f>
        <v>0</v>
      </c>
      <c r="L24" s="18" t="n">
        <f aca="false">IF(J24&gt;8,J24-K24,0)</f>
        <v>0</v>
      </c>
      <c r="M24" s="0" t="n">
        <f aca="false">IF(AND(H24&gt;=4,H24&lt;=5),((5-H24)*0.14*1235.83)+(K24*1235.83),K24*1235.83)</f>
        <v>0</v>
      </c>
      <c r="N24" s="6" t="n">
        <f aca="false">L24*1853.74</f>
        <v>0</v>
      </c>
      <c r="O24" s="29" t="n">
        <f aca="false">(M24+N24)</f>
        <v>0</v>
      </c>
      <c r="P24" s="6" t="n">
        <f aca="false">O24-B24</f>
        <v>0</v>
      </c>
    </row>
    <row r="25" customFormat="false" ht="15" hidden="false" customHeight="false" outlineLevel="0" collapsed="false">
      <c r="A25" s="40"/>
      <c r="B25" s="48"/>
      <c r="C25" s="42"/>
      <c r="D25" s="42"/>
      <c r="E25" s="42"/>
      <c r="F25" s="4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8" t="n">
        <f aca="false">IF(J25&gt;8,8,J25)</f>
        <v>0</v>
      </c>
      <c r="L25" s="18" t="n">
        <f aca="false">IF(J25&gt;8,J25-K25,0)</f>
        <v>0</v>
      </c>
      <c r="M25" s="0" t="n">
        <f aca="false">IF(AND(H25&gt;=4,H25&lt;=5),((5-H25)*0.14*1235.83)+(K25*1235.83),K25*1235.83)</f>
        <v>0</v>
      </c>
      <c r="N25" s="6" t="n">
        <f aca="false">L25*1853.74</f>
        <v>0</v>
      </c>
      <c r="O25" s="29" t="n">
        <f aca="false">(M25+N25)</f>
        <v>0</v>
      </c>
      <c r="P25" s="6" t="n">
        <f aca="false">O25-B25</f>
        <v>0</v>
      </c>
    </row>
    <row r="26" customFormat="false" ht="15" hidden="false" customHeight="false" outlineLevel="0" collapsed="false">
      <c r="A26" s="31"/>
      <c r="B26" s="48"/>
      <c r="C26" s="12"/>
      <c r="D26" s="12"/>
      <c r="E26" s="12"/>
      <c r="F26" s="12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8" t="n">
        <f aca="false">IF(J26&gt;8,8,J26)</f>
        <v>0</v>
      </c>
      <c r="L26" s="18" t="n">
        <f aca="false">IF(J26&gt;8,J26-K26,0)</f>
        <v>0</v>
      </c>
      <c r="M26" s="0" t="n">
        <f aca="false">IF(AND(H26&gt;=4,H26&lt;=5),((5-H26)*0.14*1235.83)+(K26*1235.83),K26*1235.83)</f>
        <v>0</v>
      </c>
      <c r="N26" s="6" t="n">
        <f aca="false">L26*1853.74</f>
        <v>0</v>
      </c>
      <c r="O26" s="29" t="n">
        <f aca="false">(M26+N26)</f>
        <v>0</v>
      </c>
      <c r="P26" s="6" t="n">
        <f aca="false">O26-B26</f>
        <v>0</v>
      </c>
    </row>
    <row r="27" customFormat="false" ht="15" hidden="false" customHeight="false" outlineLevel="0" collapsed="false">
      <c r="A27" s="31"/>
      <c r="B27" s="48"/>
      <c r="C27" s="12"/>
      <c r="D27" s="12"/>
      <c r="E27" s="12"/>
      <c r="F27" s="12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8" t="n">
        <f aca="false">IF(J27&gt;8,8,J27)</f>
        <v>0</v>
      </c>
      <c r="L27" s="18" t="n">
        <f aca="false">IF(J27&gt;8,J27-K27,0)</f>
        <v>0</v>
      </c>
      <c r="M27" s="0" t="n">
        <f aca="false">IF(AND(H27&gt;=4,H27&lt;=5),((5-H27)*0.14*1235.83)+(K27*1235.83),K27*1235.83)</f>
        <v>0</v>
      </c>
      <c r="N27" s="6" t="n">
        <f aca="false">L27*1853.74</f>
        <v>0</v>
      </c>
      <c r="O27" s="29" t="n">
        <f aca="false">(M27+N27)</f>
        <v>0</v>
      </c>
      <c r="P27" s="6" t="n">
        <f aca="false">O27-B27</f>
        <v>0</v>
      </c>
    </row>
    <row r="28" customFormat="false" ht="15" hidden="false" customHeight="false" outlineLevel="0" collapsed="false">
      <c r="A28" s="31"/>
      <c r="B28" s="48"/>
      <c r="C28" s="12"/>
      <c r="D28" s="12"/>
      <c r="E28" s="12"/>
      <c r="F28" s="12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8" t="n">
        <f aca="false">IF(J28&gt;8,8,J28)</f>
        <v>0</v>
      </c>
      <c r="L28" s="18" t="n">
        <f aca="false">IF(J28&gt;8,J28-K28,0)</f>
        <v>0</v>
      </c>
      <c r="M28" s="0" t="n">
        <f aca="false">IF(AND(H28&gt;=4,H28&lt;=5),((5-H28)*0.14*1235.83)+(K28*1235.83),K28*1235.83)</f>
        <v>0</v>
      </c>
      <c r="N28" s="6" t="n">
        <f aca="false">L28*1853.74</f>
        <v>0</v>
      </c>
      <c r="O28" s="29" t="n">
        <f aca="false">(M28+N28)</f>
        <v>0</v>
      </c>
      <c r="P28" s="6" t="n">
        <f aca="false">O28-B28</f>
        <v>0</v>
      </c>
    </row>
    <row r="29" customFormat="false" ht="15" hidden="false" customHeight="false" outlineLevel="0" collapsed="false">
      <c r="A29" s="31"/>
      <c r="B29" s="48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8" t="n">
        <f aca="false">IF(J29&gt;8,8,J29)</f>
        <v>0</v>
      </c>
      <c r="L29" s="18" t="n">
        <f aca="false">IF(J29&gt;8,J29-K29,0)</f>
        <v>0</v>
      </c>
      <c r="M29" s="0" t="n">
        <f aca="false">IF(AND(H29&gt;=4,H29&lt;=5),((5-H29)*0.14*1235.83)+(K29*1235.83),K29*1235.83)</f>
        <v>0</v>
      </c>
      <c r="N29" s="6" t="n">
        <f aca="false">L29*1853.74</f>
        <v>0</v>
      </c>
      <c r="O29" s="29" t="n">
        <f aca="false">(M29+N29)</f>
        <v>0</v>
      </c>
      <c r="P29" s="6" t="n">
        <f aca="false">O29-B29</f>
        <v>0</v>
      </c>
    </row>
    <row r="30" customFormat="false" ht="15" hidden="false" customHeight="false" outlineLevel="0" collapsed="false">
      <c r="A30" s="31"/>
      <c r="B30" s="48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8" t="n">
        <f aca="false">IF(J30&gt;8,8,J30)</f>
        <v>0</v>
      </c>
      <c r="L30" s="18" t="n">
        <f aca="false">IF(J30&gt;8,J30-K30,0)</f>
        <v>0</v>
      </c>
      <c r="M30" s="0" t="n">
        <f aca="false">IF(AND(H30&gt;=4,H30&lt;=5),((5-H30)*0.14*1235.83)+(K30*1235.83),K30*1235.83)</f>
        <v>0</v>
      </c>
      <c r="N30" s="6" t="n">
        <f aca="false">L30*1853.74</f>
        <v>0</v>
      </c>
      <c r="O30" s="29" t="n">
        <f aca="false">(M30+N30)</f>
        <v>0</v>
      </c>
      <c r="P30" s="6" t="n">
        <f aca="false">O30-B30</f>
        <v>0</v>
      </c>
    </row>
    <row r="31" customFormat="false" ht="15" hidden="false" customHeight="false" outlineLevel="0" collapsed="false">
      <c r="A31" s="31"/>
      <c r="B31" s="48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8" t="n">
        <f aca="false">IF(J31&gt;8,8,J31)</f>
        <v>0</v>
      </c>
      <c r="L31" s="18" t="n">
        <f aca="false">IF(J31&gt;8,J31-K31,0)</f>
        <v>0</v>
      </c>
      <c r="M31" s="0" t="n">
        <f aca="false">IF(AND(H31&gt;=4,H31&lt;=5),((5-H31)*0.14*1235.83)+(K31*1235.83),K31*1235.83)</f>
        <v>0</v>
      </c>
      <c r="N31" s="6" t="n">
        <f aca="false">L31*1853.74</f>
        <v>0</v>
      </c>
      <c r="O31" s="29" t="n">
        <f aca="false">(M31+N31)</f>
        <v>0</v>
      </c>
      <c r="P31" s="6" t="n">
        <f aca="false">O31-B31</f>
        <v>0</v>
      </c>
    </row>
    <row r="32" customFormat="false" ht="15" hidden="false" customHeight="false" outlineLevel="0" collapsed="false">
      <c r="A32" s="31"/>
      <c r="B32" s="48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8" t="n">
        <f aca="false">IF(J32&gt;8,8,J32)</f>
        <v>0</v>
      </c>
      <c r="L32" s="18" t="n">
        <f aca="false">IF(J32&gt;8,J32-K32,0)</f>
        <v>0</v>
      </c>
      <c r="M32" s="0" t="n">
        <f aca="false">IF(AND(H32&gt;=4,H32&lt;=5),((5-H32)*0.14*1235.83)+(K32*1235.83),K32*1235.83)</f>
        <v>0</v>
      </c>
      <c r="N32" s="6" t="n">
        <f aca="false">L32*1853.74</f>
        <v>0</v>
      </c>
      <c r="O32" s="29" t="n">
        <f aca="false">(M32+N32)</f>
        <v>0</v>
      </c>
      <c r="P32" s="6" t="n">
        <f aca="false">O32-B32</f>
        <v>0</v>
      </c>
    </row>
    <row r="33" customFormat="false" ht="15" hidden="false" customHeight="false" outlineLevel="0" collapsed="false">
      <c r="A33" s="31"/>
      <c r="B33" s="48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8" t="n">
        <f aca="false">IF(J33&gt;8,8,J33)</f>
        <v>0</v>
      </c>
      <c r="L33" s="18" t="n">
        <f aca="false">IF(J33&gt;8,J33-K33,0)</f>
        <v>0</v>
      </c>
      <c r="M33" s="0" t="n">
        <f aca="false">IF(AND(H33&gt;=4,H33&lt;=5),((5-H33)*0.14*1235.83)+(K33*1235.83),K33*1235.83)</f>
        <v>0</v>
      </c>
      <c r="N33" s="6" t="n">
        <f aca="false">L33*1853.74</f>
        <v>0</v>
      </c>
      <c r="O33" s="29" t="n">
        <f aca="false">(M33+N33)</f>
        <v>0</v>
      </c>
      <c r="P33" s="6" t="n">
        <f aca="false">O33-B33</f>
        <v>0</v>
      </c>
    </row>
    <row r="34" customFormat="false" ht="15" hidden="false" customHeight="false" outlineLevel="0" collapsed="false">
      <c r="A34" s="31"/>
      <c r="B34" s="48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8" t="n">
        <f aca="false">IF(H34&gt;0,8,)</f>
        <v>0</v>
      </c>
      <c r="L34" s="18" t="n">
        <f aca="false">IF(J34&gt;8,J34-K34,0)</f>
        <v>0</v>
      </c>
      <c r="M34" s="0" t="n">
        <f aca="false">IF(AND(H34&gt;=4,H34&lt;=5),((5-H34)*0.14*1235.83)+(K34*1235.83),K34*1235.83)</f>
        <v>0</v>
      </c>
      <c r="N34" s="6" t="n">
        <f aca="false">L34*1853.74</f>
        <v>0</v>
      </c>
      <c r="O34" s="29" t="n">
        <f aca="false">(M34+N34)</f>
        <v>0</v>
      </c>
      <c r="P34" s="6" t="n">
        <f aca="false">O34-B34</f>
        <v>0</v>
      </c>
    </row>
    <row r="35" customFormat="false" ht="15" hidden="false" customHeight="false" outlineLevel="0" collapsed="false">
      <c r="A35" s="31"/>
      <c r="B35" s="48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8" t="n">
        <f aca="false">IF(H35&gt;0,8,)</f>
        <v>0</v>
      </c>
      <c r="L35" s="18" t="n">
        <f aca="false">IF(J35&gt;8,J35-K35,0)</f>
        <v>0</v>
      </c>
      <c r="M35" s="0" t="n">
        <f aca="false">IF(AND(H35&gt;=4,H35&lt;=5),((5-H35)*0.14*1235.83)+(K35*1235.83),K35*1235.83)</f>
        <v>0</v>
      </c>
      <c r="N35" s="6" t="n">
        <f aca="false">L35*1853.74</f>
        <v>0</v>
      </c>
      <c r="O35" s="29" t="n">
        <f aca="false">(M35+N35)</f>
        <v>0</v>
      </c>
      <c r="P35" s="6" t="n">
        <f aca="false">O35-B35</f>
        <v>0</v>
      </c>
    </row>
    <row r="36" customFormat="false" ht="15" hidden="false" customHeight="false" outlineLevel="0" collapsed="false">
      <c r="A36" s="31"/>
      <c r="B36" s="48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8" t="n">
        <f aca="false">IF(H36&gt;0,8,)</f>
        <v>0</v>
      </c>
      <c r="L36" s="18" t="n">
        <f aca="false">IF(J36&gt;8,J36-K36,0)</f>
        <v>0</v>
      </c>
      <c r="M36" s="0" t="n">
        <f aca="false">IF(AND(H36&gt;=4,H36&lt;=5),((5-H36)*0.14*1235.83)+(K36*1235.83),K36*1235.83)</f>
        <v>0</v>
      </c>
      <c r="N36" s="6" t="n">
        <f aca="false">L36*1853.74</f>
        <v>0</v>
      </c>
      <c r="O36" s="29" t="n">
        <f aca="false">(M36+N36)</f>
        <v>0</v>
      </c>
      <c r="P36" s="6" t="n">
        <f aca="false">O36-B36</f>
        <v>0</v>
      </c>
    </row>
    <row r="37" customFormat="false" ht="15" hidden="false" customHeight="false" outlineLevel="0" collapsed="false">
      <c r="A37" s="31"/>
      <c r="B37" s="48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8" t="n">
        <f aca="false">IF(H37&gt;0,8,)</f>
        <v>0</v>
      </c>
      <c r="L37" s="18" t="n">
        <f aca="false">IF(J37&gt;8,J37-K37,0)</f>
        <v>0</v>
      </c>
      <c r="M37" s="0" t="n">
        <f aca="false">IF(AND(H37&gt;=4,H37&lt;=5),((5-H37)*0.14*1235.83)+(K37*1235.83),K37*1235.83)</f>
        <v>0</v>
      </c>
      <c r="N37" s="6" t="n">
        <f aca="false">L37*1853.74</f>
        <v>0</v>
      </c>
      <c r="O37" s="29" t="n">
        <f aca="false">(M37+N37)</f>
        <v>0</v>
      </c>
      <c r="P37" s="6" t="n">
        <f aca="false">O37-B37</f>
        <v>0</v>
      </c>
    </row>
    <row r="38" customFormat="false" ht="15" hidden="false" customHeight="false" outlineLevel="0" collapsed="false">
      <c r="A38" s="31"/>
      <c r="B38" s="48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8" t="n">
        <f aca="false">IF(H38&gt;0,8,)</f>
        <v>0</v>
      </c>
      <c r="L38" s="18" t="n">
        <f aca="false">IF(J38&gt;8,J38-K38,0)</f>
        <v>0</v>
      </c>
      <c r="M38" s="0" t="n">
        <f aca="false">IF(AND(H38&gt;=4,H38&lt;=5),((5-H38)*0.14*1235.83)+(K38*1235.83),K38*1235.83)</f>
        <v>0</v>
      </c>
      <c r="N38" s="6" t="n">
        <f aca="false">L38*1853.74</f>
        <v>0</v>
      </c>
      <c r="O38" s="29" t="n">
        <f aca="false">(M38+N38)</f>
        <v>0</v>
      </c>
      <c r="P38" s="6" t="n">
        <f aca="false">O38-B38</f>
        <v>0</v>
      </c>
    </row>
    <row r="39" customFormat="false" ht="15" hidden="false" customHeight="false" outlineLevel="0" collapsed="false">
      <c r="A39" s="31"/>
      <c r="B39" s="48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8" t="n">
        <f aca="false">IF(H39&gt;0,8,)</f>
        <v>0</v>
      </c>
      <c r="L39" s="18" t="n">
        <f aca="false">IF(J39&gt;8,J39-K39,0)</f>
        <v>0</v>
      </c>
      <c r="M39" s="0" t="n">
        <f aca="false">IF(AND(H39&gt;=4,H39&lt;=5),((5-H39)*0.14*1235.83)+(K39*1235.83),K39*1235.83)</f>
        <v>0</v>
      </c>
      <c r="N39" s="6" t="n">
        <f aca="false">L39*1853.74</f>
        <v>0</v>
      </c>
      <c r="O39" s="29" t="n">
        <f aca="false">(M39+N39)</f>
        <v>0</v>
      </c>
      <c r="P39" s="6" t="n">
        <f aca="false">O39-B39</f>
        <v>0</v>
      </c>
    </row>
    <row r="40" customFormat="false" ht="15" hidden="false" customHeight="false" outlineLevel="0" collapsed="false">
      <c r="A40" s="31"/>
      <c r="B40" s="48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8" t="n">
        <f aca="false">IF(H40&gt;0,8,)</f>
        <v>0</v>
      </c>
      <c r="L40" s="18" t="n">
        <f aca="false">IF(J40&gt;8,J40-K40,0)</f>
        <v>0</v>
      </c>
      <c r="M40" s="0" t="n">
        <f aca="false">IF(AND(H40&gt;=4,H40&lt;=5),((5-H40)*0.14*1235.83)+(K40*1235.83),K40*1235.83)</f>
        <v>0</v>
      </c>
      <c r="N40" s="6" t="n">
        <f aca="false">L40*1853.74</f>
        <v>0</v>
      </c>
      <c r="O40" s="29" t="n">
        <f aca="false">(M40+N40)</f>
        <v>0</v>
      </c>
      <c r="P40" s="6" t="n">
        <f aca="false">O40-B40</f>
        <v>0</v>
      </c>
    </row>
    <row r="41" customFormat="false" ht="15" hidden="false" customHeight="false" outlineLevel="0" collapsed="false">
      <c r="A41" s="31"/>
      <c r="B41" s="48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8" t="n">
        <f aca="false">IF(H41&gt;0,8,)</f>
        <v>0</v>
      </c>
      <c r="L41" s="18" t="n">
        <f aca="false">IF(J41&gt;8,J41-K41,0)</f>
        <v>0</v>
      </c>
      <c r="M41" s="0" t="n">
        <f aca="false">IF(AND(H41&gt;=4,H41&lt;=5),((5-H41)*0.14*1235.83)+(K41*1235.83),K41*1235.83)</f>
        <v>0</v>
      </c>
      <c r="N41" s="6" t="n">
        <f aca="false">L41*1853.74</f>
        <v>0</v>
      </c>
      <c r="O41" s="29" t="n">
        <f aca="false">(M41+N41)</f>
        <v>0</v>
      </c>
      <c r="P41" s="6" t="n">
        <f aca="false">O41-B41</f>
        <v>0</v>
      </c>
    </row>
    <row r="42" customFormat="false" ht="15" hidden="false" customHeight="false" outlineLevel="0" collapsed="false">
      <c r="A42" s="31"/>
      <c r="B42" s="48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8" t="n">
        <f aca="false">IF(H42&gt;0,8,)</f>
        <v>0</v>
      </c>
      <c r="L42" s="18" t="n">
        <f aca="false">IF(J42&gt;8,J42-K42,0)</f>
        <v>0</v>
      </c>
      <c r="M42" s="0" t="n">
        <f aca="false">IF(AND(H42&gt;=4,H42&lt;=5),((5-H42)*0.14*1235.83)+(K42*1235.83),K42*1235.83)</f>
        <v>0</v>
      </c>
      <c r="N42" s="6" t="n">
        <f aca="false">L42*1853.74</f>
        <v>0</v>
      </c>
      <c r="O42" s="29" t="n">
        <f aca="false">(M42+N42)</f>
        <v>0</v>
      </c>
      <c r="P42" s="6" t="n">
        <f aca="false">O42-B42</f>
        <v>0</v>
      </c>
    </row>
    <row r="43" customFormat="false" ht="15" hidden="false" customHeight="false" outlineLevel="0" collapsed="false">
      <c r="A43" s="31"/>
      <c r="B43" s="48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8" t="n">
        <f aca="false">IF(H43&gt;0,8,)</f>
        <v>0</v>
      </c>
      <c r="L43" s="18" t="n">
        <f aca="false">IF(J43&gt;8,J43-K43,0)</f>
        <v>0</v>
      </c>
      <c r="M43" s="0" t="n">
        <f aca="false">IF(AND(H43&gt;=4,H43&lt;=5),((5-H43)*0.14*1235.83)+(K43*1235.83),K43*1235.83)</f>
        <v>0</v>
      </c>
      <c r="N43" s="6" t="n">
        <f aca="false">L43*1853.74</f>
        <v>0</v>
      </c>
      <c r="O43" s="29" t="n">
        <f aca="false">(M43+N43)</f>
        <v>0</v>
      </c>
      <c r="P43" s="6" t="n">
        <f aca="false">O43-B43</f>
        <v>0</v>
      </c>
    </row>
    <row r="44" customFormat="false" ht="15" hidden="false" customHeight="false" outlineLevel="0" collapsed="false">
      <c r="A44" s="31"/>
      <c r="B44" s="48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8" t="n">
        <f aca="false">IF(H44&gt;0,8,)</f>
        <v>0</v>
      </c>
      <c r="L44" s="18" t="n">
        <f aca="false">IF(J44&gt;8,J44-K44,0)</f>
        <v>0</v>
      </c>
      <c r="M44" s="0" t="n">
        <f aca="false">IF(AND(H44&gt;=4,H44&lt;=5),((5-H44)*0.14*1235.83)+(K44*1235.83),K44*1235.83)</f>
        <v>0</v>
      </c>
      <c r="N44" s="6" t="n">
        <f aca="false">L44*1853.74</f>
        <v>0</v>
      </c>
      <c r="O44" s="29" t="n">
        <f aca="false">(M44+N44)</f>
        <v>0</v>
      </c>
      <c r="P44" s="6" t="n">
        <f aca="false">O44-B44</f>
        <v>0</v>
      </c>
    </row>
    <row r="45" customFormat="false" ht="15" hidden="false" customHeight="false" outlineLevel="0" collapsed="false">
      <c r="A45" s="31"/>
      <c r="B45" s="48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8" t="n">
        <f aca="false">IF(H45&gt;0,8,)</f>
        <v>0</v>
      </c>
      <c r="L45" s="18" t="n">
        <f aca="false">IF(J45&gt;8,J45-K45,0)</f>
        <v>0</v>
      </c>
      <c r="M45" s="0" t="n">
        <f aca="false">IF(AND(H45&gt;=4,H45&lt;=5),((5-H45)*0.14*1235.83)+(K45*1235.83),K45*1235.83)</f>
        <v>0</v>
      </c>
      <c r="N45" s="6" t="n">
        <f aca="false">L45*1853.74</f>
        <v>0</v>
      </c>
      <c r="O45" s="29" t="n">
        <f aca="false">(M45+N45)</f>
        <v>0</v>
      </c>
      <c r="P45" s="6" t="n">
        <f aca="false">O45-B44</f>
        <v>0</v>
      </c>
    </row>
    <row r="46" customFormat="false" ht="15" hidden="false" customHeight="false" outlineLevel="0" collapsed="false">
      <c r="A46" s="31"/>
      <c r="B46" s="48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8" t="n">
        <f aca="false">IF(H46&gt;0,8,)</f>
        <v>0</v>
      </c>
      <c r="L46" s="18" t="n">
        <f aca="false">IF(J46&gt;8,J46-K46,0)</f>
        <v>0</v>
      </c>
      <c r="M46" s="0" t="n">
        <f aca="false">IF(AND(H46&gt;=4,H46&lt;=5),((5-H46)*0.14*1235.83)+(K46*1235.83),K46*1235.83)</f>
        <v>0</v>
      </c>
      <c r="N46" s="6" t="n">
        <f aca="false">L46*1853.74</f>
        <v>0</v>
      </c>
      <c r="O46" s="29" t="n">
        <f aca="false">(M46+N46)</f>
        <v>0</v>
      </c>
      <c r="P46" s="6" t="n">
        <f aca="false">O46-B45</f>
        <v>0</v>
      </c>
    </row>
    <row r="47" customFormat="false" ht="15" hidden="false" customHeight="false" outlineLevel="0" collapsed="false">
      <c r="A47" s="31"/>
      <c r="B47" s="48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8" t="n">
        <f aca="false">IF(H47&gt;0,8,)</f>
        <v>0</v>
      </c>
      <c r="L47" s="18" t="n">
        <f aca="false">IF(J47&gt;8,J47-K47,0)</f>
        <v>0</v>
      </c>
      <c r="M47" s="0" t="n">
        <f aca="false">IF(AND(H47&gt;=4,H47&lt;=5),((5-H47)*0.14*1235.83)+(K47*1235.83),K47*1235.83)</f>
        <v>0</v>
      </c>
      <c r="N47" s="6" t="n">
        <f aca="false">L47*1853.74</f>
        <v>0</v>
      </c>
      <c r="O47" s="29" t="n">
        <f aca="false">(M47+N47)</f>
        <v>0</v>
      </c>
      <c r="P47" s="6" t="n">
        <f aca="false">O47-B46</f>
        <v>0</v>
      </c>
    </row>
    <row r="48" customFormat="false" ht="15" hidden="false" customHeight="false" outlineLevel="0" collapsed="false">
      <c r="A48" s="31"/>
      <c r="B48" s="48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8" t="n">
        <f aca="false">IF(H48&gt;0,8,)</f>
        <v>0</v>
      </c>
      <c r="L48" s="18" t="n">
        <f aca="false">IF(J48&gt;8,J48-K48,0)</f>
        <v>0</v>
      </c>
      <c r="M48" s="0" t="n">
        <f aca="false">IF(AND(H48&gt;=4,H48&lt;=5),((5-H48)*0.14*1235.83)+(K48*1235.83),K48*1235.83)</f>
        <v>0</v>
      </c>
      <c r="N48" s="6" t="n">
        <f aca="false">L48*1853.74</f>
        <v>0</v>
      </c>
      <c r="O48" s="29" t="n">
        <f aca="false">(M48+N48)</f>
        <v>0</v>
      </c>
      <c r="P48" s="6" t="n">
        <f aca="false">O48-B47</f>
        <v>0</v>
      </c>
    </row>
    <row r="49" customFormat="false" ht="15" hidden="false" customHeight="false" outlineLevel="0" collapsed="false">
      <c r="A49" s="31"/>
      <c r="B49" s="48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8" t="n">
        <f aca="false">IF(H49&gt;0,8,)</f>
        <v>0</v>
      </c>
      <c r="L49" s="18" t="n">
        <f aca="false">IF(J49&gt;8,J49-K49,0)</f>
        <v>0</v>
      </c>
      <c r="M49" s="0" t="n">
        <f aca="false">IF(AND(H49&gt;=4,H49&lt;=5),((5-H49)*0.14*1235.83)+(K49*1235.83),K49*1235.83)</f>
        <v>0</v>
      </c>
      <c r="N49" s="6" t="n">
        <f aca="false">L49*1853.74</f>
        <v>0</v>
      </c>
      <c r="O49" s="29" t="n">
        <f aca="false">(M49+N49)</f>
        <v>0</v>
      </c>
      <c r="P49" s="6" t="n">
        <f aca="false">O49-B48</f>
        <v>0</v>
      </c>
    </row>
    <row r="50" customFormat="false" ht="15" hidden="false" customHeight="false" outlineLevel="0" collapsed="false">
      <c r="A50" s="31"/>
      <c r="B50" s="48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8" t="n">
        <f aca="false">IF(H50&gt;0,8,)</f>
        <v>0</v>
      </c>
      <c r="L50" s="18" t="n">
        <f aca="false">IF(J50&gt;8,J50-K50,0)</f>
        <v>0</v>
      </c>
      <c r="M50" s="0" t="n">
        <f aca="false">IF(AND(H50&gt;=4,H50&lt;=5),((5-H50)*0.14*1235.83)+(K50*1235.83),K50*1235.83)</f>
        <v>0</v>
      </c>
      <c r="N50" s="6" t="n">
        <f aca="false">L50*1853.74</f>
        <v>0</v>
      </c>
      <c r="O50" s="29" t="n">
        <f aca="false">(M50+N50)</f>
        <v>0</v>
      </c>
      <c r="P50" s="6" t="n">
        <f aca="false">O50-B49</f>
        <v>0</v>
      </c>
    </row>
    <row r="51" customFormat="false" ht="15" hidden="false" customHeight="false" outlineLevel="0" collapsed="false">
      <c r="A51" s="31"/>
      <c r="B51" s="48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8" t="n">
        <f aca="false">IF(H51&gt;0,8,)</f>
        <v>0</v>
      </c>
      <c r="L51" s="18" t="n">
        <f aca="false">IF(J51&gt;8,J51-K51,0)</f>
        <v>0</v>
      </c>
      <c r="M51" s="0" t="n">
        <f aca="false">IF(AND(H51&gt;=4,H51&lt;=5),((5-H51)*0.14*1235.83)+(K51*1235.83),K51*1235.83)</f>
        <v>0</v>
      </c>
      <c r="N51" s="6" t="n">
        <f aca="false">L51*1853.74</f>
        <v>0</v>
      </c>
      <c r="O51" s="29" t="n">
        <f aca="false">(M51+N51)</f>
        <v>0</v>
      </c>
      <c r="P51" s="6" t="n">
        <f aca="false">O51-B50</f>
        <v>0</v>
      </c>
    </row>
    <row r="52" customFormat="false" ht="15" hidden="false" customHeight="false" outlineLevel="0" collapsed="false">
      <c r="A52" s="31"/>
      <c r="B52" s="48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8" t="n">
        <f aca="false">IF(H52&gt;0,8,)</f>
        <v>0</v>
      </c>
      <c r="L52" s="18" t="n">
        <f aca="false">IF(J52&gt;8,J52-K52,0)</f>
        <v>0</v>
      </c>
      <c r="M52" s="0" t="n">
        <f aca="false">IF(AND(H52&gt;=4,H52&lt;=5),((5-H52)*0.14*1235.83)+(K52*1235.83),K52*1235.83)</f>
        <v>0</v>
      </c>
      <c r="N52" s="6" t="n">
        <f aca="false">L52*1853.74</f>
        <v>0</v>
      </c>
      <c r="O52" s="29" t="n">
        <f aca="false">(M52+N52)</f>
        <v>0</v>
      </c>
      <c r="P52" s="6" t="n">
        <f aca="false">O52-B51</f>
        <v>0</v>
      </c>
    </row>
    <row r="53" customFormat="false" ht="15" hidden="false" customHeight="false" outlineLevel="0" collapsed="false">
      <c r="A53" s="31"/>
      <c r="B53" s="48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8" t="n">
        <f aca="false">IF(H53&gt;0,8,)</f>
        <v>0</v>
      </c>
      <c r="L53" s="18" t="n">
        <f aca="false">IF(J53&gt;8,J53-K53,0)</f>
        <v>0</v>
      </c>
      <c r="M53" s="0" t="n">
        <f aca="false">IF(AND(H53&gt;=4,H53&lt;=5),((5-H53)*0.14*1235.83)+(K53*1235.83),K53*1235.83)</f>
        <v>0</v>
      </c>
      <c r="N53" s="6" t="n">
        <f aca="false">L53*1853.74</f>
        <v>0</v>
      </c>
      <c r="O53" s="29" t="n">
        <f aca="false">(M53+N53)</f>
        <v>0</v>
      </c>
      <c r="P53" s="6" t="n">
        <f aca="false">O53-B52</f>
        <v>0</v>
      </c>
    </row>
    <row r="54" customFormat="false" ht="15" hidden="false" customHeight="false" outlineLevel="0" collapsed="false">
      <c r="A54" s="31"/>
      <c r="B54" s="48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8" t="n">
        <f aca="false">IF(H54&gt;0,8,)</f>
        <v>0</v>
      </c>
      <c r="L54" s="18" t="n">
        <f aca="false">IF(J54&gt;8,J54-K54,0)</f>
        <v>0</v>
      </c>
      <c r="M54" s="0" t="n">
        <f aca="false">IF(AND(H54&gt;=4,H54&lt;=5),((5-H54)*0.14*1235.83)+(K54*1235.83),K54*1235.83)</f>
        <v>0</v>
      </c>
      <c r="N54" s="6" t="n">
        <f aca="false">L54*1853.74</f>
        <v>0</v>
      </c>
      <c r="O54" s="29" t="n">
        <f aca="false">(M54+N54)</f>
        <v>0</v>
      </c>
      <c r="P54" s="6" t="n">
        <f aca="false">O54-B53</f>
        <v>0</v>
      </c>
    </row>
    <row r="55" customFormat="false" ht="15" hidden="false" customHeight="false" outlineLevel="0" collapsed="false">
      <c r="A55" s="31"/>
      <c r="B55" s="48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8" t="n">
        <f aca="false">IF(H55&gt;0,8,)</f>
        <v>0</v>
      </c>
      <c r="L55" s="18" t="n">
        <f aca="false">IF(J55&gt;8,J55-K55,0)</f>
        <v>0</v>
      </c>
      <c r="M55" s="0" t="n">
        <f aca="false">IF(AND(H55&gt;=4,H55&lt;=5),((5-H55)*0.14*1235.83)+(K55*1235.83),K55*1235.83)</f>
        <v>0</v>
      </c>
      <c r="N55" s="6" t="n">
        <f aca="false">L55*1853.74</f>
        <v>0</v>
      </c>
      <c r="O55" s="29" t="n">
        <f aca="false">(M55+N55)</f>
        <v>0</v>
      </c>
      <c r="P55" s="6" t="n">
        <f aca="false">O55-B54</f>
        <v>0</v>
      </c>
    </row>
    <row r="56" customFormat="false" ht="15" hidden="false" customHeight="false" outlineLevel="0" collapsed="false">
      <c r="A56" s="31"/>
      <c r="B56" s="48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8" t="n">
        <f aca="false">IF(H56&gt;0,8,)</f>
        <v>0</v>
      </c>
      <c r="L56" s="18" t="n">
        <f aca="false">IF(J56&gt;8,J56-K56,0)</f>
        <v>0</v>
      </c>
      <c r="M56" s="0" t="n">
        <f aca="false">IF(AND(H56&gt;=4,H56&lt;=5),((5-H56)*0.14*1235.83)+(K56*1235.83),K56*1235.83)</f>
        <v>0</v>
      </c>
      <c r="N56" s="6" t="n">
        <f aca="false">L56*1853.74</f>
        <v>0</v>
      </c>
      <c r="O56" s="29" t="n">
        <f aca="false">(M56+N56)</f>
        <v>0</v>
      </c>
      <c r="P56" s="6" t="n">
        <f aca="false">O56-B55</f>
        <v>0</v>
      </c>
    </row>
    <row r="57" customFormat="false" ht="15" hidden="false" customHeight="false" outlineLevel="0" collapsed="false">
      <c r="A57" s="31"/>
      <c r="B57" s="48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8" t="n">
        <f aca="false">IF(H57&gt;0,8,)</f>
        <v>0</v>
      </c>
      <c r="L57" s="18" t="n">
        <f aca="false">IF(J57&gt;8,J57-K57,0)</f>
        <v>0</v>
      </c>
      <c r="M57" s="0" t="n">
        <f aca="false">IF(AND(H57&gt;=4,H57&lt;=5),((5-H57)*0.14*1235.83)+(K57*1235.83),K57*1235.83)</f>
        <v>0</v>
      </c>
      <c r="N57" s="6" t="n">
        <f aca="false">L57*1853.74</f>
        <v>0</v>
      </c>
      <c r="O57" s="29" t="n">
        <f aca="false">(M57+N57)</f>
        <v>0</v>
      </c>
      <c r="P57" s="6" t="n">
        <f aca="false">O57-B56</f>
        <v>0</v>
      </c>
    </row>
    <row r="58" customFormat="false" ht="15" hidden="false" customHeight="false" outlineLevel="0" collapsed="false">
      <c r="A58" s="31"/>
      <c r="B58" s="48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8" t="n">
        <f aca="false">IF(H58&gt;0,8,)</f>
        <v>0</v>
      </c>
      <c r="L58" s="18" t="n">
        <f aca="false">IF(J58&gt;8,J58-K58,0)</f>
        <v>0</v>
      </c>
      <c r="M58" s="0" t="n">
        <f aca="false">IF(AND(H58&gt;=4,H58&lt;=5),((5-H58)*0.14*1235.83)+(K58*1235.83),K58*1235.83)</f>
        <v>0</v>
      </c>
      <c r="N58" s="6" t="n">
        <f aca="false">L58*1853.74</f>
        <v>0</v>
      </c>
      <c r="O58" s="29" t="n">
        <f aca="false">(M58+N58)</f>
        <v>0</v>
      </c>
      <c r="P58" s="6" t="n">
        <f aca="false">O58-B57</f>
        <v>0</v>
      </c>
    </row>
    <row r="59" customFormat="false" ht="15" hidden="false" customHeight="false" outlineLevel="0" collapsed="false">
      <c r="A59" s="31"/>
      <c r="B59" s="48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8" t="n">
        <f aca="false">IF(H59&gt;0,8,)</f>
        <v>0</v>
      </c>
      <c r="L59" s="18" t="n">
        <f aca="false">IF(J59&gt;8,J59-K59,0)</f>
        <v>0</v>
      </c>
      <c r="M59" s="0" t="n">
        <f aca="false">IF(AND(H59&gt;=4,H59&lt;=5),((5-H59)*0.14*1235.83)+(K59*1235.83),K59*1235.83)</f>
        <v>0</v>
      </c>
      <c r="N59" s="6" t="n">
        <f aca="false">L59*1853.74</f>
        <v>0</v>
      </c>
      <c r="O59" s="29" t="n">
        <f aca="false">(M59+N59)</f>
        <v>0</v>
      </c>
      <c r="P59" s="6" t="n">
        <f aca="false">O59-B58</f>
        <v>0</v>
      </c>
    </row>
    <row r="60" customFormat="false" ht="15" hidden="false" customHeight="false" outlineLevel="0" collapsed="false">
      <c r="A60" s="31"/>
      <c r="B60" s="48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8" t="n">
        <f aca="false">IF(H60&gt;0,8,)</f>
        <v>0</v>
      </c>
      <c r="L60" s="18" t="n">
        <f aca="false">IF(J60&gt;8,J60-K60,0)</f>
        <v>0</v>
      </c>
      <c r="M60" s="0" t="n">
        <f aca="false">IF(AND(H60&gt;=4,H60&lt;=5),((5-H60)*0.14*1235.83)+(K60*1235.83),K60*1235.83)</f>
        <v>0</v>
      </c>
      <c r="N60" s="6" t="n">
        <f aca="false">L60*1853.74</f>
        <v>0</v>
      </c>
      <c r="O60" s="29" t="n">
        <f aca="false">(M60+N60)</f>
        <v>0</v>
      </c>
      <c r="P60" s="6" t="n">
        <f aca="false">O60-B59</f>
        <v>0</v>
      </c>
    </row>
    <row r="61" customFormat="false" ht="15" hidden="false" customHeight="false" outlineLevel="0" collapsed="false">
      <c r="A61" s="31"/>
      <c r="B61" s="48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8" t="n">
        <f aca="false">IF(H61&gt;0,8,)</f>
        <v>0</v>
      </c>
      <c r="L61" s="18" t="n">
        <f aca="false">IF(J61&gt;8,J61-K61,0)</f>
        <v>0</v>
      </c>
      <c r="M61" s="0" t="n">
        <f aca="false">IF(AND(H61&gt;=4,H61&lt;=5),((5-H61)*0.14*1235.83)+(K61*1235.83),K61*1235.83)</f>
        <v>0</v>
      </c>
      <c r="N61" s="6" t="n">
        <f aca="false">L61*1853.74</f>
        <v>0</v>
      </c>
      <c r="O61" s="29" t="n">
        <f aca="false">(M61+N61)</f>
        <v>0</v>
      </c>
      <c r="P61" s="6" t="n">
        <f aca="false">O61-B60</f>
        <v>0</v>
      </c>
    </row>
    <row r="62" customFormat="false" ht="15" hidden="false" customHeight="false" outlineLevel="0" collapsed="false">
      <c r="A62" s="31"/>
      <c r="B62" s="48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8" t="n">
        <f aca="false">IF(H62&gt;0,8,)</f>
        <v>0</v>
      </c>
      <c r="L62" s="18" t="n">
        <f aca="false">IF(J62&gt;8,J62-K62,0)</f>
        <v>0</v>
      </c>
      <c r="M62" s="0" t="n">
        <f aca="false">IF(AND(H62&gt;=4,H62&lt;=5),((5-H62)*0.14*1235.83)+(K62*1235.83),K62*1235.83)</f>
        <v>0</v>
      </c>
      <c r="N62" s="6" t="n">
        <f aca="false">L62*1853.74</f>
        <v>0</v>
      </c>
      <c r="O62" s="29" t="n">
        <f aca="false">(M62+N62)</f>
        <v>0</v>
      </c>
      <c r="P62" s="6" t="n">
        <f aca="false">O62-B61</f>
        <v>0</v>
      </c>
    </row>
    <row r="63" customFormat="false" ht="15" hidden="false" customHeight="false" outlineLevel="0" collapsed="false">
      <c r="A63" s="31"/>
      <c r="B63" s="48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8" t="n">
        <f aca="false">IF(H63&gt;0,8,)</f>
        <v>0</v>
      </c>
      <c r="L63" s="18" t="n">
        <f aca="false">IF(J63&gt;8,J63-K63,0)</f>
        <v>0</v>
      </c>
      <c r="M63" s="0" t="n">
        <f aca="false">IF(AND(H63&gt;=4,H63&lt;=5),((5-H63)*0.14*1235.83)+(K63*1235.83),K63*1235.83)</f>
        <v>0</v>
      </c>
      <c r="N63" s="6" t="n">
        <f aca="false">L63*1853.74</f>
        <v>0</v>
      </c>
      <c r="O63" s="29" t="n">
        <f aca="false">(M63+N63)</f>
        <v>0</v>
      </c>
      <c r="P63" s="6" t="n">
        <f aca="false">O63-B62</f>
        <v>0</v>
      </c>
    </row>
    <row r="64" customFormat="false" ht="15" hidden="false" customHeight="false" outlineLevel="0" collapsed="false">
      <c r="A64" s="31"/>
      <c r="B64" s="48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8" t="n">
        <f aca="false">IF(H64&gt;0,8,)</f>
        <v>0</v>
      </c>
      <c r="L64" s="18" t="n">
        <f aca="false">IF(J64&gt;8,J64-K64,0)</f>
        <v>0</v>
      </c>
      <c r="M64" s="0" t="n">
        <f aca="false">IF(AND(H64&gt;=4,H64&lt;=5),((5-H64)*0.14*1235.83)+(K64*1235.83),K64*1235.83)</f>
        <v>0</v>
      </c>
      <c r="N64" s="6" t="n">
        <f aca="false">L64*1853.74</f>
        <v>0</v>
      </c>
      <c r="O64" s="29" t="n">
        <f aca="false">(M64+N64)</f>
        <v>0</v>
      </c>
      <c r="P64" s="6" t="n">
        <f aca="false">O64-B63</f>
        <v>0</v>
      </c>
    </row>
    <row r="65" customFormat="false" ht="15" hidden="false" customHeight="false" outlineLevel="0" collapsed="false">
      <c r="A65" s="31"/>
      <c r="B65" s="48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8" t="n">
        <f aca="false">IF(H65&gt;0,8,)</f>
        <v>0</v>
      </c>
      <c r="L65" s="18" t="n">
        <f aca="false">IF(J65&gt;8,J65-K65,0)</f>
        <v>0</v>
      </c>
      <c r="M65" s="0" t="n">
        <f aca="false">IF(AND(H65&gt;=4,H65&lt;=5),((5-H65)*0.14*1235.83)+(K65*1235.83),K65*1235.83)</f>
        <v>0</v>
      </c>
      <c r="N65" s="6" t="n">
        <f aca="false">L65*1853.74</f>
        <v>0</v>
      </c>
      <c r="O65" s="29" t="n">
        <f aca="false">(M65+N65)</f>
        <v>0</v>
      </c>
      <c r="P65" s="6" t="n">
        <f aca="false">O65-B64</f>
        <v>0</v>
      </c>
    </row>
    <row r="66" customFormat="false" ht="15" hidden="false" customHeight="false" outlineLevel="0" collapsed="false">
      <c r="A66" s="31"/>
      <c r="B66" s="48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8" t="n">
        <f aca="false">IF(H66&gt;0,8,)</f>
        <v>0</v>
      </c>
      <c r="L66" s="18" t="n">
        <f aca="false">IF(J66&gt;8,J66-K66,0)</f>
        <v>0</v>
      </c>
      <c r="M66" s="0" t="n">
        <f aca="false">IF(AND(H66&gt;=4,H66&lt;=5),((5-H66)*0.14*1235.83)+(K66*1235.83),K66*1235.83)</f>
        <v>0</v>
      </c>
      <c r="N66" s="6" t="n">
        <f aca="false">L66*1853.74</f>
        <v>0</v>
      </c>
      <c r="O66" s="29" t="n">
        <f aca="false">(M66+N66)</f>
        <v>0</v>
      </c>
      <c r="P66" s="6" t="n">
        <f aca="false">O66-B65</f>
        <v>0</v>
      </c>
    </row>
    <row r="67" customFormat="false" ht="15" hidden="false" customHeight="false" outlineLevel="0" collapsed="false">
      <c r="A67" s="31"/>
      <c r="B67" s="48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8" t="n">
        <f aca="false">IF(H67&gt;0,8,)</f>
        <v>0</v>
      </c>
      <c r="L67" s="18" t="n">
        <f aca="false">IF(J67&gt;8,J67-K67,0)</f>
        <v>0</v>
      </c>
      <c r="M67" s="0" t="n">
        <f aca="false">IF(AND(H67&gt;=4,H67&lt;=5),((5-H67)*0.14*1235.83)+(K67*1235.83),K67*1235.83)</f>
        <v>0</v>
      </c>
      <c r="N67" s="6" t="n">
        <f aca="false">L67*1853.74</f>
        <v>0</v>
      </c>
      <c r="O67" s="29" t="n">
        <f aca="false">(M67+N67)</f>
        <v>0</v>
      </c>
      <c r="P67" s="6" t="n">
        <f aca="false">O67-B66</f>
        <v>0</v>
      </c>
    </row>
    <row r="68" customFormat="false" ht="15" hidden="false" customHeight="false" outlineLevel="0" collapsed="false">
      <c r="A68" s="31"/>
      <c r="B68" s="48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8" t="n">
        <f aca="false">IF(H68&gt;0,8,)</f>
        <v>0</v>
      </c>
      <c r="L68" s="18" t="n">
        <f aca="false">IF(J68&gt;8,J68-K68,0)</f>
        <v>0</v>
      </c>
      <c r="M68" s="0" t="n">
        <f aca="false">IF(AND(H68&gt;=4,H68&lt;=5),((5-H68)*0.14*1235.83)+(K68*1235.83),K68*1235.83)</f>
        <v>0</v>
      </c>
      <c r="N68" s="6" t="n">
        <f aca="false">L68*1853.74</f>
        <v>0</v>
      </c>
      <c r="O68" s="29" t="n">
        <f aca="false">(M68+N68)</f>
        <v>0</v>
      </c>
      <c r="P68" s="6" t="n">
        <f aca="false">O68-B67</f>
        <v>0</v>
      </c>
    </row>
    <row r="69" customFormat="false" ht="15" hidden="false" customHeight="false" outlineLevel="0" collapsed="false">
      <c r="A69" s="31"/>
      <c r="B69" s="48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8" t="n">
        <f aca="false">IF(H69&gt;0,8,)</f>
        <v>0</v>
      </c>
      <c r="L69" s="18" t="n">
        <f aca="false">IF(J69&gt;8,J69-K69,0)</f>
        <v>0</v>
      </c>
      <c r="M69" s="0" t="n">
        <f aca="false">IF(AND(H69&gt;=4,H69&lt;=5),((5-H69)*0.14*1235.83)+(K69*1235.83),K69*1235.83)</f>
        <v>0</v>
      </c>
      <c r="N69" s="6" t="n">
        <f aca="false">L69*1853.74</f>
        <v>0</v>
      </c>
      <c r="O69" s="29" t="n">
        <f aca="false">(M69+N69)</f>
        <v>0</v>
      </c>
      <c r="P69" s="6" t="n">
        <f aca="false">O69-B68</f>
        <v>0</v>
      </c>
    </row>
    <row r="70" customFormat="false" ht="15" hidden="false" customHeight="false" outlineLevel="0" collapsed="false">
      <c r="A70" s="31"/>
      <c r="B70" s="48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8" t="n">
        <f aca="false">IF(H70&gt;0,8,)</f>
        <v>0</v>
      </c>
      <c r="L70" s="18" t="n">
        <f aca="false">IF(J70&gt;8,J70-K70,0)</f>
        <v>0</v>
      </c>
      <c r="M70" s="0" t="n">
        <f aca="false">IF(AND(H70&gt;=4,H70&lt;=5),((5-H70)*0.14*1235.83)+(K70*1235.83),K70*1235.83)</f>
        <v>0</v>
      </c>
      <c r="N70" s="6" t="n">
        <f aca="false">L70*1853.74</f>
        <v>0</v>
      </c>
      <c r="O70" s="29" t="n">
        <f aca="false">(M70+N70)</f>
        <v>0</v>
      </c>
      <c r="P70" s="6" t="n">
        <f aca="false">O70-B69</f>
        <v>0</v>
      </c>
    </row>
    <row r="71" customFormat="false" ht="15" hidden="false" customHeight="false" outlineLevel="0" collapsed="false">
      <c r="A71" s="31"/>
      <c r="B71" s="48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8" t="n">
        <f aca="false">IF(H71&gt;0,8,)</f>
        <v>0</v>
      </c>
      <c r="L71" s="18" t="n">
        <f aca="false">IF(J71&gt;8,J71-K71,0)</f>
        <v>0</v>
      </c>
      <c r="M71" s="0" t="n">
        <f aca="false">IF(AND(H71&gt;=4,H71&lt;=5),((5-H71)*0.14*1235.83)+(K71*1235.83),K71*1235.83)</f>
        <v>0</v>
      </c>
      <c r="N71" s="6" t="n">
        <f aca="false">L71*1853.74</f>
        <v>0</v>
      </c>
      <c r="O71" s="29" t="n">
        <f aca="false">(M71+N71)</f>
        <v>0</v>
      </c>
      <c r="P71" s="6" t="n">
        <f aca="false">O71-B70</f>
        <v>0</v>
      </c>
    </row>
    <row r="72" customFormat="false" ht="15" hidden="false" customHeight="false" outlineLevel="0" collapsed="false">
      <c r="A72" s="31"/>
      <c r="B72" s="48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8" t="n">
        <f aca="false">IF(H72&gt;0,8,)</f>
        <v>0</v>
      </c>
      <c r="L72" s="18" t="n">
        <f aca="false">IF(J72&gt;8,J72-K72,0)</f>
        <v>0</v>
      </c>
      <c r="M72" s="0" t="n">
        <f aca="false">IF(AND(H72&gt;=4,H72&lt;=5),((5-H72)*0.14*1235.83)+(K72*1235.83),K72*1235.83)</f>
        <v>0</v>
      </c>
      <c r="N72" s="6" t="n">
        <f aca="false">L72*1853.74</f>
        <v>0</v>
      </c>
      <c r="O72" s="29" t="n">
        <f aca="false">(M72+N72)</f>
        <v>0</v>
      </c>
      <c r="P72" s="6" t="n">
        <f aca="false">O72-B71</f>
        <v>0</v>
      </c>
    </row>
    <row r="73" customFormat="false" ht="15" hidden="false" customHeight="false" outlineLevel="0" collapsed="false">
      <c r="A73" s="31"/>
      <c r="B73" s="48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8" t="n">
        <f aca="false">IF(H73&gt;0,8,)</f>
        <v>0</v>
      </c>
      <c r="L73" s="18" t="n">
        <f aca="false">IF(J73&gt;8,J73-K73,0)</f>
        <v>0</v>
      </c>
      <c r="M73" s="0" t="n">
        <f aca="false">IF(AND(H73&gt;=4,H73&lt;=5),((5-H73)*0.14*1235.83)+(K73*1235.83),K73*1235.83)</f>
        <v>0</v>
      </c>
      <c r="N73" s="6" t="n">
        <f aca="false">L73*1853.74</f>
        <v>0</v>
      </c>
      <c r="O73" s="29" t="n">
        <f aca="false">(M73+N73)</f>
        <v>0</v>
      </c>
      <c r="P73" s="6" t="n">
        <f aca="false">O73-B72</f>
        <v>0</v>
      </c>
    </row>
    <row r="74" customFormat="false" ht="15" hidden="false" customHeight="false" outlineLevel="0" collapsed="false">
      <c r="A74" s="31"/>
      <c r="B74" s="48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8" t="n">
        <f aca="false">IF(H74&gt;0,8,)</f>
        <v>0</v>
      </c>
      <c r="L74" s="18" t="n">
        <f aca="false">IF(J74&gt;8,J74-K74,0)</f>
        <v>0</v>
      </c>
      <c r="M74" s="0" t="n">
        <f aca="false">IF(AND(H74&gt;=4,H74&lt;=5),((5-H74)*0.14*1235.83)+(K74*1235.83),K74*1235.83)</f>
        <v>0</v>
      </c>
      <c r="N74" s="6" t="n">
        <f aca="false">L74*1853.74</f>
        <v>0</v>
      </c>
      <c r="O74" s="29" t="n">
        <f aca="false">(M74+N74)</f>
        <v>0</v>
      </c>
      <c r="P74" s="6" t="n">
        <f aca="false">O74-B73</f>
        <v>0</v>
      </c>
    </row>
    <row r="75" customFormat="false" ht="15" hidden="false" customHeight="false" outlineLevel="0" collapsed="false">
      <c r="A75" s="31"/>
      <c r="B75" s="48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8" t="n">
        <f aca="false">IF(H75&gt;0,8,)</f>
        <v>0</v>
      </c>
      <c r="L75" s="18" t="n">
        <f aca="false">IF(J75&gt;8,J75-K75,0)</f>
        <v>0</v>
      </c>
      <c r="M75" s="0" t="n">
        <f aca="false">IF(AND(H75&gt;=4,H75&lt;=5),((5-H75)*0.14*1235.83)+(K75*1235.83),K75*1235.83)</f>
        <v>0</v>
      </c>
      <c r="N75" s="6" t="n">
        <f aca="false">L75*1853.74</f>
        <v>0</v>
      </c>
      <c r="O75" s="29" t="n">
        <f aca="false">(M75+N75)</f>
        <v>0</v>
      </c>
      <c r="P75" s="6" t="n">
        <f aca="false">O75-B74</f>
        <v>0</v>
      </c>
    </row>
    <row r="76" customFormat="false" ht="15" hidden="false" customHeight="false" outlineLevel="0" collapsed="false">
      <c r="A76" s="31"/>
      <c r="B76" s="48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8" t="n">
        <f aca="false">IF(H76&gt;0,8,)</f>
        <v>0</v>
      </c>
      <c r="L76" s="18" t="n">
        <f aca="false">IF(J76&gt;8,J76-K76,0)</f>
        <v>0</v>
      </c>
      <c r="M76" s="0" t="n">
        <f aca="false">IF(AND(H76&gt;=4,H76&lt;=5),((5-H76)*0.14*1235.83)+(K76*1235.83),K76*1235.83)</f>
        <v>0</v>
      </c>
      <c r="N76" s="6" t="n">
        <f aca="false">L76*1853.74</f>
        <v>0</v>
      </c>
      <c r="O76" s="29" t="n">
        <f aca="false">(M76+N76)</f>
        <v>0</v>
      </c>
      <c r="P76" s="6" t="n">
        <f aca="false">O76-B75</f>
        <v>0</v>
      </c>
    </row>
    <row r="77" customFormat="false" ht="15" hidden="false" customHeight="false" outlineLevel="0" collapsed="false">
      <c r="A77" s="31"/>
      <c r="B77" s="48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8" t="n">
        <f aca="false">IF(H77&gt;0,8,)</f>
        <v>0</v>
      </c>
      <c r="L77" s="18" t="n">
        <f aca="false">IF(J77&gt;8,J77-K77,0)</f>
        <v>0</v>
      </c>
      <c r="M77" s="0" t="n">
        <f aca="false">IF(AND(H77&gt;=4,H77&lt;=5),((5-H77)*0.14*1235.83)+(K77*1235.83),K77*1235.83)</f>
        <v>0</v>
      </c>
      <c r="N77" s="6" t="n">
        <f aca="false">L77*1853.74</f>
        <v>0</v>
      </c>
      <c r="O77" s="29" t="n">
        <f aca="false">(M77+N77)</f>
        <v>0</v>
      </c>
      <c r="P77" s="6" t="n">
        <f aca="false">O77-B76</f>
        <v>0</v>
      </c>
    </row>
    <row r="78" customFormat="false" ht="15" hidden="false" customHeight="false" outlineLevel="0" collapsed="false">
      <c r="A78" s="31"/>
      <c r="B78" s="48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8" t="n">
        <f aca="false">IF(H78&gt;0,8,)</f>
        <v>0</v>
      </c>
      <c r="L78" s="18" t="n">
        <f aca="false">IF(J78&gt;8,J78-K78,0)</f>
        <v>0</v>
      </c>
      <c r="M78" s="0" t="n">
        <f aca="false">IF(AND(H78&gt;=4,H78&lt;=5),((5-H78)*0.14*1235.83)+(K78*1235.83),K78*1235.83)</f>
        <v>0</v>
      </c>
      <c r="N78" s="6" t="n">
        <f aca="false">L78*1853.74</f>
        <v>0</v>
      </c>
      <c r="O78" s="29" t="n">
        <f aca="false">(M78+N78)</f>
        <v>0</v>
      </c>
      <c r="P78" s="6" t="n">
        <f aca="false">O78-B77</f>
        <v>0</v>
      </c>
    </row>
    <row r="79" customFormat="false" ht="15" hidden="false" customHeight="false" outlineLevel="0" collapsed="false">
      <c r="A79" s="31"/>
      <c r="B79" s="48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8" t="n">
        <f aca="false">IF(H79&gt;0,8,)</f>
        <v>0</v>
      </c>
      <c r="L79" s="18" t="n">
        <f aca="false">IF(J79&gt;8,J79-K79,0)</f>
        <v>0</v>
      </c>
      <c r="M79" s="0" t="n">
        <f aca="false">IF(AND(H79&gt;=4,H79&lt;=5),((5-H79)*0.14*1235.83)+(K79*1235.83),K79*1235.83)</f>
        <v>0</v>
      </c>
      <c r="N79" s="6" t="n">
        <f aca="false">L79*1853.74</f>
        <v>0</v>
      </c>
      <c r="O79" s="29" t="n">
        <f aca="false">(M79+N79)</f>
        <v>0</v>
      </c>
      <c r="P79" s="6" t="n">
        <f aca="false">O79-B78</f>
        <v>0</v>
      </c>
    </row>
    <row r="80" customFormat="false" ht="15" hidden="false" customHeight="false" outlineLevel="0" collapsed="false">
      <c r="A80" s="31"/>
      <c r="B80" s="48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8" t="n">
        <f aca="false">IF(H80&gt;0,8,)</f>
        <v>0</v>
      </c>
      <c r="L80" s="18" t="n">
        <f aca="false">IF(J80&gt;8,J80-K80,0)</f>
        <v>0</v>
      </c>
      <c r="M80" s="0" t="n">
        <f aca="false">IF(AND(H80&gt;=4,H80&lt;=5),((5-H80)*0.14*1235.83)+(K80*1235.83),K80*1235.83)</f>
        <v>0</v>
      </c>
      <c r="N80" s="6" t="n">
        <f aca="false">L80*1853.74</f>
        <v>0</v>
      </c>
      <c r="O80" s="29" t="n">
        <f aca="false">(M80+N80)</f>
        <v>0</v>
      </c>
      <c r="P80" s="6" t="n">
        <f aca="false">O80-B79</f>
        <v>0</v>
      </c>
    </row>
    <row r="81" customFormat="false" ht="15" hidden="false" customHeight="false" outlineLevel="0" collapsed="false">
      <c r="A81" s="31"/>
      <c r="B81" s="48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8" t="n">
        <f aca="false">IF(H81&gt;0,8,)</f>
        <v>0</v>
      </c>
      <c r="L81" s="18" t="n">
        <f aca="false">IF(J81&gt;8,J81-K81,0)</f>
        <v>0</v>
      </c>
      <c r="M81" s="0" t="n">
        <f aca="false">IF(AND(H81&gt;=4,H81&lt;=5),((5-H81)*0.14*1235.83)+(K81*1235.83),K81*1235.83)</f>
        <v>0</v>
      </c>
      <c r="N81" s="6" t="n">
        <f aca="false">L81*1853.74</f>
        <v>0</v>
      </c>
      <c r="O81" s="29" t="n">
        <f aca="false">(M81+N81)</f>
        <v>0</v>
      </c>
      <c r="P81" s="6" t="n">
        <f aca="false">O81-B80</f>
        <v>0</v>
      </c>
    </row>
    <row r="82" customFormat="false" ht="15" hidden="false" customHeight="false" outlineLevel="0" collapsed="false">
      <c r="A82" s="31"/>
      <c r="B82" s="48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8" t="n">
        <f aca="false">IF(H82&gt;0,8,)</f>
        <v>0</v>
      </c>
      <c r="L82" s="18" t="n">
        <f aca="false">IF(J82&gt;8,J82-K82,0)</f>
        <v>0</v>
      </c>
      <c r="M82" s="0" t="n">
        <f aca="false">IF(AND(H82&gt;=4,H82&lt;=5),((5-H82)*0.14*1235.83)+(K82*1235.83),K82*1235.83)</f>
        <v>0</v>
      </c>
      <c r="N82" s="6" t="n">
        <f aca="false">L82*1853.74</f>
        <v>0</v>
      </c>
      <c r="O82" s="29" t="n">
        <f aca="false">(M82+N82)</f>
        <v>0</v>
      </c>
      <c r="P82" s="6" t="n">
        <f aca="false">O82-B81</f>
        <v>0</v>
      </c>
    </row>
    <row r="83" customFormat="false" ht="15" hidden="false" customHeight="false" outlineLevel="0" collapsed="false">
      <c r="A83" s="31"/>
      <c r="B83" s="48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8" t="n">
        <f aca="false">IF(H83&gt;0,8,)</f>
        <v>0</v>
      </c>
      <c r="L83" s="18" t="n">
        <f aca="false">IF(J83&gt;8,J83-K83,0)</f>
        <v>0</v>
      </c>
      <c r="M83" s="0" t="n">
        <f aca="false">IF(AND(H83&gt;=4,H83&lt;=5),((5-H83)*0.14*1235.83)+(K83*1235.83),K83*1235.83)</f>
        <v>0</v>
      </c>
      <c r="N83" s="6" t="n">
        <f aca="false">L83*1853.74</f>
        <v>0</v>
      </c>
      <c r="O83" s="29" t="n">
        <f aca="false">(M83+N83)</f>
        <v>0</v>
      </c>
      <c r="P83" s="6" t="n">
        <f aca="false">O83-B82</f>
        <v>0</v>
      </c>
    </row>
    <row r="84" customFormat="false" ht="15" hidden="false" customHeight="false" outlineLevel="0" collapsed="false">
      <c r="A84" s="31"/>
      <c r="B84" s="48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8" t="n">
        <f aca="false">IF(H84&gt;0,8,)</f>
        <v>0</v>
      </c>
      <c r="L84" s="18" t="n">
        <f aca="false">IF(J84&gt;8,J84-K84,0)</f>
        <v>0</v>
      </c>
      <c r="M84" s="0" t="n">
        <f aca="false">IF(AND(H84&gt;=4,H84&lt;=5),((5-H84)*0.14*1235.83)+(K84*1235.83),K84*1235.83)</f>
        <v>0</v>
      </c>
      <c r="N84" s="6" t="n">
        <f aca="false">L84*1853.74</f>
        <v>0</v>
      </c>
      <c r="O84" s="29" t="n">
        <f aca="false">(M84+N84)</f>
        <v>0</v>
      </c>
      <c r="P84" s="6" t="n">
        <f aca="false">O84-B83</f>
        <v>0</v>
      </c>
    </row>
    <row r="85" customFormat="false" ht="15" hidden="false" customHeight="false" outlineLevel="0" collapsed="false">
      <c r="A85" s="31"/>
      <c r="B85" s="48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8" t="n">
        <f aca="false">IF(H85&gt;0,8,)</f>
        <v>0</v>
      </c>
      <c r="L85" s="18" t="n">
        <f aca="false">IF(J85&gt;8,J85-K85,0)</f>
        <v>0</v>
      </c>
      <c r="M85" s="0" t="n">
        <f aca="false">IF(AND(H85&gt;=4,H85&lt;=5),((5-H85)*0.14*1235.83)+(K85*1235.83),K85*1235.83)</f>
        <v>0</v>
      </c>
      <c r="N85" s="6" t="n">
        <f aca="false">L85*1853.74</f>
        <v>0</v>
      </c>
      <c r="O85" s="29" t="n">
        <f aca="false">(M85+N85)</f>
        <v>0</v>
      </c>
      <c r="P85" s="6" t="n">
        <f aca="false">O85-B84</f>
        <v>0</v>
      </c>
    </row>
    <row r="86" customFormat="false" ht="15" hidden="false" customHeight="false" outlineLevel="0" collapsed="false">
      <c r="A86" s="31"/>
      <c r="B86" s="48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8" t="n">
        <f aca="false">IF(H86&gt;0,8,)</f>
        <v>0</v>
      </c>
      <c r="L86" s="18" t="n">
        <f aca="false">IF(J86&gt;8,J86-K86,0)</f>
        <v>0</v>
      </c>
      <c r="M86" s="0" t="n">
        <f aca="false">IF(AND(H86&gt;=4,H86&lt;=5),((5-H86)*0.14*1235.83)+(K86*1235.83),K86*1235.83)</f>
        <v>0</v>
      </c>
      <c r="N86" s="6" t="n">
        <f aca="false">L86*1853.74</f>
        <v>0</v>
      </c>
      <c r="O86" s="29" t="n">
        <f aca="false">(M86+N86)</f>
        <v>0</v>
      </c>
      <c r="P86" s="6" t="n">
        <f aca="false">O86-B85</f>
        <v>0</v>
      </c>
    </row>
    <row r="87" customFormat="false" ht="15" hidden="false" customHeight="false" outlineLevel="0" collapsed="false">
      <c r="A87" s="31"/>
      <c r="B87" s="48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8" t="n">
        <f aca="false">IF(H87&gt;0,8,)</f>
        <v>0</v>
      </c>
      <c r="L87" s="18" t="n">
        <f aca="false">IF(J87&gt;8,J87-K87,0)</f>
        <v>0</v>
      </c>
      <c r="M87" s="0" t="n">
        <f aca="false">IF(AND(H87&gt;=4,H87&lt;=5),((5-H87)*0.14*1235.83)+(K87*1235.83),K87*1235.83)</f>
        <v>0</v>
      </c>
      <c r="N87" s="6" t="n">
        <f aca="false">L87*1853.74</f>
        <v>0</v>
      </c>
      <c r="O87" s="29" t="n">
        <f aca="false">(M87+N87)</f>
        <v>0</v>
      </c>
      <c r="P87" s="6" t="n">
        <f aca="false">O87-B86</f>
        <v>0</v>
      </c>
    </row>
    <row r="88" customFormat="false" ht="15" hidden="false" customHeight="false" outlineLevel="0" collapsed="false">
      <c r="A88" s="31"/>
      <c r="B88" s="48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8" t="n">
        <f aca="false">IF(H88&gt;0,8,)</f>
        <v>0</v>
      </c>
      <c r="L88" s="18" t="n">
        <f aca="false">IF(J88&gt;8,J88-K88,0)</f>
        <v>0</v>
      </c>
      <c r="M88" s="0" t="n">
        <f aca="false">IF(AND(H88&gt;=4,H88&lt;=5),((5-H88)*0.14*1235.83)+(K88*1235.83),K88*1235.83)</f>
        <v>0</v>
      </c>
      <c r="N88" s="6" t="n">
        <f aca="false">L88*1853.74</f>
        <v>0</v>
      </c>
      <c r="O88" s="29" t="n">
        <f aca="false">(M88+N88)</f>
        <v>0</v>
      </c>
      <c r="P88" s="6" t="n">
        <f aca="false">O88-B87</f>
        <v>0</v>
      </c>
    </row>
    <row r="89" customFormat="false" ht="15" hidden="false" customHeight="false" outlineLevel="0" collapsed="false">
      <c r="A89" s="31"/>
      <c r="B89" s="48"/>
      <c r="C89" s="12"/>
      <c r="D89" s="12"/>
      <c r="E89" s="12"/>
      <c r="F89" s="12"/>
      <c r="G89" s="15" t="n">
        <f aca="false">SUM(E89*24)</f>
        <v>0</v>
      </c>
      <c r="H89" s="16" t="n">
        <f aca="false">IF(AND(G89&lt;4,G89&gt;0),4,G89)</f>
        <v>0</v>
      </c>
      <c r="I89" s="16" t="n">
        <f aca="false">SUM(F89*24)</f>
        <v>0</v>
      </c>
      <c r="J89" s="15" t="n">
        <f aca="false">SUM(I89-H89)</f>
        <v>0</v>
      </c>
      <c r="K89" s="18" t="n">
        <f aca="false">IF(H89&gt;0,8,)</f>
        <v>0</v>
      </c>
      <c r="L89" s="18" t="n">
        <f aca="false">IF(J89&gt;8,J89-K89,0)</f>
        <v>0</v>
      </c>
      <c r="M89" s="0" t="n">
        <f aca="false">IF(AND(H89&gt;=4,H89&lt;=5),((5-H89)*0.14*1235.83)+(K89*1235.83),K89*1235.83)</f>
        <v>0</v>
      </c>
      <c r="N89" s="6" t="n">
        <f aca="false">L89*1853.74</f>
        <v>0</v>
      </c>
      <c r="O89" s="29" t="n">
        <f aca="false">(M89+N89)</f>
        <v>0</v>
      </c>
      <c r="P89" s="6" t="n">
        <f aca="false">O89-B88</f>
        <v>0</v>
      </c>
    </row>
    <row r="90" customFormat="false" ht="15" hidden="false" customHeight="false" outlineLevel="0" collapsed="false">
      <c r="A90" s="31"/>
      <c r="B90" s="48"/>
      <c r="C90" s="12"/>
      <c r="D90" s="12"/>
      <c r="E90" s="12"/>
      <c r="F90" s="12"/>
      <c r="G90" s="15" t="n">
        <f aca="false">SUM(E90*24)</f>
        <v>0</v>
      </c>
      <c r="H90" s="16" t="n">
        <f aca="false">IF(AND(G90&lt;4,G90&gt;0),4,G90)</f>
        <v>0</v>
      </c>
      <c r="I90" s="16" t="n">
        <f aca="false">SUM(F90*24)</f>
        <v>0</v>
      </c>
      <c r="J90" s="15" t="n">
        <f aca="false">SUM(I90-H90)</f>
        <v>0</v>
      </c>
      <c r="K90" s="18" t="n">
        <f aca="false">IF(H90&gt;0,8,)</f>
        <v>0</v>
      </c>
      <c r="L90" s="18" t="n">
        <f aca="false">IF(J90&gt;8,J90-K90,0)</f>
        <v>0</v>
      </c>
      <c r="M90" s="0" t="n">
        <f aca="false">IF(AND(H90&gt;=4,H90&lt;=5),((5-H90)*0.14*1235.83)+(K90*1235.83),K90*1235.83)</f>
        <v>0</v>
      </c>
      <c r="N90" s="6" t="n">
        <f aca="false">L90*1853.74</f>
        <v>0</v>
      </c>
      <c r="O90" s="29" t="n">
        <f aca="false">(M90+N90)</f>
        <v>0</v>
      </c>
      <c r="P90" s="6" t="n">
        <f aca="false">O90-B89</f>
        <v>0</v>
      </c>
    </row>
    <row r="91" customFormat="false" ht="15" hidden="false" customHeight="false" outlineLevel="0" collapsed="false">
      <c r="A91" s="31"/>
      <c r="B91" s="48"/>
      <c r="C91" s="12"/>
      <c r="D91" s="12"/>
      <c r="E91" s="12"/>
      <c r="F91" s="12"/>
      <c r="G91" s="15" t="n">
        <f aca="false">SUM(E91*24)</f>
        <v>0</v>
      </c>
      <c r="H91" s="16" t="n">
        <f aca="false">IF(AND(G91&lt;4,G91&gt;0),4,G91)</f>
        <v>0</v>
      </c>
      <c r="I91" s="16" t="n">
        <f aca="false">SUM(F91*24)</f>
        <v>0</v>
      </c>
      <c r="J91" s="15" t="n">
        <f aca="false">SUM(I91-H91)</f>
        <v>0</v>
      </c>
      <c r="K91" s="18" t="n">
        <f aca="false">IF(H91&gt;0,8,)</f>
        <v>0</v>
      </c>
      <c r="L91" s="18" t="n">
        <f aca="false">IF(J91&gt;8,J91-K91,0)</f>
        <v>0</v>
      </c>
      <c r="M91" s="0" t="n">
        <f aca="false">IF(AND(H91&gt;=4,H91&lt;=5),((5-H91)*0.14*1235.83)+(K91*1235.83),K91*1235.83)</f>
        <v>0</v>
      </c>
      <c r="N91" s="6" t="n">
        <f aca="false">L91*1853.74</f>
        <v>0</v>
      </c>
      <c r="O91" s="29" t="n">
        <f aca="false">(M91+N91)</f>
        <v>0</v>
      </c>
      <c r="P91" s="6" t="n">
        <f aca="false">O91-B90</f>
        <v>0</v>
      </c>
    </row>
    <row r="92" customFormat="false" ht="15" hidden="false" customHeight="false" outlineLevel="0" collapsed="false">
      <c r="A92" s="31"/>
      <c r="B92" s="48"/>
      <c r="C92" s="12"/>
      <c r="D92" s="12"/>
      <c r="E92" s="12"/>
      <c r="F92" s="12"/>
      <c r="G92" s="15" t="n">
        <f aca="false">SUM(E92*24)</f>
        <v>0</v>
      </c>
      <c r="H92" s="16" t="n">
        <f aca="false">IF(AND(G92&lt;4,G92&gt;0),4,G92)</f>
        <v>0</v>
      </c>
      <c r="I92" s="16" t="n">
        <f aca="false">SUM(F92*24)</f>
        <v>0</v>
      </c>
      <c r="J92" s="15" t="n">
        <f aca="false">SUM(I92-H92)</f>
        <v>0</v>
      </c>
      <c r="K92" s="18" t="n">
        <f aca="false">IF(H92&gt;0,8,)</f>
        <v>0</v>
      </c>
      <c r="L92" s="18" t="n">
        <f aca="false">IF(J92&gt;8,J92-K92,0)</f>
        <v>0</v>
      </c>
      <c r="M92" s="0" t="n">
        <f aca="false">IF(AND(H92&gt;=4,H92&lt;=5),((5-H92)*0.14*1235.83)+(K92*1235.83),K92*1235.83)</f>
        <v>0</v>
      </c>
      <c r="N92" s="6" t="n">
        <f aca="false">L92*1853.74</f>
        <v>0</v>
      </c>
      <c r="O92" s="29" t="n">
        <f aca="false">(M92+N92)</f>
        <v>0</v>
      </c>
      <c r="P92" s="6" t="n">
        <f aca="false">O92-B91</f>
        <v>0</v>
      </c>
    </row>
    <row r="93" customFormat="false" ht="15" hidden="false" customHeight="false" outlineLevel="0" collapsed="false">
      <c r="A93" s="31"/>
      <c r="B93" s="48"/>
      <c r="C93" s="12"/>
      <c r="D93" s="12"/>
      <c r="E93" s="12"/>
      <c r="F93" s="12"/>
      <c r="G93" s="15" t="n">
        <f aca="false">SUM(E93*24)</f>
        <v>0</v>
      </c>
      <c r="H93" s="16" t="n">
        <f aca="false">IF(AND(G93&lt;4,G93&gt;0),4,G93)</f>
        <v>0</v>
      </c>
      <c r="I93" s="16" t="n">
        <f aca="false">SUM(F93*24)</f>
        <v>0</v>
      </c>
      <c r="J93" s="15" t="n">
        <f aca="false">SUM(I93-H93)</f>
        <v>0</v>
      </c>
      <c r="K93" s="18" t="n">
        <f aca="false">IF(H93&gt;0,8,)</f>
        <v>0</v>
      </c>
      <c r="L93" s="18" t="n">
        <f aca="false">IF(J93&gt;8,J93-K93,0)</f>
        <v>0</v>
      </c>
      <c r="M93" s="0" t="n">
        <f aca="false">IF(AND(H93&gt;=4,H93&lt;=5),((5-H93)*0.14*1235.83)+(K93*1235.83),K93*1235.83)</f>
        <v>0</v>
      </c>
      <c r="N93" s="6" t="n">
        <f aca="false">L93*1853.74</f>
        <v>0</v>
      </c>
      <c r="O93" s="29" t="n">
        <f aca="false">(M93+N93)</f>
        <v>0</v>
      </c>
      <c r="P93" s="6" t="n">
        <f aca="false">O93-B92</f>
        <v>0</v>
      </c>
    </row>
    <row r="94" customFormat="false" ht="15" hidden="false" customHeight="false" outlineLevel="0" collapsed="false">
      <c r="A94" s="31"/>
      <c r="B94" s="48"/>
      <c r="C94" s="12"/>
      <c r="D94" s="12"/>
      <c r="E94" s="12"/>
      <c r="F94" s="12"/>
      <c r="G94" s="15" t="n">
        <f aca="false">SUM(E94*24)</f>
        <v>0</v>
      </c>
      <c r="H94" s="16" t="n">
        <f aca="false">IF(AND(G94&lt;4,G94&gt;0),4,G94)</f>
        <v>0</v>
      </c>
      <c r="I94" s="16" t="n">
        <f aca="false">SUM(F94*24)</f>
        <v>0</v>
      </c>
      <c r="J94" s="15" t="n">
        <f aca="false">SUM(I94-H94)</f>
        <v>0</v>
      </c>
      <c r="K94" s="18" t="n">
        <f aca="false">IF(H94&gt;0,8,)</f>
        <v>0</v>
      </c>
      <c r="L94" s="18" t="n">
        <f aca="false">IF(J94&gt;8,J94-K94,0)</f>
        <v>0</v>
      </c>
      <c r="M94" s="0" t="n">
        <f aca="false">IF(AND(H94&gt;=4,H94&lt;=5),((5-H94)*0.14*1235.83)+(K94*1235.83),K94*1235.83)</f>
        <v>0</v>
      </c>
      <c r="N94" s="6" t="n">
        <f aca="false">L94*1853.74</f>
        <v>0</v>
      </c>
      <c r="O94" s="29" t="n">
        <f aca="false">(M94+N94)</f>
        <v>0</v>
      </c>
      <c r="P94" s="6" t="n">
        <f aca="false">O94-B93</f>
        <v>0</v>
      </c>
    </row>
    <row r="95" customFormat="false" ht="15" hidden="false" customHeight="false" outlineLevel="0" collapsed="false">
      <c r="A95" s="31"/>
      <c r="B95" s="48"/>
      <c r="C95" s="12"/>
      <c r="D95" s="12"/>
      <c r="E95" s="12"/>
      <c r="F95" s="12"/>
      <c r="G95" s="15" t="n">
        <f aca="false">SUM(E95*24)</f>
        <v>0</v>
      </c>
      <c r="H95" s="16" t="n">
        <f aca="false">IF(AND(G95&lt;4,G95&gt;0),4,G95)</f>
        <v>0</v>
      </c>
      <c r="I95" s="16" t="n">
        <f aca="false">SUM(F95*24)</f>
        <v>0</v>
      </c>
      <c r="J95" s="15" t="n">
        <f aca="false">SUM(I95-H95)</f>
        <v>0</v>
      </c>
      <c r="K95" s="18" t="n">
        <f aca="false">IF(H95&gt;0,8,)</f>
        <v>0</v>
      </c>
      <c r="L95" s="18" t="n">
        <f aca="false">IF(J95&gt;8,J95-K95,0)</f>
        <v>0</v>
      </c>
      <c r="M95" s="0" t="n">
        <f aca="false">IF(AND(H95&gt;=4,H95&lt;=5),((5-H95)*0.14*1235.83)+(K95*1235.83),K95*1235.83)</f>
        <v>0</v>
      </c>
      <c r="N95" s="6" t="n">
        <f aca="false">L95*1853.74</f>
        <v>0</v>
      </c>
      <c r="O95" s="29" t="n">
        <f aca="false">(M95+N95)</f>
        <v>0</v>
      </c>
      <c r="P95" s="6" t="n">
        <f aca="false">O95-B94</f>
        <v>0</v>
      </c>
    </row>
    <row r="96" customFormat="false" ht="15" hidden="false" customHeight="false" outlineLevel="0" collapsed="false">
      <c r="A96" s="31"/>
      <c r="B96" s="48"/>
      <c r="C96" s="12"/>
      <c r="D96" s="12"/>
      <c r="E96" s="12"/>
      <c r="F96" s="12"/>
      <c r="G96" s="15" t="n">
        <f aca="false">SUM(E96*24)</f>
        <v>0</v>
      </c>
      <c r="H96" s="16" t="n">
        <f aca="false">IF(AND(G96&lt;4,G96&gt;0),4,G96)</f>
        <v>0</v>
      </c>
      <c r="I96" s="16" t="n">
        <f aca="false">SUM(F96*24)</f>
        <v>0</v>
      </c>
      <c r="J96" s="15" t="n">
        <f aca="false">SUM(I96-H96)</f>
        <v>0</v>
      </c>
      <c r="K96" s="18" t="n">
        <f aca="false">IF(H96&gt;0,8,)</f>
        <v>0</v>
      </c>
      <c r="L96" s="18" t="n">
        <f aca="false">IF(J96&gt;8,J96-K96,0)</f>
        <v>0</v>
      </c>
      <c r="M96" s="0" t="n">
        <f aca="false">IF(AND(H96&gt;=4,H96&lt;=5),((5-H96)*0.14*1235.83)+(K96*1235.83),K96*1235.83)</f>
        <v>0</v>
      </c>
      <c r="N96" s="6" t="n">
        <f aca="false">L96*1853.74</f>
        <v>0</v>
      </c>
      <c r="O96" s="29" t="n">
        <f aca="false">(M96+N96)</f>
        <v>0</v>
      </c>
      <c r="P96" s="6" t="n">
        <f aca="false">O96-B95</f>
        <v>0</v>
      </c>
    </row>
    <row r="97" customFormat="false" ht="15" hidden="false" customHeight="false" outlineLevel="0" collapsed="false">
      <c r="A97" s="31"/>
      <c r="B97" s="48"/>
      <c r="C97" s="12"/>
      <c r="D97" s="12"/>
      <c r="E97" s="12"/>
      <c r="F97" s="12"/>
      <c r="G97" s="15" t="n">
        <f aca="false">SUM(E97*24)</f>
        <v>0</v>
      </c>
      <c r="H97" s="16" t="n">
        <f aca="false">IF(AND(G97&lt;4,G97&gt;0),4,G97)</f>
        <v>0</v>
      </c>
      <c r="I97" s="16" t="n">
        <f aca="false">SUM(F97*24)</f>
        <v>0</v>
      </c>
      <c r="J97" s="15" t="n">
        <f aca="false">SUM(I97-H97)</f>
        <v>0</v>
      </c>
      <c r="K97" s="18" t="n">
        <f aca="false">IF(H97&gt;0,8,)</f>
        <v>0</v>
      </c>
      <c r="L97" s="18" t="n">
        <f aca="false">IF(J97&gt;8,J97-K97,0)</f>
        <v>0</v>
      </c>
      <c r="M97" s="0" t="n">
        <f aca="false">IF(AND(H97&gt;=4,H97&lt;=5),((5-H97)*0.14*1235.83)+(K97*1235.83),K97*1235.83)</f>
        <v>0</v>
      </c>
      <c r="N97" s="6" t="n">
        <f aca="false">L97*1853.74</f>
        <v>0</v>
      </c>
      <c r="O97" s="29" t="n">
        <f aca="false">(M97+N97)</f>
        <v>0</v>
      </c>
      <c r="P97" s="6" t="n">
        <f aca="false">O97-B96</f>
        <v>0</v>
      </c>
    </row>
    <row r="98" customFormat="false" ht="15" hidden="false" customHeight="false" outlineLevel="0" collapsed="false">
      <c r="A98" s="31"/>
      <c r="B98" s="48"/>
      <c r="C98" s="12"/>
      <c r="D98" s="12"/>
      <c r="E98" s="12"/>
      <c r="F98" s="12"/>
      <c r="G98" s="15" t="n">
        <f aca="false">SUM(E98*24)</f>
        <v>0</v>
      </c>
      <c r="H98" s="16" t="n">
        <f aca="false">IF(AND(G98&lt;4,G98&gt;0),4,G98)</f>
        <v>0</v>
      </c>
      <c r="I98" s="16" t="n">
        <f aca="false">SUM(F98*24)</f>
        <v>0</v>
      </c>
      <c r="J98" s="15" t="n">
        <f aca="false">SUM(I98-H98)</f>
        <v>0</v>
      </c>
      <c r="K98" s="18" t="n">
        <f aca="false">IF(H98&gt;0,8,)</f>
        <v>0</v>
      </c>
      <c r="L98" s="18" t="n">
        <f aca="false">IF(J98&gt;8,J98-K98,0)</f>
        <v>0</v>
      </c>
      <c r="M98" s="0" t="n">
        <f aca="false">IF(AND(H98&gt;=4,H98&lt;=5),((5-H98)*0.14*1235.83)+(K98*1235.83),K98*1235.83)</f>
        <v>0</v>
      </c>
      <c r="N98" s="6" t="n">
        <f aca="false">L98*1853.74</f>
        <v>0</v>
      </c>
      <c r="O98" s="29" t="n">
        <f aca="false">(M98+N98)</f>
        <v>0</v>
      </c>
      <c r="P98" s="6" t="n">
        <f aca="false">O98-B97</f>
        <v>0</v>
      </c>
    </row>
    <row r="99" customFormat="false" ht="15" hidden="false" customHeight="false" outlineLevel="0" collapsed="false">
      <c r="A99" s="31"/>
      <c r="B99" s="48"/>
      <c r="C99" s="12"/>
      <c r="D99" s="12"/>
      <c r="E99" s="12"/>
      <c r="F99" s="12"/>
      <c r="G99" s="15" t="n">
        <f aca="false">SUM(E99*24)</f>
        <v>0</v>
      </c>
      <c r="H99" s="16" t="n">
        <f aca="false">IF(AND(G99&lt;4,G99&gt;0),4,G99)</f>
        <v>0</v>
      </c>
      <c r="I99" s="16" t="n">
        <f aca="false">SUM(F99*24)</f>
        <v>0</v>
      </c>
      <c r="J99" s="15" t="n">
        <f aca="false">SUM(I99-H99)</f>
        <v>0</v>
      </c>
      <c r="K99" s="18" t="n">
        <f aca="false">IF(H99&gt;0,8,)</f>
        <v>0</v>
      </c>
      <c r="L99" s="18" t="n">
        <f aca="false">IF(J99&gt;8,J99-K99,0)</f>
        <v>0</v>
      </c>
      <c r="M99" s="0" t="n">
        <f aca="false">IF(AND(H99&gt;=4,H99&lt;=5),((5-H99)*0.14*1235.83)+(K99*1235.83),K99*1235.83)</f>
        <v>0</v>
      </c>
      <c r="N99" s="6" t="n">
        <f aca="false">L99*1853.74</f>
        <v>0</v>
      </c>
      <c r="O99" s="29" t="n">
        <f aca="false">(M99+N99)</f>
        <v>0</v>
      </c>
      <c r="P99" s="6" t="n">
        <f aca="false">O99-B98</f>
        <v>0</v>
      </c>
    </row>
    <row r="100" customFormat="false" ht="15" hidden="false" customHeight="false" outlineLevel="0" collapsed="false">
      <c r="A100" s="31"/>
      <c r="B100" s="48"/>
      <c r="C100" s="12"/>
      <c r="D100" s="12"/>
      <c r="E100" s="12"/>
      <c r="F100" s="12"/>
      <c r="G100" s="15" t="n">
        <f aca="false">SUM(E100*24)</f>
        <v>0</v>
      </c>
      <c r="H100" s="16" t="n">
        <f aca="false">IF(AND(G100&lt;4,G100&gt;0),4,G100)</f>
        <v>0</v>
      </c>
      <c r="I100" s="16" t="n">
        <f aca="false">SUM(F100*24)</f>
        <v>0</v>
      </c>
      <c r="J100" s="15" t="n">
        <f aca="false">SUM(I100-H100)</f>
        <v>0</v>
      </c>
      <c r="K100" s="18" t="n">
        <f aca="false">IF(H100&gt;0,8,)</f>
        <v>0</v>
      </c>
      <c r="L100" s="18" t="n">
        <f aca="false">IF(J100&gt;8,J100-K100,0)</f>
        <v>0</v>
      </c>
      <c r="M100" s="0" t="n">
        <f aca="false">IF(AND(H100&gt;=4,H100&lt;=5),((5-H100)*0.14*1235.83)+(K100*1235.83),K100*1235.83)</f>
        <v>0</v>
      </c>
      <c r="N100" s="6" t="n">
        <f aca="false">L100*1853.74</f>
        <v>0</v>
      </c>
      <c r="O100" s="29" t="n">
        <f aca="false">(M100+N100)</f>
        <v>0</v>
      </c>
      <c r="P100" s="6" t="n">
        <f aca="false">O100-B99</f>
        <v>0</v>
      </c>
    </row>
    <row r="101" customFormat="false" ht="15" hidden="false" customHeight="false" outlineLevel="0" collapsed="false">
      <c r="A101" s="31"/>
      <c r="B101" s="48"/>
      <c r="C101" s="12"/>
      <c r="D101" s="12"/>
      <c r="E101" s="12"/>
      <c r="F101" s="12"/>
      <c r="G101" s="15" t="n">
        <f aca="false">SUM(E101*24)</f>
        <v>0</v>
      </c>
      <c r="H101" s="16" t="n">
        <f aca="false">IF(AND(G101&lt;4,G101&gt;0),4,G101)</f>
        <v>0</v>
      </c>
      <c r="I101" s="16" t="n">
        <f aca="false">SUM(F101*24)</f>
        <v>0</v>
      </c>
      <c r="J101" s="15" t="n">
        <f aca="false">SUM(I101-H101)</f>
        <v>0</v>
      </c>
      <c r="K101" s="18" t="n">
        <f aca="false">IF(H101&gt;0,8,)</f>
        <v>0</v>
      </c>
      <c r="L101" s="18" t="n">
        <f aca="false">IF(J101&gt;8,J101-K101,0)</f>
        <v>0</v>
      </c>
      <c r="M101" s="0" t="n">
        <f aca="false">IF(AND(H101&gt;=4,H101&lt;=5),((5-H101)*0.14*1235.83)+(K101*1235.83),K101*1235.83)</f>
        <v>0</v>
      </c>
      <c r="N101" s="6" t="n">
        <f aca="false">L101*1853.74</f>
        <v>0</v>
      </c>
      <c r="O101" s="29" t="n">
        <f aca="false">(M101+N101)</f>
        <v>0</v>
      </c>
      <c r="P101" s="6" t="n">
        <f aca="false">O101-B100</f>
        <v>0</v>
      </c>
    </row>
    <row r="102" customFormat="false" ht="15" hidden="false" customHeight="false" outlineLevel="0" collapsed="false">
      <c r="A102" s="31"/>
      <c r="B102" s="48"/>
      <c r="C102" s="12"/>
      <c r="D102" s="12"/>
      <c r="E102" s="12"/>
      <c r="F102" s="12"/>
      <c r="G102" s="15" t="n">
        <f aca="false">SUM(E102*24)</f>
        <v>0</v>
      </c>
      <c r="H102" s="16" t="n">
        <f aca="false">IF(AND(G102&lt;4,G102&gt;0),4,G102)</f>
        <v>0</v>
      </c>
      <c r="I102" s="16" t="n">
        <f aca="false">SUM(F102*24)</f>
        <v>0</v>
      </c>
      <c r="J102" s="15" t="n">
        <f aca="false">SUM(I102-H102)</f>
        <v>0</v>
      </c>
      <c r="K102" s="18" t="n">
        <f aca="false">IF(H102&gt;0,8,)</f>
        <v>0</v>
      </c>
      <c r="L102" s="18" t="n">
        <f aca="false">IF(J102&gt;8,J102-K102,0)</f>
        <v>0</v>
      </c>
      <c r="M102" s="0" t="n">
        <f aca="false">IF(AND(H102&gt;=4,H102&lt;=5),((5-H102)*0.14*1235.83)+(K102*1235.83),K102*1235.83)</f>
        <v>0</v>
      </c>
      <c r="N102" s="6" t="n">
        <f aca="false">L102*1853.74</f>
        <v>0</v>
      </c>
      <c r="O102" s="29" t="n">
        <f aca="false">(M102+N102)</f>
        <v>0</v>
      </c>
      <c r="P102" s="6" t="n">
        <f aca="false">O102-B101</f>
        <v>0</v>
      </c>
    </row>
    <row r="103" customFormat="false" ht="15" hidden="false" customHeight="false" outlineLevel="0" collapsed="false">
      <c r="A103" s="31"/>
      <c r="B103" s="48"/>
      <c r="C103" s="12"/>
      <c r="D103" s="12"/>
      <c r="E103" s="12"/>
      <c r="F103" s="12"/>
      <c r="G103" s="15" t="n">
        <f aca="false">SUM(E103*24)</f>
        <v>0</v>
      </c>
      <c r="H103" s="16" t="n">
        <f aca="false">IF(AND(G103&lt;4,G103&gt;0),4,G103)</f>
        <v>0</v>
      </c>
      <c r="I103" s="16" t="n">
        <f aca="false">SUM(F103*24)</f>
        <v>0</v>
      </c>
      <c r="J103" s="15" t="n">
        <f aca="false">SUM(I103-H103)</f>
        <v>0</v>
      </c>
      <c r="K103" s="18" t="n">
        <f aca="false">IF(H103&gt;0,8,)</f>
        <v>0</v>
      </c>
      <c r="L103" s="18" t="n">
        <f aca="false">IF(J103&gt;8,J103-K103,0)</f>
        <v>0</v>
      </c>
      <c r="M103" s="0" t="n">
        <f aca="false">IF(AND(H103&gt;=4,H103&lt;=5),((5-H103)*0.14*1235.83)+(K103*1235.83),K103*1235.83)</f>
        <v>0</v>
      </c>
      <c r="N103" s="6" t="n">
        <f aca="false">L103*1853.74</f>
        <v>0</v>
      </c>
      <c r="O103" s="29" t="n">
        <f aca="false">(M103+N103)</f>
        <v>0</v>
      </c>
      <c r="P103" s="6" t="n">
        <f aca="false">O103-B102</f>
        <v>0</v>
      </c>
    </row>
    <row r="104" customFormat="false" ht="15" hidden="false" customHeight="false" outlineLevel="0" collapsed="false">
      <c r="A104" s="31"/>
      <c r="B104" s="48"/>
      <c r="C104" s="12"/>
      <c r="D104" s="12"/>
      <c r="E104" s="12"/>
      <c r="F104" s="12"/>
      <c r="G104" s="15" t="n">
        <f aca="false">SUM(E104*24)</f>
        <v>0</v>
      </c>
      <c r="H104" s="16" t="n">
        <f aca="false">IF(AND(G104&lt;4,G104&gt;0),4,G104)</f>
        <v>0</v>
      </c>
      <c r="I104" s="16" t="n">
        <f aca="false">SUM(F104*24)</f>
        <v>0</v>
      </c>
      <c r="J104" s="15" t="n">
        <f aca="false">SUM(I104-H104)</f>
        <v>0</v>
      </c>
      <c r="K104" s="18" t="n">
        <f aca="false">IF(H104&gt;0,8,)</f>
        <v>0</v>
      </c>
      <c r="L104" s="18" t="n">
        <f aca="false">IF(J104&gt;8,J104-K104,0)</f>
        <v>0</v>
      </c>
      <c r="M104" s="0" t="n">
        <f aca="false">IF(AND(H104&gt;=4,H104&lt;=5),((5-H104)*0.14*1235.83)+(K104*1235.83),K104*1235.83)</f>
        <v>0</v>
      </c>
      <c r="N104" s="6" t="n">
        <f aca="false">L104*1853.74</f>
        <v>0</v>
      </c>
      <c r="O104" s="29" t="n">
        <f aca="false">(M104+N104)</f>
        <v>0</v>
      </c>
      <c r="P104" s="6" t="n">
        <f aca="false">O104-B103</f>
        <v>0</v>
      </c>
    </row>
    <row r="105" customFormat="false" ht="15" hidden="false" customHeight="false" outlineLevel="0" collapsed="false">
      <c r="A105" s="31"/>
      <c r="B105" s="48"/>
      <c r="C105" s="12"/>
      <c r="D105" s="12"/>
      <c r="E105" s="12"/>
      <c r="F105" s="12"/>
      <c r="G105" s="15" t="n">
        <f aca="false">SUM(E105*24)</f>
        <v>0</v>
      </c>
      <c r="H105" s="16" t="n">
        <f aca="false">IF(AND(G105&lt;4,G105&gt;0),4,G105)</f>
        <v>0</v>
      </c>
      <c r="I105" s="16" t="n">
        <f aca="false">SUM(F105*24)</f>
        <v>0</v>
      </c>
      <c r="J105" s="15" t="n">
        <f aca="false">SUM(I105-H105)</f>
        <v>0</v>
      </c>
      <c r="K105" s="18" t="n">
        <f aca="false">IF(H105&gt;0,8,)</f>
        <v>0</v>
      </c>
      <c r="L105" s="18" t="n">
        <f aca="false">IF(J105&gt;8,J105-K105,0)</f>
        <v>0</v>
      </c>
      <c r="M105" s="0" t="n">
        <f aca="false">IF(AND(H105&gt;=4,H105&lt;=5),((5-H105)*0.14*1235.83)+(K105*1235.83),K105*1235.83)</f>
        <v>0</v>
      </c>
      <c r="N105" s="6" t="n">
        <f aca="false">L105*1853.74</f>
        <v>0</v>
      </c>
      <c r="O105" s="29" t="n">
        <f aca="false">(M105+N105)</f>
        <v>0</v>
      </c>
      <c r="P105" s="6" t="n">
        <f aca="false">O105-B104</f>
        <v>0</v>
      </c>
    </row>
    <row r="106" customFormat="false" ht="15" hidden="false" customHeight="false" outlineLevel="0" collapsed="false">
      <c r="A106" s="31"/>
      <c r="B106" s="48"/>
      <c r="C106" s="12"/>
      <c r="D106" s="12"/>
      <c r="E106" s="12"/>
      <c r="F106" s="12"/>
      <c r="G106" s="15" t="n">
        <f aca="false">SUM(E106*24)</f>
        <v>0</v>
      </c>
      <c r="H106" s="16" t="n">
        <f aca="false">IF(AND(G106&lt;4,G106&gt;0),4,G106)</f>
        <v>0</v>
      </c>
      <c r="I106" s="16" t="n">
        <f aca="false">SUM(F106*24)</f>
        <v>0</v>
      </c>
      <c r="J106" s="15" t="n">
        <f aca="false">SUM(I106-H106)</f>
        <v>0</v>
      </c>
      <c r="K106" s="18" t="n">
        <f aca="false">IF(H106&gt;0,8,)</f>
        <v>0</v>
      </c>
      <c r="L106" s="18" t="n">
        <f aca="false">IF(J106&gt;8,J106-K106,0)</f>
        <v>0</v>
      </c>
      <c r="M106" s="0" t="n">
        <f aca="false">IF(AND(H106&gt;=4,H106&lt;=5),((5-H106)*0.14*1235.83)+(K106*1235.83),K106*1235.83)</f>
        <v>0</v>
      </c>
      <c r="N106" s="6" t="n">
        <f aca="false">L106*1853.74</f>
        <v>0</v>
      </c>
      <c r="O106" s="29" t="n">
        <f aca="false">(M106+N106)</f>
        <v>0</v>
      </c>
      <c r="P106" s="6" t="n">
        <f aca="false">O106-B105</f>
        <v>0</v>
      </c>
    </row>
    <row r="107" customFormat="false" ht="15" hidden="false" customHeight="false" outlineLevel="0" collapsed="false">
      <c r="A107" s="31"/>
      <c r="B107" s="48"/>
      <c r="C107" s="12"/>
      <c r="D107" s="12"/>
      <c r="E107" s="12"/>
      <c r="F107" s="12"/>
      <c r="G107" s="15" t="n">
        <f aca="false">SUM(E107*24)</f>
        <v>0</v>
      </c>
      <c r="H107" s="16" t="n">
        <f aca="false">IF(AND(G107&lt;4,G107&gt;0),4,G107)</f>
        <v>0</v>
      </c>
      <c r="I107" s="16" t="n">
        <f aca="false">SUM(F107*24)</f>
        <v>0</v>
      </c>
      <c r="J107" s="15" t="n">
        <f aca="false">SUM(I107-H107)</f>
        <v>0</v>
      </c>
      <c r="K107" s="18" t="n">
        <f aca="false">IF(H107&gt;0,8,)</f>
        <v>0</v>
      </c>
      <c r="L107" s="18" t="n">
        <f aca="false">IF(J107&gt;8,J107-K107,0)</f>
        <v>0</v>
      </c>
      <c r="M107" s="0" t="n">
        <f aca="false">IF(AND(H107&gt;=4,H107&lt;=5),((5-H107)*0.14*1235.83)+(K107*1235.83),K107*1235.83)</f>
        <v>0</v>
      </c>
      <c r="N107" s="6" t="n">
        <f aca="false">L107*1853.74</f>
        <v>0</v>
      </c>
      <c r="O107" s="29" t="n">
        <f aca="false">(M107+N107)</f>
        <v>0</v>
      </c>
      <c r="P107" s="6" t="n">
        <f aca="false">O107-B106</f>
        <v>0</v>
      </c>
    </row>
    <row r="108" customFormat="false" ht="15" hidden="false" customHeight="false" outlineLevel="0" collapsed="false">
      <c r="A108" s="31"/>
      <c r="B108" s="48"/>
      <c r="C108" s="17"/>
      <c r="D108" s="17"/>
      <c r="E108" s="17"/>
      <c r="F108" s="17"/>
      <c r="G108" s="15" t="n">
        <f aca="false">SUM(E108*24)</f>
        <v>0</v>
      </c>
      <c r="H108" s="16" t="n">
        <f aca="false">IF(AND(G108&lt;4,G108&gt;0),4,G108)</f>
        <v>0</v>
      </c>
      <c r="I108" s="16" t="n">
        <f aca="false">SUM(F108*24)</f>
        <v>0</v>
      </c>
      <c r="J108" s="15" t="n">
        <f aca="false">SUM(I108-H108)</f>
        <v>0</v>
      </c>
      <c r="K108" s="18" t="n">
        <f aca="false">IF(H108&gt;0,8,)</f>
        <v>0</v>
      </c>
      <c r="L108" s="18" t="n">
        <f aca="false">IF(J108&gt;8,J108-K108,0)</f>
        <v>0</v>
      </c>
      <c r="M108" s="0" t="n">
        <f aca="false">IF(AND(H108&gt;=4,H108&lt;=5),((5-H108)*0.14*1235.83)+(K108*1235.83),K108*1235.83)</f>
        <v>0</v>
      </c>
      <c r="N108" s="6" t="n">
        <f aca="false">L108*1853.74</f>
        <v>0</v>
      </c>
      <c r="O108" s="29" t="n">
        <f aca="false">(M108+N108)</f>
        <v>0</v>
      </c>
      <c r="P108" s="6" t="n">
        <f aca="false">O108-B107</f>
        <v>0</v>
      </c>
    </row>
    <row r="109" customFormat="false" ht="15" hidden="false" customHeight="false" outlineLevel="0" collapsed="false">
      <c r="A109" s="31"/>
      <c r="B109" s="48"/>
      <c r="C109" s="17"/>
      <c r="D109" s="17"/>
      <c r="E109" s="17"/>
      <c r="F109" s="17"/>
      <c r="G109" s="15" t="n">
        <f aca="false">SUM(E109*24)</f>
        <v>0</v>
      </c>
      <c r="H109" s="16" t="n">
        <f aca="false">IF(AND(G109&lt;4,G109&gt;0),4,G109)</f>
        <v>0</v>
      </c>
      <c r="I109" s="16" t="n">
        <f aca="false">SUM(F109*24)</f>
        <v>0</v>
      </c>
      <c r="J109" s="15" t="n">
        <f aca="false">SUM(I109-H109)</f>
        <v>0</v>
      </c>
      <c r="K109" s="18" t="n">
        <f aca="false">IF(H109&gt;0,8,)</f>
        <v>0</v>
      </c>
      <c r="L109" s="18" t="n">
        <f aca="false">IF(J109&gt;8,J109-K109,0)</f>
        <v>0</v>
      </c>
      <c r="M109" s="0" t="n">
        <f aca="false">IF(AND(H109&gt;=4,H109&lt;=5),((5-H109)*0.14*1235.83)+(K109*1235.83),K109*1235.83)</f>
        <v>0</v>
      </c>
      <c r="N109" s="6" t="n">
        <f aca="false">L109*1853.74</f>
        <v>0</v>
      </c>
      <c r="O109" s="29" t="n">
        <f aca="false">(M109+N109)</f>
        <v>0</v>
      </c>
      <c r="P109" s="6" t="n">
        <f aca="false">O109-B108</f>
        <v>0</v>
      </c>
    </row>
    <row r="110" customFormat="false" ht="15" hidden="false" customHeight="false" outlineLevel="0" collapsed="false">
      <c r="A110" s="31"/>
      <c r="B110" s="48"/>
      <c r="C110" s="17"/>
      <c r="D110" s="17"/>
      <c r="E110" s="17"/>
      <c r="F110" s="17"/>
      <c r="G110" s="15" t="n">
        <f aca="false">SUM(E110*24)</f>
        <v>0</v>
      </c>
      <c r="H110" s="16" t="n">
        <f aca="false">IF(AND(G110&lt;4,G110&gt;0),4,G110)</f>
        <v>0</v>
      </c>
      <c r="I110" s="16" t="n">
        <f aca="false">SUM(F110*24)</f>
        <v>0</v>
      </c>
      <c r="J110" s="15" t="n">
        <f aca="false">SUM(I110-H110)</f>
        <v>0</v>
      </c>
      <c r="K110" s="18" t="n">
        <f aca="false">IF(H110&gt;0,8,)</f>
        <v>0</v>
      </c>
      <c r="L110" s="18" t="n">
        <f aca="false">IF(J110&gt;8,J110-K110,0)</f>
        <v>0</v>
      </c>
      <c r="M110" s="0" t="n">
        <f aca="false">IF(AND(H110&gt;=4,H110&lt;=5),((5-H110)*0.14*1235.83)+(K110*1235.83),K110*1235.83)</f>
        <v>0</v>
      </c>
      <c r="N110" s="6" t="n">
        <f aca="false">L110*1853.74</f>
        <v>0</v>
      </c>
      <c r="O110" s="29" t="n">
        <f aca="false">(M110+N110)</f>
        <v>0</v>
      </c>
      <c r="P110" s="6" t="n">
        <f aca="false">O110-B109</f>
        <v>0</v>
      </c>
    </row>
    <row r="111" customFormat="false" ht="15" hidden="false" customHeight="false" outlineLevel="0" collapsed="false">
      <c r="A111" s="31"/>
      <c r="B111" s="48"/>
      <c r="C111" s="17"/>
      <c r="D111" s="17"/>
      <c r="E111" s="17"/>
      <c r="F111" s="17"/>
      <c r="G111" s="15" t="n">
        <f aca="false">SUM(E111*24)</f>
        <v>0</v>
      </c>
      <c r="H111" s="16" t="n">
        <f aca="false">IF(AND(G111&lt;4,G111&gt;0),4,G111)</f>
        <v>0</v>
      </c>
      <c r="I111" s="16" t="n">
        <f aca="false">SUM(F111*24)</f>
        <v>0</v>
      </c>
      <c r="J111" s="15" t="n">
        <f aca="false">SUM(I111-H111)</f>
        <v>0</v>
      </c>
      <c r="K111" s="18" t="n">
        <f aca="false">IF(H111&gt;0,8,)</f>
        <v>0</v>
      </c>
      <c r="L111" s="18" t="n">
        <f aca="false">IF(J111&gt;8,J111-K111,0)</f>
        <v>0</v>
      </c>
      <c r="M111" s="0" t="n">
        <f aca="false">IF(AND(H111&gt;=4,H111&lt;=5),((5-H111)*0.14*1235.83)+(K111*1235.83),K111*1235.83)</f>
        <v>0</v>
      </c>
      <c r="N111" s="6" t="n">
        <f aca="false">L111*1853.74</f>
        <v>0</v>
      </c>
      <c r="O111" s="29" t="n">
        <f aca="false">(M111+N111)</f>
        <v>0</v>
      </c>
      <c r="P111" s="6" t="n">
        <f aca="false">O111-B110</f>
        <v>0</v>
      </c>
    </row>
    <row r="112" customFormat="false" ht="15" hidden="false" customHeight="false" outlineLevel="0" collapsed="false">
      <c r="A112" s="31"/>
      <c r="B112" s="48"/>
      <c r="C112" s="17"/>
      <c r="D112" s="17"/>
      <c r="E112" s="17"/>
      <c r="F112" s="17"/>
      <c r="G112" s="15" t="n">
        <f aca="false">SUM(E112*24)</f>
        <v>0</v>
      </c>
      <c r="H112" s="16" t="n">
        <f aca="false">IF(AND(G112&lt;4,G112&gt;0),4,G112)</f>
        <v>0</v>
      </c>
      <c r="I112" s="16" t="n">
        <f aca="false">SUM(F112*24)</f>
        <v>0</v>
      </c>
      <c r="J112" s="15" t="n">
        <f aca="false">SUM(I112-H112)</f>
        <v>0</v>
      </c>
      <c r="K112" s="18" t="n">
        <f aca="false">IF(H112&gt;0,8,)</f>
        <v>0</v>
      </c>
      <c r="L112" s="18" t="n">
        <f aca="false">IF(J112&gt;8,J112-K112,0)</f>
        <v>0</v>
      </c>
      <c r="M112" s="0" t="n">
        <f aca="false">IF(AND(H112&gt;=4,H112&lt;=5),((5-H112)*0.14*1235.83)+(K112*1235.83),K112*1235.83)</f>
        <v>0</v>
      </c>
      <c r="N112" s="6" t="n">
        <f aca="false">L112*1853.74</f>
        <v>0</v>
      </c>
      <c r="O112" s="29" t="n">
        <f aca="false">(M112+N112)</f>
        <v>0</v>
      </c>
      <c r="P112" s="6" t="n">
        <f aca="false">O112-B111</f>
        <v>0</v>
      </c>
    </row>
    <row r="113" customFormat="false" ht="15" hidden="false" customHeight="false" outlineLevel="0" collapsed="false">
      <c r="A113" s="31"/>
      <c r="B113" s="48"/>
      <c r="C113" s="17"/>
      <c r="D113" s="17"/>
      <c r="E113" s="17"/>
      <c r="F113" s="17"/>
      <c r="G113" s="15" t="n">
        <f aca="false">SUM(E113*24)</f>
        <v>0</v>
      </c>
      <c r="H113" s="16" t="n">
        <f aca="false">IF(AND(G113&lt;4,G113&gt;0),4,G113)</f>
        <v>0</v>
      </c>
      <c r="I113" s="16" t="n">
        <f aca="false">SUM(F113*24)</f>
        <v>0</v>
      </c>
      <c r="J113" s="15" t="n">
        <f aca="false">SUM(I113-H113)</f>
        <v>0</v>
      </c>
      <c r="K113" s="18" t="n">
        <f aca="false">IF(H113&gt;0,8,)</f>
        <v>0</v>
      </c>
      <c r="L113" s="18" t="n">
        <f aca="false">IF(J113&gt;8,J113-K113,0)</f>
        <v>0</v>
      </c>
      <c r="M113" s="0" t="n">
        <f aca="false">IF(AND(H113&gt;=4,H113&lt;=5),((5-H113)*0.14*1235.83)+(K113*1235.83),K113*1235.83)</f>
        <v>0</v>
      </c>
      <c r="N113" s="6" t="n">
        <f aca="false">L113*1853.74</f>
        <v>0</v>
      </c>
      <c r="O113" s="29" t="n">
        <f aca="false">(M113+N113)</f>
        <v>0</v>
      </c>
      <c r="P113" s="6" t="n">
        <f aca="false">O113-B112</f>
        <v>0</v>
      </c>
    </row>
    <row r="114" customFormat="false" ht="15" hidden="false" customHeight="false" outlineLevel="0" collapsed="false">
      <c r="C114" s="17"/>
      <c r="D114" s="17"/>
      <c r="E114" s="17"/>
      <c r="F114" s="17"/>
      <c r="G114" s="15" t="n">
        <f aca="false">SUM(E114*24)</f>
        <v>0</v>
      </c>
      <c r="H114" s="16" t="n">
        <f aca="false">IF(AND(G114&lt;4,G114&gt;0),4,G114)</f>
        <v>0</v>
      </c>
      <c r="I114" s="16" t="n">
        <f aca="false">SUM(F114*24)</f>
        <v>0</v>
      </c>
      <c r="J114" s="15" t="n">
        <f aca="false">SUM(I114-H114)</f>
        <v>0</v>
      </c>
      <c r="K114" s="18" t="n">
        <f aca="false">IF(H114&gt;0,8,)</f>
        <v>0</v>
      </c>
      <c r="L114" s="18" t="n">
        <f aca="false">IF(J114&gt;8,J114-K114,0)</f>
        <v>0</v>
      </c>
      <c r="M114" s="0" t="n">
        <f aca="false">IF(AND(H114&gt;=4,H114&lt;=5),((5-H114)*0.14*1235.83)+(K114*1235.83),K114*1235.83)</f>
        <v>0</v>
      </c>
      <c r="N114" s="6" t="n">
        <f aca="false">L114*1853.74</f>
        <v>0</v>
      </c>
      <c r="O114" s="29" t="n">
        <f aca="false">(M114+N114)</f>
        <v>0</v>
      </c>
      <c r="P114" s="6" t="n">
        <f aca="false">O114-B113</f>
        <v>0</v>
      </c>
    </row>
    <row r="115" customFormat="false" ht="15" hidden="false" customHeight="false" outlineLevel="0" collapsed="false">
      <c r="C115" s="17"/>
      <c r="D115" s="17"/>
      <c r="E115" s="17"/>
      <c r="F115" s="17"/>
      <c r="G115" s="15" t="n">
        <f aca="false">SUM(E115*24)</f>
        <v>0</v>
      </c>
      <c r="H115" s="16" t="n">
        <f aca="false">IF(AND(G115&lt;4,G115&gt;0),4,G115)</f>
        <v>0</v>
      </c>
      <c r="I115" s="16" t="n">
        <f aca="false">SUM(F115*24)</f>
        <v>0</v>
      </c>
      <c r="J115" s="15" t="n">
        <f aca="false">SUM(I115-H115)</f>
        <v>0</v>
      </c>
      <c r="K115" s="18" t="n">
        <f aca="false">IF(H115&gt;0,8,)</f>
        <v>0</v>
      </c>
      <c r="L115" s="18" t="n">
        <f aca="false">IF(J115&gt;8,J115-K115,0)</f>
        <v>0</v>
      </c>
      <c r="M115" s="0" t="n">
        <f aca="false">IF(AND(H115&gt;=4,H115&lt;=5),((5-H115)*0.14*1235.83)+(K115*1235.83),K115*1235.83)</f>
        <v>0</v>
      </c>
      <c r="N115" s="6" t="n">
        <f aca="false">L115*1853.74</f>
        <v>0</v>
      </c>
      <c r="O115" s="29" t="n">
        <f aca="false">(M115+N115)</f>
        <v>0</v>
      </c>
      <c r="P115" s="6" t="n">
        <f aca="false">O115-B114</f>
        <v>0</v>
      </c>
    </row>
    <row r="116" customFormat="false" ht="15" hidden="false" customHeight="false" outlineLevel="0" collapsed="false">
      <c r="C116" s="17"/>
      <c r="D116" s="17"/>
      <c r="E116" s="17"/>
      <c r="F116" s="17"/>
      <c r="G116" s="15" t="n">
        <f aca="false">SUM(E116*24)</f>
        <v>0</v>
      </c>
      <c r="H116" s="16" t="n">
        <f aca="false">IF(AND(G116&lt;4,G116&gt;0),4,G116)</f>
        <v>0</v>
      </c>
      <c r="I116" s="16" t="n">
        <f aca="false">SUM(F116*24)</f>
        <v>0</v>
      </c>
      <c r="J116" s="15" t="n">
        <f aca="false">SUM(I116-H116)</f>
        <v>0</v>
      </c>
      <c r="K116" s="18" t="n">
        <f aca="false">IF(H116&gt;0,8,)</f>
        <v>0</v>
      </c>
      <c r="L116" s="18" t="n">
        <f aca="false">IF(J116&gt;8,J116-K116,0)</f>
        <v>0</v>
      </c>
      <c r="M116" s="0" t="n">
        <f aca="false">IF(AND(H116&gt;=4,H116&lt;=5),((5-H116)*0.14*1235.83)+(K116*1235.83),K116*1235.83)</f>
        <v>0</v>
      </c>
      <c r="N116" s="6" t="n">
        <f aca="false">L116*1853.74</f>
        <v>0</v>
      </c>
      <c r="O116" s="29" t="n">
        <f aca="false">(M116+N116)</f>
        <v>0</v>
      </c>
      <c r="P116" s="6" t="n">
        <f aca="false">O116-B115</f>
        <v>0</v>
      </c>
    </row>
    <row r="117" customFormat="false" ht="15" hidden="false" customHeight="false" outlineLevel="0" collapsed="false">
      <c r="C117" s="17"/>
      <c r="D117" s="17"/>
      <c r="E117" s="17"/>
      <c r="F117" s="17"/>
      <c r="G117" s="15" t="n">
        <f aca="false">SUM(E117*24)</f>
        <v>0</v>
      </c>
      <c r="H117" s="16" t="n">
        <f aca="false">IF(AND(G117&lt;4,G117&gt;0),4,G117)</f>
        <v>0</v>
      </c>
      <c r="I117" s="16" t="n">
        <f aca="false">SUM(F117*24)</f>
        <v>0</v>
      </c>
      <c r="J117" s="15" t="n">
        <f aca="false">SUM(I117-H117)</f>
        <v>0</v>
      </c>
      <c r="K117" s="18" t="n">
        <f aca="false">IF(H117&gt;0,8,)</f>
        <v>0</v>
      </c>
      <c r="L117" s="18" t="n">
        <f aca="false">IF(J117&gt;8,J117-K117,0)</f>
        <v>0</v>
      </c>
      <c r="M117" s="0" t="n">
        <f aca="false">IF(AND(H117&gt;=4,H117&lt;=5),((5-H117)*0.14*1235.83)+(K117*1235.83),K117*1235.83)</f>
        <v>0</v>
      </c>
      <c r="N117" s="6" t="n">
        <f aca="false">L117*1853.74</f>
        <v>0</v>
      </c>
      <c r="O117" s="29" t="n">
        <f aca="false">(M117+N117)</f>
        <v>0</v>
      </c>
      <c r="P117" s="6" t="n">
        <f aca="false">O117-B116</f>
        <v>0</v>
      </c>
    </row>
    <row r="118" customFormat="false" ht="15" hidden="false" customHeight="false" outlineLevel="0" collapsed="false">
      <c r="C118" s="17"/>
      <c r="D118" s="17"/>
      <c r="E118" s="17"/>
      <c r="F118" s="17"/>
      <c r="G118" s="15" t="n">
        <f aca="false">SUM(E118*24)</f>
        <v>0</v>
      </c>
      <c r="H118" s="16" t="n">
        <f aca="false">IF(AND(G118&lt;4,G118&gt;0),4,G118)</f>
        <v>0</v>
      </c>
      <c r="I118" s="16" t="n">
        <f aca="false">SUM(F118*24)</f>
        <v>0</v>
      </c>
      <c r="J118" s="15" t="n">
        <f aca="false">SUM(I118-H118)</f>
        <v>0</v>
      </c>
      <c r="K118" s="18" t="n">
        <f aca="false">IF(H118&gt;0,8,)</f>
        <v>0</v>
      </c>
      <c r="L118" s="18" t="n">
        <f aca="false">IF(J118&gt;8,J118-K118,0)</f>
        <v>0</v>
      </c>
      <c r="M118" s="0" t="n">
        <f aca="false">IF(AND(H118&gt;=4,H118&lt;=5),((5-H118)*0.14*1235.83)+(K118*1235.83),K118*1235.83)</f>
        <v>0</v>
      </c>
      <c r="N118" s="6" t="n">
        <f aca="false">L118*1853.74</f>
        <v>0</v>
      </c>
      <c r="O118" s="29" t="n">
        <f aca="false">(M118+N118)</f>
        <v>0</v>
      </c>
      <c r="P118" s="6" t="n">
        <f aca="false">O118-B117</f>
        <v>0</v>
      </c>
    </row>
    <row r="119" customFormat="false" ht="15" hidden="false" customHeight="false" outlineLevel="0" collapsed="false">
      <c r="G119" s="15" t="n">
        <f aca="false">SUM(E119*24)</f>
        <v>0</v>
      </c>
      <c r="H119" s="16" t="n">
        <f aca="false">IF(AND(G119&lt;4,G119&gt;0),4,G119)</f>
        <v>0</v>
      </c>
      <c r="I119" s="16" t="n">
        <f aca="false">SUM(F119*24)</f>
        <v>0</v>
      </c>
      <c r="J119" s="15" t="n">
        <f aca="false">SUM(I119-H119)</f>
        <v>0</v>
      </c>
      <c r="K119" s="18" t="n">
        <f aca="false">IF(H119&gt;0,8,)</f>
        <v>0</v>
      </c>
      <c r="L119" s="18" t="n">
        <f aca="false">IF(J119&gt;8,J119-K119,0)</f>
        <v>0</v>
      </c>
      <c r="M119" s="0" t="n">
        <f aca="false">IF(AND(H119&gt;=4,H119&lt;=5),((5-H119)*0.14*1235.83)+(K119*1235.83),K119*1235.83)</f>
        <v>0</v>
      </c>
      <c r="N119" s="6" t="n">
        <f aca="false">L119*1853.74</f>
        <v>0</v>
      </c>
      <c r="O119" s="29" t="n">
        <f aca="false">(M119+N119)</f>
        <v>0</v>
      </c>
      <c r="P119" s="6" t="n">
        <f aca="false">O119-B118</f>
        <v>0</v>
      </c>
    </row>
    <row r="120" customFormat="false" ht="15" hidden="false" customHeight="false" outlineLevel="0" collapsed="false">
      <c r="G120" s="15" t="n">
        <f aca="false">SUM(E120*24)</f>
        <v>0</v>
      </c>
      <c r="H120" s="16" t="n">
        <f aca="false">IF(AND(G120&lt;4,G120&gt;0),4,G120)</f>
        <v>0</v>
      </c>
      <c r="I120" s="16" t="n">
        <f aca="false">SUM(F120*24)</f>
        <v>0</v>
      </c>
      <c r="J120" s="15" t="n">
        <f aca="false">SUM(I120-H120)</f>
        <v>0</v>
      </c>
      <c r="K120" s="18" t="n">
        <f aca="false">IF(H120&gt;0,8,)</f>
        <v>0</v>
      </c>
      <c r="L120" s="18" t="n">
        <f aca="false">IF(J120&gt;8,J120-K120,0)</f>
        <v>0</v>
      </c>
      <c r="M120" s="0" t="n">
        <f aca="false">IF(AND(H120&gt;=4,H120&lt;=5),((5-H120)*0.14*1235.83)+(K120*1235.83),K120*1235.83)</f>
        <v>0</v>
      </c>
      <c r="N120" s="6" t="n">
        <f aca="false">L120*1853.74</f>
        <v>0</v>
      </c>
      <c r="O120" s="29" t="n">
        <f aca="false">(M120+N120)</f>
        <v>0</v>
      </c>
      <c r="P120" s="6" t="n">
        <f aca="false">O120-B119</f>
        <v>0</v>
      </c>
    </row>
    <row r="121" customFormat="false" ht="15" hidden="false" customHeight="false" outlineLevel="0" collapsed="false">
      <c r="G121" s="15" t="n">
        <f aca="false">SUM(E121*24)</f>
        <v>0</v>
      </c>
      <c r="H121" s="16" t="n">
        <f aca="false">IF(AND(G121&lt;4,G121&gt;0),4,G121)</f>
        <v>0</v>
      </c>
      <c r="I121" s="16" t="n">
        <f aca="false">SUM(F121*24)</f>
        <v>0</v>
      </c>
      <c r="J121" s="15" t="n">
        <f aca="false">SUM(I121-H121)</f>
        <v>0</v>
      </c>
      <c r="K121" s="18" t="n">
        <f aca="false">IF(H121&gt;0,8,)</f>
        <v>0</v>
      </c>
      <c r="L121" s="18" t="n">
        <f aca="false">IF(J121&gt;8,J121-K121,0)</f>
        <v>0</v>
      </c>
      <c r="M121" s="0" t="n">
        <f aca="false">IF(AND(H121&gt;=4,H121&lt;=5),((5-H121)*0.14*1235.83)+(K121*1235.83),K121*1235.83)</f>
        <v>0</v>
      </c>
      <c r="N121" s="6" t="n">
        <f aca="false">L121*1853.74</f>
        <v>0</v>
      </c>
      <c r="O121" s="29" t="n">
        <f aca="false">(M121+N121)</f>
        <v>0</v>
      </c>
      <c r="P121" s="6" t="n">
        <f aca="false">O121-B120</f>
        <v>0</v>
      </c>
    </row>
    <row r="122" customFormat="false" ht="15" hidden="false" customHeight="false" outlineLevel="0" collapsed="false">
      <c r="G122" s="15" t="n">
        <f aca="false">SUM(E122*24)</f>
        <v>0</v>
      </c>
      <c r="H122" s="16" t="n">
        <f aca="false">IF(AND(G122&lt;4,G122&gt;0),4,G122)</f>
        <v>0</v>
      </c>
      <c r="I122" s="16" t="n">
        <f aca="false">SUM(F122*24)</f>
        <v>0</v>
      </c>
      <c r="J122" s="15" t="n">
        <f aca="false">SUM(I122-H122)</f>
        <v>0</v>
      </c>
      <c r="K122" s="18" t="n">
        <f aca="false">IF(H122&gt;0,8,)</f>
        <v>0</v>
      </c>
      <c r="L122" s="18" t="n">
        <f aca="false">IF(J122&gt;8,J122-K122,0)</f>
        <v>0</v>
      </c>
      <c r="M122" s="0" t="n">
        <f aca="false">IF(AND(H122&gt;=4,H122&lt;=5),((5-H122)*0.14*1235.83)+(K122*1235.83),K122*1235.83)</f>
        <v>0</v>
      </c>
      <c r="N122" s="6" t="n">
        <f aca="false">L122*1853.74</f>
        <v>0</v>
      </c>
      <c r="O122" s="29" t="n">
        <f aca="false">(M122+N122)</f>
        <v>0</v>
      </c>
      <c r="P122" s="6" t="n">
        <f aca="false">O122-B121</f>
        <v>0</v>
      </c>
    </row>
    <row r="123" customFormat="false" ht="15" hidden="false" customHeight="false" outlineLevel="0" collapsed="false">
      <c r="G123" s="15" t="n">
        <f aca="false">SUM(E123*24)</f>
        <v>0</v>
      </c>
      <c r="H123" s="16" t="n">
        <f aca="false">IF(AND(G123&lt;4,G123&gt;0),4,G123)</f>
        <v>0</v>
      </c>
      <c r="I123" s="16" t="n">
        <f aca="false">SUM(F123*24)</f>
        <v>0</v>
      </c>
      <c r="J123" s="15" t="n">
        <f aca="false">SUM(I123-H123)</f>
        <v>0</v>
      </c>
      <c r="K123" s="18" t="n">
        <f aca="false">IF(H123&gt;0,8,)</f>
        <v>0</v>
      </c>
      <c r="L123" s="18" t="n">
        <f aca="false">IF(J123&gt;8,J123-K123,0)</f>
        <v>0</v>
      </c>
      <c r="M123" s="0" t="n">
        <f aca="false">IF(AND(H123&gt;=4,H123&lt;=5),((5-H123)*0.14*1235.83)+(K123*1235.83),K123*1235.83)</f>
        <v>0</v>
      </c>
      <c r="N123" s="6" t="n">
        <f aca="false">L123*1853.74</f>
        <v>0</v>
      </c>
      <c r="O123" s="29" t="n">
        <f aca="false">(M123+N123)</f>
        <v>0</v>
      </c>
      <c r="P123" s="6" t="n">
        <f aca="false">O123-B122</f>
        <v>0</v>
      </c>
    </row>
    <row r="124" customFormat="false" ht="15" hidden="false" customHeight="false" outlineLevel="0" collapsed="false">
      <c r="G124" s="15" t="n">
        <f aca="false">SUM(E124*24)</f>
        <v>0</v>
      </c>
      <c r="H124" s="16" t="n">
        <f aca="false">IF(AND(G124&lt;4,G124&gt;0),4,G124)</f>
        <v>0</v>
      </c>
      <c r="I124" s="16" t="n">
        <f aca="false">SUM(F124*24)</f>
        <v>0</v>
      </c>
      <c r="J124" s="15" t="n">
        <f aca="false">SUM(I124-H124)</f>
        <v>0</v>
      </c>
      <c r="K124" s="18" t="n">
        <f aca="false">IF(H124&gt;0,8,)</f>
        <v>0</v>
      </c>
      <c r="L124" s="18" t="n">
        <f aca="false">IF(J124&gt;8,J124-K124,0)</f>
        <v>0</v>
      </c>
      <c r="M124" s="0" t="n">
        <f aca="false">IF(AND(H124&gt;=4,H124&lt;=5),((5-H124)*0.14*1235.83)+(K124*1235.83),K124*1235.83)</f>
        <v>0</v>
      </c>
      <c r="N124" s="6" t="n">
        <f aca="false">L124*1853.74</f>
        <v>0</v>
      </c>
      <c r="O124" s="29" t="n">
        <f aca="false">(M124+N124)</f>
        <v>0</v>
      </c>
      <c r="P124" s="6" t="n">
        <f aca="false">O124-B123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27.6734693877551"/>
    <col collapsed="false" hidden="false" max="2" min="2" style="30" width="11.2040816326531"/>
    <col collapsed="false" hidden="false" max="3" min="3" style="0" width="32.3979591836735"/>
    <col collapsed="false" hidden="false" max="6" min="4" style="0" width="10.530612244898"/>
    <col collapsed="false" hidden="false" max="10" min="7" style="6" width="11.2040816326531"/>
    <col collapsed="false" hidden="false" max="11" min="11" style="6" width="11.6071428571429"/>
    <col collapsed="false" hidden="false" max="16" min="12" style="6" width="11.2040816326531"/>
    <col collapsed="false" hidden="false" max="1025" min="17" style="0" width="10.530612244898"/>
  </cols>
  <sheetData>
    <row r="1" customFormat="false" ht="15" hidden="false" customHeight="false" outlineLevel="0" collapsed="false">
      <c r="E1" s="0" t="s">
        <v>3</v>
      </c>
      <c r="F1" s="0" t="s">
        <v>4</v>
      </c>
      <c r="G1" s="6" t="s">
        <v>21</v>
      </c>
      <c r="H1" s="6" t="s">
        <v>3</v>
      </c>
      <c r="I1" s="6" t="s">
        <v>4</v>
      </c>
      <c r="J1" s="6" t="s">
        <v>83</v>
      </c>
      <c r="K1" s="6" t="s">
        <v>84</v>
      </c>
      <c r="L1" s="6" t="s">
        <v>85</v>
      </c>
      <c r="M1" s="30" t="s">
        <v>86</v>
      </c>
      <c r="N1" s="30" t="s">
        <v>87</v>
      </c>
      <c r="O1" s="30" t="s">
        <v>88</v>
      </c>
      <c r="P1" s="30" t="s">
        <v>89</v>
      </c>
    </row>
    <row r="2" customFormat="false" ht="15" hidden="false" customHeight="false" outlineLevel="0" collapsed="false">
      <c r="A2" s="10" t="s">
        <v>29</v>
      </c>
      <c r="B2" s="10" t="n">
        <v>12375.44</v>
      </c>
      <c r="C2" s="12" t="s">
        <v>30</v>
      </c>
      <c r="D2" s="0" t="s">
        <v>150</v>
      </c>
      <c r="E2" s="36" t="s">
        <v>151</v>
      </c>
      <c r="F2" s="36" t="s">
        <v>152</v>
      </c>
      <c r="G2" s="15" t="n">
        <f aca="false">SUM(E2*24)</f>
        <v>3.93333333333333</v>
      </c>
      <c r="H2" s="16" t="n">
        <f aca="false">IF(AND(G2&lt;4,G2&gt;0),4,G2)</f>
        <v>4</v>
      </c>
      <c r="I2" s="16" t="n">
        <f aca="false">SUM(F2*24)</f>
        <v>13.0333333333333</v>
      </c>
      <c r="J2" s="15" t="n">
        <f aca="false">SUM(I2-H2)</f>
        <v>9.03333333333333</v>
      </c>
      <c r="K2" s="18" t="n">
        <f aca="false">IF(J2&gt;8,8,J2)</f>
        <v>8</v>
      </c>
      <c r="L2" s="18" t="n">
        <f aca="false">IF(J2&gt;8,J2-K2,0)</f>
        <v>1.03333333333333</v>
      </c>
      <c r="M2" s="0" t="n">
        <f aca="false">IF(AND(H2&gt;=4,H2&lt;=5),((5-H2)*0.14*1235.83)+(K2*1235.83),K2*1235.83)</f>
        <v>10059.6562</v>
      </c>
      <c r="N2" s="6" t="n">
        <f aca="false">L2*1853.74</f>
        <v>1915.53133333333</v>
      </c>
      <c r="O2" s="29" t="n">
        <f aca="false">(M2+N2)</f>
        <v>11975.1875333333</v>
      </c>
      <c r="P2" s="30" t="n">
        <f aca="false">O2-B2</f>
        <v>-400.25246666667</v>
      </c>
    </row>
    <row r="3" customFormat="false" ht="15" hidden="false" customHeight="false" outlineLevel="0" collapsed="false">
      <c r="A3" s="10" t="s">
        <v>33</v>
      </c>
      <c r="B3" s="10" t="n">
        <v>18258.81</v>
      </c>
      <c r="C3" s="12" t="s">
        <v>34</v>
      </c>
      <c r="D3" s="36" t="s">
        <v>150</v>
      </c>
      <c r="E3" s="36" t="s">
        <v>153</v>
      </c>
      <c r="F3" s="36" t="s">
        <v>154</v>
      </c>
      <c r="G3" s="15" t="n">
        <f aca="false">SUM(E3*24)</f>
        <v>3.98333333333333</v>
      </c>
      <c r="H3" s="16" t="n">
        <f aca="false">IF(AND(G3&lt;4,G3&gt;0),4,G3)</f>
        <v>4</v>
      </c>
      <c r="I3" s="16" t="n">
        <f aca="false">SUM(F3*24)</f>
        <v>19.35</v>
      </c>
      <c r="J3" s="15" t="n">
        <f aca="false">SUM(I3-H3)</f>
        <v>15.35</v>
      </c>
      <c r="K3" s="18" t="n">
        <f aca="false">IF(J3&gt;8,8,J3)</f>
        <v>8</v>
      </c>
      <c r="L3" s="18" t="n">
        <f aca="false">IF(J3&gt;8,J3-K3,0)</f>
        <v>7.35</v>
      </c>
      <c r="M3" s="0" t="n">
        <f aca="false">IF(AND(H3&gt;=4,H3&lt;=5),((5-H3)*0.14*1235.83)+(K3*1235.83),K3*1235.83)</f>
        <v>10059.6562</v>
      </c>
      <c r="N3" s="6" t="n">
        <f aca="false">L3*1853.74</f>
        <v>13624.989</v>
      </c>
      <c r="O3" s="29" t="n">
        <f aca="false">(M3+N3)</f>
        <v>23684.6452</v>
      </c>
      <c r="P3" s="30" t="n">
        <f aca="false">O3-B3</f>
        <v>5425.8352</v>
      </c>
    </row>
    <row r="4" customFormat="false" ht="15" hidden="false" customHeight="false" outlineLevel="0" collapsed="false">
      <c r="A4" s="10" t="s">
        <v>37</v>
      </c>
      <c r="B4" s="10" t="n">
        <v>14162.93</v>
      </c>
      <c r="C4" s="17" t="s">
        <v>38</v>
      </c>
      <c r="D4" s="0" t="s">
        <v>150</v>
      </c>
      <c r="E4" s="36" t="s">
        <v>155</v>
      </c>
      <c r="F4" s="36" t="s">
        <v>125</v>
      </c>
      <c r="G4" s="15" t="n">
        <f aca="false">SUM(E4*24)</f>
        <v>4.2</v>
      </c>
      <c r="H4" s="16" t="n">
        <f aca="false">IF(AND(G4&lt;4,G4&gt;0),4,G4)</f>
        <v>4.2</v>
      </c>
      <c r="I4" s="16" t="n">
        <f aca="false">SUM(F4*24)</f>
        <v>12</v>
      </c>
      <c r="J4" s="15" t="n">
        <f aca="false">SUM(I4-H4)</f>
        <v>7.8</v>
      </c>
      <c r="K4" s="18" t="n">
        <f aca="false">IF(J4&gt;8,8,J4)</f>
        <v>7.8</v>
      </c>
      <c r="L4" s="18" t="n">
        <f aca="false">IF(J4&gt;8,J4-K4,0)</f>
        <v>0</v>
      </c>
      <c r="M4" s="0" t="n">
        <f aca="false">IF(AND(H4&gt;=4,H4&lt;=5),((5-H4)*0.14*1235.83)+(K4*1235.83),K4*1235.83)</f>
        <v>9777.88696</v>
      </c>
      <c r="N4" s="6" t="n">
        <f aca="false">L4*1853.74</f>
        <v>0</v>
      </c>
      <c r="O4" s="29" t="n">
        <f aca="false">(M4+N4)</f>
        <v>9777.88696</v>
      </c>
      <c r="P4" s="30" t="n">
        <f aca="false">O4-B4</f>
        <v>-4385.04304</v>
      </c>
    </row>
    <row r="5" customFormat="false" ht="16.5" hidden="false" customHeight="true" outlineLevel="0" collapsed="false">
      <c r="A5" s="10" t="s">
        <v>39</v>
      </c>
      <c r="B5" s="10" t="n">
        <v>12731.51</v>
      </c>
      <c r="C5" s="37" t="s">
        <v>40</v>
      </c>
      <c r="D5" s="36" t="s">
        <v>150</v>
      </c>
      <c r="E5" s="36" t="s">
        <v>35</v>
      </c>
      <c r="F5" s="36" t="s">
        <v>104</v>
      </c>
      <c r="G5" s="15" t="n">
        <f aca="false">SUM(E5*24)</f>
        <v>2.83333333333333</v>
      </c>
      <c r="H5" s="16" t="n">
        <f aca="false">IF(AND(G5&lt;4,G5&gt;0),4,G5)</f>
        <v>4</v>
      </c>
      <c r="I5" s="16" t="n">
        <f aca="false">SUM(F5*24)</f>
        <v>15</v>
      </c>
      <c r="J5" s="15" t="n">
        <f aca="false">SUM(I5-H5)</f>
        <v>11</v>
      </c>
      <c r="K5" s="18" t="n">
        <f aca="false">IF(J5&gt;8,8,J5)</f>
        <v>8</v>
      </c>
      <c r="L5" s="18" t="n">
        <f aca="false">IF(J5&gt;8,J5-K5,0)</f>
        <v>3</v>
      </c>
      <c r="M5" s="0" t="n">
        <f aca="false">IF(AND(H5&gt;=4,H5&lt;=5),((5-H5)*0.14*1235.83)+(K5*1235.83),K5*1235.83)</f>
        <v>10059.6562</v>
      </c>
      <c r="N5" s="6" t="n">
        <f aca="false">L5*1853.74</f>
        <v>5561.22</v>
      </c>
      <c r="O5" s="29" t="n">
        <f aca="false">(M5+N5)</f>
        <v>15620.8762</v>
      </c>
      <c r="P5" s="30" t="n">
        <f aca="false">O5-B5</f>
        <v>2889.3662</v>
      </c>
    </row>
    <row r="6" customFormat="false" ht="16.5" hidden="false" customHeight="true" outlineLevel="0" collapsed="false">
      <c r="A6" s="10" t="s">
        <v>41</v>
      </c>
      <c r="B6" s="10" t="n">
        <v>12731.51</v>
      </c>
      <c r="C6" s="12" t="s">
        <v>42</v>
      </c>
      <c r="D6" s="0" t="s">
        <v>150</v>
      </c>
      <c r="E6" s="36" t="s">
        <v>156</v>
      </c>
      <c r="F6" s="36" t="s">
        <v>157</v>
      </c>
      <c r="G6" s="15" t="n">
        <f aca="false">SUM(E6*24)</f>
        <v>3.1</v>
      </c>
      <c r="H6" s="16" t="n">
        <f aca="false">IF(AND(G6&lt;4,G6&gt;0),4,G6)</f>
        <v>4</v>
      </c>
      <c r="I6" s="16" t="n">
        <f aca="false">SUM(F6*24)</f>
        <v>15.0166666666667</v>
      </c>
      <c r="J6" s="15" t="n">
        <f aca="false">SUM(I6-H6)</f>
        <v>11.0166666666667</v>
      </c>
      <c r="K6" s="18" t="n">
        <f aca="false">IF(J6&gt;8,8,J6)</f>
        <v>8</v>
      </c>
      <c r="L6" s="18" t="n">
        <f aca="false">IF(J6&gt;8,J6-K6,0)</f>
        <v>3.01666666666667</v>
      </c>
      <c r="M6" s="0" t="n">
        <f aca="false">IF(AND(H6&gt;=4,H6&lt;=5),((5-H6)*0.14*1235.83)+(K6*1235.83),K6*1235.83)</f>
        <v>10059.6562</v>
      </c>
      <c r="N6" s="6" t="n">
        <f aca="false">L6*1853.74</f>
        <v>5592.11566666667</v>
      </c>
      <c r="O6" s="29" t="n">
        <f aca="false">(M6+N6)</f>
        <v>15651.7718666667</v>
      </c>
      <c r="P6" s="30" t="n">
        <f aca="false">O6-B6</f>
        <v>2920.26186666666</v>
      </c>
    </row>
    <row r="7" customFormat="false" ht="15" hidden="false" customHeight="false" outlineLevel="0" collapsed="false">
      <c r="A7" s="10" t="s">
        <v>43</v>
      </c>
      <c r="B7" s="10" t="n">
        <v>5036.01</v>
      </c>
      <c r="C7" s="12" t="s">
        <v>43</v>
      </c>
      <c r="D7" s="36" t="s">
        <v>150</v>
      </c>
      <c r="E7" s="36" t="s">
        <v>155</v>
      </c>
      <c r="F7" s="36" t="s">
        <v>158</v>
      </c>
      <c r="G7" s="15" t="n">
        <f aca="false">SUM(E7*24)</f>
        <v>4.2</v>
      </c>
      <c r="H7" s="16" t="n">
        <f aca="false">IF(AND(G7&lt;4,G7&gt;0),4,G7)</f>
        <v>4.2</v>
      </c>
      <c r="I7" s="16" t="n">
        <f aca="false">SUM(F7*24)</f>
        <v>21.0833333333333</v>
      </c>
      <c r="J7" s="15" t="n">
        <f aca="false">SUM(I7-H7)</f>
        <v>16.8833333333333</v>
      </c>
      <c r="K7" s="18" t="n">
        <f aca="false">IF(J7&gt;8,8,J7)</f>
        <v>8</v>
      </c>
      <c r="L7" s="18" t="n">
        <f aca="false">IF(J7&gt;8,J7-K7,0)</f>
        <v>8.88333333333333</v>
      </c>
      <c r="M7" s="0" t="n">
        <f aca="false">IF(AND(H7&gt;=4,H7&lt;=5),((5-H7)*0.14*1235.83)+(K7*1235.83),K7*1235.83)</f>
        <v>10025.05296</v>
      </c>
      <c r="N7" s="6" t="n">
        <f aca="false">L7*1853.74</f>
        <v>16467.3903333333</v>
      </c>
      <c r="O7" s="29" t="n">
        <f aca="false">(M7+N7)</f>
        <v>26492.4432933333</v>
      </c>
      <c r="P7" s="30" t="n">
        <f aca="false">O7-B7</f>
        <v>21456.4332933333</v>
      </c>
    </row>
    <row r="8" customFormat="false" ht="15" hidden="false" customHeight="false" outlineLevel="0" collapsed="false">
      <c r="A8" s="0" t="s">
        <v>44</v>
      </c>
      <c r="B8" s="10" t="n">
        <v>14162.93</v>
      </c>
      <c r="C8" s="22" t="s">
        <v>45</v>
      </c>
      <c r="D8" s="0" t="s">
        <v>150</v>
      </c>
      <c r="E8" s="36" t="s">
        <v>159</v>
      </c>
      <c r="F8" s="36" t="s">
        <v>125</v>
      </c>
      <c r="G8" s="15" t="n">
        <f aca="false">SUM(E8*24)</f>
        <v>4.1</v>
      </c>
      <c r="H8" s="16" t="n">
        <f aca="false">IF(AND(G8&lt;4,G8&gt;0),4,G8)</f>
        <v>4.1</v>
      </c>
      <c r="I8" s="16" t="n">
        <f aca="false">SUM(F8*24)</f>
        <v>12</v>
      </c>
      <c r="J8" s="15" t="n">
        <f aca="false">SUM(I8-H8)</f>
        <v>7.9</v>
      </c>
      <c r="K8" s="18" t="n">
        <f aca="false">IF(J8&gt;8,8,J8)</f>
        <v>7.9</v>
      </c>
      <c r="L8" s="18" t="n">
        <f aca="false">IF(J8&gt;8,J8-K8,0)</f>
        <v>0</v>
      </c>
      <c r="M8" s="0" t="n">
        <f aca="false">IF(AND(H8&gt;=4,H8&lt;=5),((5-H8)*0.14*1235.83)+(K8*1235.83),K8*1235.83)</f>
        <v>9918.77158</v>
      </c>
      <c r="N8" s="6" t="n">
        <f aca="false">L8*1853.74</f>
        <v>0</v>
      </c>
      <c r="O8" s="29" t="n">
        <f aca="false">(M8+N8)</f>
        <v>9918.77158</v>
      </c>
      <c r="P8" s="30" t="n">
        <f aca="false">O8-B8</f>
        <v>-4244.15842</v>
      </c>
    </row>
    <row r="9" customFormat="false" ht="15" hidden="false" customHeight="false" outlineLevel="0" collapsed="false">
      <c r="A9" s="10" t="s">
        <v>48</v>
      </c>
      <c r="B9" s="0" t="n">
        <v>0</v>
      </c>
      <c r="C9" s="12" t="s">
        <v>49</v>
      </c>
      <c r="D9" s="36" t="s">
        <v>150</v>
      </c>
      <c r="E9" s="36" t="s">
        <v>134</v>
      </c>
      <c r="F9" s="36" t="s">
        <v>160</v>
      </c>
      <c r="G9" s="15" t="n">
        <f aca="false">SUM(E9*24)</f>
        <v>4.13333333333333</v>
      </c>
      <c r="H9" s="16" t="n">
        <f aca="false">IF(AND(G9&lt;4,G9&gt;0),4,G9)</f>
        <v>4.13333333333333</v>
      </c>
      <c r="I9" s="16" t="n">
        <f aca="false">SUM(F9*24)</f>
        <v>14.5833333333333</v>
      </c>
      <c r="J9" s="15" t="n">
        <f aca="false">SUM(I9-H9)</f>
        <v>10.45</v>
      </c>
      <c r="K9" s="18" t="n">
        <f aca="false">IF(J9&gt;8,8,J9)</f>
        <v>8</v>
      </c>
      <c r="L9" s="18" t="n">
        <f aca="false">IF(J9&gt;8,J9-K9,0)</f>
        <v>2.45</v>
      </c>
      <c r="M9" s="0" t="n">
        <f aca="false">IF(AND(H9&gt;=4,H9&lt;=5),((5-H9)*0.14*1235.83)+(K9*1235.83),K9*1235.83)</f>
        <v>10036.5873733333</v>
      </c>
      <c r="N9" s="6" t="n">
        <f aca="false">L9*1853.74</f>
        <v>4541.663</v>
      </c>
      <c r="O9" s="29" t="n">
        <f aca="false">(M9+N9)</f>
        <v>14578.2503733333</v>
      </c>
      <c r="P9" s="30" t="n">
        <f aca="false">O9-B9</f>
        <v>14578.2503733333</v>
      </c>
    </row>
    <row r="10" customFormat="false" ht="15" hidden="false" customHeight="false" outlineLevel="0" collapsed="false">
      <c r="A10" s="10" t="s">
        <v>50</v>
      </c>
      <c r="B10" s="10" t="n">
        <v>9741.41</v>
      </c>
      <c r="C10" s="12" t="s">
        <v>51</v>
      </c>
      <c r="D10" s="0" t="s">
        <v>150</v>
      </c>
      <c r="E10" s="36" t="s">
        <v>161</v>
      </c>
      <c r="F10" s="36" t="s">
        <v>162</v>
      </c>
      <c r="G10" s="15" t="n">
        <f aca="false">SUM(E10*24)</f>
        <v>3.7</v>
      </c>
      <c r="H10" s="16" t="n">
        <f aca="false">IF(AND(G10&lt;4,G10&gt;0),4,G10)</f>
        <v>4</v>
      </c>
      <c r="I10" s="16" t="n">
        <f aca="false">SUM(F10*24)</f>
        <v>14.2</v>
      </c>
      <c r="J10" s="15" t="n">
        <f aca="false">SUM(I10-H10)</f>
        <v>10.2</v>
      </c>
      <c r="K10" s="18" t="n">
        <f aca="false">IF(J10&gt;8,8,J10)</f>
        <v>8</v>
      </c>
      <c r="L10" s="18" t="n">
        <f aca="false">IF(J10&gt;8,J10-K10,0)</f>
        <v>2.2</v>
      </c>
      <c r="M10" s="0" t="n">
        <f aca="false">IF(AND(H10&gt;=4,H10&lt;=5),((5-H10)*0.14*1235.83)+(K10*1235.83),K10*1235.83)</f>
        <v>10059.6562</v>
      </c>
      <c r="N10" s="6" t="n">
        <f aca="false">L10*1853.74</f>
        <v>4078.228</v>
      </c>
      <c r="O10" s="29" t="n">
        <f aca="false">(M10+N10)</f>
        <v>14137.8842</v>
      </c>
      <c r="P10" s="30" t="n">
        <f aca="false">O10-B10</f>
        <v>4396.4742</v>
      </c>
    </row>
    <row r="11" customFormat="false" ht="15" hidden="false" customHeight="false" outlineLevel="0" collapsed="false">
      <c r="A11" s="10" t="s">
        <v>54</v>
      </c>
      <c r="B11" s="10" t="n">
        <v>9741.41</v>
      </c>
      <c r="C11" s="12" t="s">
        <v>55</v>
      </c>
      <c r="D11" s="36" t="s">
        <v>150</v>
      </c>
      <c r="E11" s="36" t="s">
        <v>102</v>
      </c>
      <c r="F11" s="36" t="s">
        <v>162</v>
      </c>
      <c r="G11" s="15" t="n">
        <f aca="false">SUM(E11*24)</f>
        <v>3.66666666666667</v>
      </c>
      <c r="H11" s="16" t="n">
        <f aca="false">IF(AND(G11&lt;4,G11&gt;0),4,G11)</f>
        <v>4</v>
      </c>
      <c r="I11" s="16" t="n">
        <f aca="false">SUM(F11*24)</f>
        <v>14.2</v>
      </c>
      <c r="J11" s="15" t="n">
        <f aca="false">SUM(I11-H11)</f>
        <v>10.2</v>
      </c>
      <c r="K11" s="18" t="n">
        <f aca="false">IF(J11&gt;8,8,J11)</f>
        <v>8</v>
      </c>
      <c r="L11" s="18" t="n">
        <f aca="false">IF(J11&gt;8,J11-K11,0)</f>
        <v>2.2</v>
      </c>
      <c r="M11" s="0" t="n">
        <f aca="false">IF(AND(H11&gt;=4,H11&lt;=5),((5-H11)*0.14*1235.83)+(K11*1235.83),K11*1235.83)</f>
        <v>10059.6562</v>
      </c>
      <c r="N11" s="6" t="n">
        <f aca="false">L11*1853.74</f>
        <v>4078.228</v>
      </c>
      <c r="O11" s="29" t="n">
        <f aca="false">(M11+N11)</f>
        <v>14137.8842</v>
      </c>
      <c r="P11" s="30" t="n">
        <f aca="false">O11-B11</f>
        <v>4396.4742</v>
      </c>
    </row>
    <row r="12" customFormat="false" ht="15" hidden="false" customHeight="false" outlineLevel="0" collapsed="false">
      <c r="A12" s="10" t="s">
        <v>56</v>
      </c>
      <c r="B12" s="10" t="n">
        <v>12375.44</v>
      </c>
      <c r="C12" s="12" t="s">
        <v>57</v>
      </c>
      <c r="D12" s="0" t="s">
        <v>150</v>
      </c>
      <c r="E12" s="36" t="s">
        <v>122</v>
      </c>
      <c r="F12" s="36" t="s">
        <v>152</v>
      </c>
      <c r="G12" s="15" t="n">
        <f aca="false">SUM(E12*24)</f>
        <v>4.16666666666667</v>
      </c>
      <c r="H12" s="16" t="n">
        <f aca="false">IF(AND(G12&lt;4,G12&gt;0),4,G12)</f>
        <v>4.16666666666667</v>
      </c>
      <c r="I12" s="16" t="n">
        <f aca="false">SUM(F12*24)</f>
        <v>13.0333333333333</v>
      </c>
      <c r="J12" s="15" t="n">
        <f aca="false">SUM(I12-H12)</f>
        <v>8.86666666666667</v>
      </c>
      <c r="K12" s="18" t="n">
        <f aca="false">IF(J12&gt;8,8,J12)</f>
        <v>8</v>
      </c>
      <c r="L12" s="18" t="n">
        <f aca="false">IF(J12&gt;8,J12-K12,0)</f>
        <v>0.866666666666665</v>
      </c>
      <c r="M12" s="0" t="n">
        <f aca="false">IF(AND(H12&gt;=4,H12&lt;=5),((5-H12)*0.14*1235.83)+(K12*1235.83),K12*1235.83)</f>
        <v>10030.8201666667</v>
      </c>
      <c r="N12" s="6" t="n">
        <f aca="false">L12*1853.74</f>
        <v>1606.57466666666</v>
      </c>
      <c r="O12" s="29" t="n">
        <f aca="false">(M12+N12)</f>
        <v>11637.3948333333</v>
      </c>
      <c r="P12" s="30" t="n">
        <f aca="false">O12-B12</f>
        <v>-738.04516666667</v>
      </c>
    </row>
    <row r="13" customFormat="false" ht="15" hidden="false" customHeight="false" outlineLevel="0" collapsed="false">
      <c r="A13" s="0" t="s">
        <v>61</v>
      </c>
      <c r="B13" s="0" t="n">
        <v>0</v>
      </c>
      <c r="C13" s="12" t="s">
        <v>62</v>
      </c>
      <c r="D13" s="36" t="s">
        <v>150</v>
      </c>
      <c r="E13" s="36"/>
      <c r="F13" s="36"/>
      <c r="G13" s="15" t="n">
        <f aca="false">SUM(E13*24)</f>
        <v>0</v>
      </c>
      <c r="H13" s="16" t="n">
        <f aca="false">IF(AND(G13&lt;4,G13&gt;0),4,G13)</f>
        <v>0</v>
      </c>
      <c r="I13" s="16" t="n">
        <f aca="false">SUM(F13*24)</f>
        <v>0</v>
      </c>
      <c r="J13" s="15" t="n">
        <f aca="false">SUM(I13-H13)</f>
        <v>0</v>
      </c>
      <c r="K13" s="18" t="n">
        <f aca="false">IF(J13&gt;8,8,J13)</f>
        <v>0</v>
      </c>
      <c r="L13" s="18" t="n">
        <f aca="false">IF(J13&gt;8,J13-K13,0)</f>
        <v>0</v>
      </c>
      <c r="M13" s="0" t="n">
        <f aca="false">IF(AND(H13&gt;=4,H13&lt;=5),((5-H13)*0.14*1235.83)+(K13*1235.83),K13*1235.83)</f>
        <v>0</v>
      </c>
      <c r="N13" s="6" t="n">
        <f aca="false">L13*1853.74</f>
        <v>0</v>
      </c>
      <c r="O13" s="29" t="n">
        <f aca="false">(M13+N13)</f>
        <v>0</v>
      </c>
      <c r="P13" s="30" t="n">
        <f aca="false">O13-B13</f>
        <v>0</v>
      </c>
    </row>
    <row r="14" customFormat="false" ht="15" hidden="false" customHeight="false" outlineLevel="0" collapsed="false">
      <c r="A14" s="10" t="s">
        <v>65</v>
      </c>
      <c r="B14" s="10" t="n">
        <v>14162.93</v>
      </c>
      <c r="C14" s="22" t="s">
        <v>66</v>
      </c>
      <c r="D14" s="0" t="s">
        <v>150</v>
      </c>
      <c r="E14" s="36" t="s">
        <v>59</v>
      </c>
      <c r="F14" s="36" t="s">
        <v>138</v>
      </c>
      <c r="G14" s="15" t="n">
        <f aca="false">SUM(E14*24)</f>
        <v>4.11666666666667</v>
      </c>
      <c r="H14" s="16" t="n">
        <f aca="false">IF(AND(G14&lt;4,G14&gt;0),4,G14)</f>
        <v>4.11666666666667</v>
      </c>
      <c r="I14" s="16" t="n">
        <f aca="false">SUM(F14*24)</f>
        <v>15.3666666666667</v>
      </c>
      <c r="J14" s="15" t="n">
        <f aca="false">SUM(I14-H14)</f>
        <v>11.25</v>
      </c>
      <c r="K14" s="18" t="n">
        <f aca="false">IF(J14&gt;8,8,J14)</f>
        <v>8</v>
      </c>
      <c r="L14" s="18" t="n">
        <f aca="false">IF(J14&gt;8,J14-K14,0)</f>
        <v>3.25</v>
      </c>
      <c r="M14" s="0" t="n">
        <f aca="false">IF(AND(H14&gt;=4,H14&lt;=5),((5-H14)*0.14*1235.83)+(K14*1235.83),K14*1235.83)</f>
        <v>10039.4709766667</v>
      </c>
      <c r="N14" s="6" t="n">
        <f aca="false">L14*1853.74</f>
        <v>6024.655</v>
      </c>
      <c r="O14" s="29" t="n">
        <f aca="false">(M14+N14)</f>
        <v>16064.1259766667</v>
      </c>
      <c r="P14" s="30" t="n">
        <f aca="false">O14-B14</f>
        <v>1901.19597666667</v>
      </c>
    </row>
    <row r="15" customFormat="false" ht="15" hidden="false" customHeight="false" outlineLevel="0" collapsed="false">
      <c r="A15" s="10" t="s">
        <v>67</v>
      </c>
      <c r="B15" s="10" t="n">
        <v>9741.41</v>
      </c>
      <c r="C15" s="12" t="s">
        <v>68</v>
      </c>
      <c r="D15" s="36" t="s">
        <v>150</v>
      </c>
      <c r="E15" s="36" t="s">
        <v>163</v>
      </c>
      <c r="F15" s="36" t="s">
        <v>162</v>
      </c>
      <c r="G15" s="15" t="n">
        <f aca="false">SUM(E15*24)</f>
        <v>3.66666666666667</v>
      </c>
      <c r="H15" s="16" t="n">
        <f aca="false">IF(AND(G15&lt;4,G15&gt;0),4,G15)</f>
        <v>4</v>
      </c>
      <c r="I15" s="16" t="n">
        <f aca="false">SUM(F15*24)</f>
        <v>14.2</v>
      </c>
      <c r="J15" s="15" t="n">
        <f aca="false">SUM(I15-H15)</f>
        <v>10.2</v>
      </c>
      <c r="K15" s="18" t="n">
        <f aca="false">IF(J15&gt;8,8,J15)</f>
        <v>8</v>
      </c>
      <c r="L15" s="18" t="n">
        <f aca="false">IF(J15&gt;8,J15-K15,0)</f>
        <v>2.2</v>
      </c>
      <c r="M15" s="0" t="n">
        <f aca="false">IF(AND(H15&gt;=4,H15&lt;=5),((5-H15)*0.14*1235.83)+(K15*1235.83),K15*1235.83)</f>
        <v>10059.6562</v>
      </c>
      <c r="N15" s="6" t="n">
        <f aca="false">L15*1853.74</f>
        <v>4078.228</v>
      </c>
      <c r="O15" s="29" t="n">
        <f aca="false">(M15+N15)</f>
        <v>14137.8842</v>
      </c>
      <c r="P15" s="30" t="n">
        <f aca="false">O15-B15</f>
        <v>4396.4742</v>
      </c>
    </row>
    <row r="16" customFormat="false" ht="15" hidden="false" customHeight="false" outlineLevel="0" collapsed="false">
      <c r="A16" s="10" t="s">
        <v>70</v>
      </c>
      <c r="B16" s="10" t="n">
        <v>18258.81</v>
      </c>
      <c r="C16" s="12" t="s">
        <v>71</v>
      </c>
      <c r="D16" s="0" t="s">
        <v>150</v>
      </c>
      <c r="E16" s="36" t="s">
        <v>153</v>
      </c>
      <c r="F16" s="36" t="s">
        <v>154</v>
      </c>
      <c r="G16" s="15" t="n">
        <f aca="false">SUM(E16*24)</f>
        <v>3.98333333333333</v>
      </c>
      <c r="H16" s="16" t="n">
        <f aca="false">IF(AND(G16&lt;4,G16&gt;0),4,G16)</f>
        <v>4</v>
      </c>
      <c r="I16" s="16" t="n">
        <f aca="false">SUM(F16*24)</f>
        <v>19.35</v>
      </c>
      <c r="J16" s="15" t="n">
        <f aca="false">SUM(I16-H16)</f>
        <v>15.35</v>
      </c>
      <c r="K16" s="18" t="n">
        <f aca="false">IF(J16&gt;8,8,J16)</f>
        <v>8</v>
      </c>
      <c r="L16" s="18" t="n">
        <f aca="false">IF(J16&gt;8,J16-K16,0)</f>
        <v>7.35</v>
      </c>
      <c r="M16" s="0" t="n">
        <f aca="false">IF(AND(H16&gt;=4,H16&lt;=5),((5-H16)*0.14*1235.83)+(K16*1235.83),K16*1235.83)</f>
        <v>10059.6562</v>
      </c>
      <c r="N16" s="6" t="n">
        <f aca="false">L16*1853.74</f>
        <v>13624.989</v>
      </c>
      <c r="O16" s="29" t="n">
        <f aca="false">(M16+N16)</f>
        <v>23684.6452</v>
      </c>
      <c r="P16" s="30" t="n">
        <f aca="false">O16-B16</f>
        <v>5425.8352</v>
      </c>
    </row>
    <row r="17" customFormat="false" ht="15" hidden="false" customHeight="false" outlineLevel="0" collapsed="false">
      <c r="A17" s="10" t="s">
        <v>72</v>
      </c>
      <c r="B17" s="10" t="n">
        <v>12731.51</v>
      </c>
      <c r="C17" s="12" t="s">
        <v>73</v>
      </c>
      <c r="D17" s="36" t="s">
        <v>150</v>
      </c>
      <c r="E17" s="36" t="s">
        <v>147</v>
      </c>
      <c r="F17" s="36" t="s">
        <v>104</v>
      </c>
      <c r="G17" s="15" t="n">
        <f aca="false">SUM(E17*24)</f>
        <v>3.01666666666667</v>
      </c>
      <c r="H17" s="16" t="n">
        <f aca="false">IF(AND(G17&lt;4,G17&gt;0),4,G17)</f>
        <v>4</v>
      </c>
      <c r="I17" s="16" t="n">
        <f aca="false">SUM(F17*24)</f>
        <v>15</v>
      </c>
      <c r="J17" s="15" t="n">
        <f aca="false">SUM(I17-H17)</f>
        <v>11</v>
      </c>
      <c r="K17" s="18" t="n">
        <f aca="false">IF(J17&gt;8,8,J17)</f>
        <v>8</v>
      </c>
      <c r="L17" s="18" t="n">
        <f aca="false">IF(J17&gt;8,J17-K17,0)</f>
        <v>3</v>
      </c>
      <c r="M17" s="0" t="n">
        <f aca="false">IF(AND(H17&gt;=4,H17&lt;=5),((5-H17)*0.14*1235.83)+(K17*1235.83),K17*1235.83)</f>
        <v>10059.6562</v>
      </c>
      <c r="N17" s="6" t="n">
        <f aca="false">L17*1853.74</f>
        <v>5561.22</v>
      </c>
      <c r="O17" s="29" t="n">
        <f aca="false">(M17+N17)</f>
        <v>15620.8762</v>
      </c>
      <c r="P17" s="30" t="n">
        <f aca="false">O17-B17</f>
        <v>2889.3662</v>
      </c>
    </row>
    <row r="18" customFormat="false" ht="15" hidden="false" customHeight="false" outlineLevel="0" collapsed="false">
      <c r="A18" s="10" t="s">
        <v>76</v>
      </c>
      <c r="B18" s="10" t="n">
        <v>12731.51</v>
      </c>
      <c r="C18" s="12" t="s">
        <v>76</v>
      </c>
      <c r="D18" s="0" t="s">
        <v>150</v>
      </c>
      <c r="E18" s="36" t="s">
        <v>102</v>
      </c>
      <c r="F18" s="36" t="s">
        <v>162</v>
      </c>
      <c r="G18" s="15" t="n">
        <f aca="false">SUM(E18*24)</f>
        <v>3.66666666666667</v>
      </c>
      <c r="H18" s="16" t="n">
        <f aca="false">IF(AND(G18&lt;4,G18&gt;0),4,G18)</f>
        <v>4</v>
      </c>
      <c r="I18" s="16" t="n">
        <f aca="false">SUM(F18*24)</f>
        <v>14.2</v>
      </c>
      <c r="J18" s="15" t="n">
        <f aca="false">SUM(I18-H18)</f>
        <v>10.2</v>
      </c>
      <c r="K18" s="18" t="n">
        <f aca="false">IF(J18&gt;8,8,J18)</f>
        <v>8</v>
      </c>
      <c r="L18" s="18" t="n">
        <f aca="false">IF(J18&gt;8,J18-K18,0)</f>
        <v>2.2</v>
      </c>
      <c r="M18" s="0" t="n">
        <f aca="false">IF(AND(H18&gt;=4,H18&lt;=5),((5-H18)*0.14*1235.83)+(K18*1235.83),K18*1235.83)</f>
        <v>10059.6562</v>
      </c>
      <c r="N18" s="6" t="n">
        <f aca="false">L18*1853.74</f>
        <v>4078.228</v>
      </c>
      <c r="O18" s="29" t="n">
        <f aca="false">(M18+N18)</f>
        <v>14137.8842</v>
      </c>
      <c r="P18" s="30" t="n">
        <f aca="false">O18-B18</f>
        <v>1406.3742</v>
      </c>
    </row>
    <row r="19" customFormat="false" ht="15" hidden="false" customHeight="false" outlineLevel="0" collapsed="false">
      <c r="A19" s="10" t="s">
        <v>78</v>
      </c>
      <c r="B19" s="10" t="n">
        <v>12375.44</v>
      </c>
      <c r="C19" s="12" t="s">
        <v>79</v>
      </c>
      <c r="D19" s="36" t="s">
        <v>150</v>
      </c>
      <c r="E19" s="36" t="s">
        <v>155</v>
      </c>
      <c r="F19" s="36" t="s">
        <v>164</v>
      </c>
      <c r="G19" s="15" t="n">
        <f aca="false">SUM(E19*24)</f>
        <v>4.2</v>
      </c>
      <c r="H19" s="16" t="n">
        <f aca="false">IF(AND(G19&lt;4,G19&gt;0),4,G19)</f>
        <v>4.2</v>
      </c>
      <c r="I19" s="16" t="n">
        <f aca="false">SUM(F19*24)</f>
        <v>13.5</v>
      </c>
      <c r="J19" s="15" t="n">
        <f aca="false">SUM(I19-H19)</f>
        <v>9.3</v>
      </c>
      <c r="K19" s="18" t="n">
        <f aca="false">IF(J19&gt;8,8,J19)</f>
        <v>8</v>
      </c>
      <c r="L19" s="18" t="n">
        <f aca="false">IF(J19&gt;8,J19-K19,0)</f>
        <v>1.3</v>
      </c>
      <c r="M19" s="0" t="n">
        <f aca="false">IF(AND(H19&gt;=4,H19&lt;=5),((5-H19)*0.14*1235.83)+(K19*1235.83),K19*1235.83)</f>
        <v>10025.05296</v>
      </c>
      <c r="N19" s="6" t="n">
        <f aca="false">L19*1853.74</f>
        <v>2409.862</v>
      </c>
      <c r="O19" s="29" t="n">
        <f aca="false">(M19+N19)</f>
        <v>12434.91496</v>
      </c>
      <c r="P19" s="30" t="n">
        <f aca="false">O19-B19</f>
        <v>59.4749599999996</v>
      </c>
    </row>
    <row r="20" customFormat="false" ht="15" hidden="false" customHeight="false" outlineLevel="0" collapsed="false">
      <c r="A20" s="10" t="s">
        <v>81</v>
      </c>
      <c r="B20" s="10" t="n">
        <v>13222.8</v>
      </c>
      <c r="C20" s="12" t="s">
        <v>82</v>
      </c>
      <c r="D20" s="0" t="s">
        <v>150</v>
      </c>
      <c r="E20" s="36" t="s">
        <v>155</v>
      </c>
      <c r="F20" s="36" t="s">
        <v>125</v>
      </c>
      <c r="G20" s="15" t="n">
        <f aca="false">SUM(E20*24)</f>
        <v>4.2</v>
      </c>
      <c r="H20" s="16" t="n">
        <f aca="false">IF(AND(G20&lt;4,G20&gt;0),4,G20)</f>
        <v>4.2</v>
      </c>
      <c r="I20" s="16" t="n">
        <f aca="false">SUM(F20*24)</f>
        <v>12</v>
      </c>
      <c r="J20" s="15" t="n">
        <f aca="false">SUM(I20-H20)</f>
        <v>7.8</v>
      </c>
      <c r="K20" s="18" t="n">
        <f aca="false">IF(J20&gt;8,8,J20)</f>
        <v>7.8</v>
      </c>
      <c r="L20" s="18" t="n">
        <f aca="false">IF(J20&gt;8,J20-K20,0)</f>
        <v>0</v>
      </c>
      <c r="M20" s="0" t="n">
        <f aca="false">IF(AND(H20&gt;=4,H20&lt;=5),((5-H20)*0.14*1235.83)+(K20*1235.83),K20*1235.83)</f>
        <v>9777.88696</v>
      </c>
      <c r="N20" s="6" t="n">
        <f aca="false">L20*1853.74</f>
        <v>0</v>
      </c>
      <c r="O20" s="29" t="n">
        <f aca="false">(M20+N20)</f>
        <v>9777.88696</v>
      </c>
      <c r="P20" s="30" t="n">
        <f aca="false">O20-B20</f>
        <v>-3444.91304</v>
      </c>
    </row>
    <row r="21" customFormat="false" ht="15" hidden="false" customHeight="false" outlineLevel="0" collapsed="false">
      <c r="A21" s="31"/>
      <c r="B21" s="44"/>
      <c r="C21" s="12"/>
      <c r="D21" s="12"/>
      <c r="E21" s="12"/>
      <c r="F21" s="12"/>
      <c r="G21" s="15" t="n">
        <f aca="false">SUM(E21*24)</f>
        <v>0</v>
      </c>
      <c r="H21" s="16" t="n">
        <f aca="false">IF(AND(G21&lt;4,G21&gt;0),4,G21)</f>
        <v>0</v>
      </c>
      <c r="I21" s="16" t="n">
        <f aca="false">SUM(F21*24)</f>
        <v>0</v>
      </c>
      <c r="J21" s="15" t="n">
        <f aca="false">SUM(I21-H21)</f>
        <v>0</v>
      </c>
      <c r="K21" s="18" t="n">
        <f aca="false">IF(J21&gt;8,8,J21)</f>
        <v>0</v>
      </c>
      <c r="L21" s="18" t="n">
        <f aca="false">IF(J21&gt;8,J21-K21,0)</f>
        <v>0</v>
      </c>
      <c r="M21" s="0" t="n">
        <f aca="false">IF(AND(H21&gt;=4,H21&lt;=5),((5-H21)*0.14*1235.83)+(K21*1235.83),K21*1235.83)</f>
        <v>0</v>
      </c>
      <c r="N21" s="6" t="n">
        <f aca="false">L21*1853.74</f>
        <v>0</v>
      </c>
      <c r="O21" s="29" t="n">
        <f aca="false">(M21+N21)</f>
        <v>0</v>
      </c>
      <c r="P21" s="30" t="n">
        <f aca="false">O21-B21</f>
        <v>0</v>
      </c>
    </row>
    <row r="22" customFormat="false" ht="15" hidden="false" customHeight="false" outlineLevel="0" collapsed="false">
      <c r="A22" s="31"/>
      <c r="B22" s="44"/>
      <c r="C22" s="17"/>
      <c r="D22" s="12"/>
      <c r="E22" s="12"/>
      <c r="F22" s="1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8" t="n">
        <f aca="false">IF(J22&gt;8,8,J22)</f>
        <v>0</v>
      </c>
      <c r="L22" s="18" t="n">
        <f aca="false">IF(J22&gt;8,J22-K22,0)</f>
        <v>0</v>
      </c>
      <c r="M22" s="0" t="n">
        <f aca="false">IF(AND(H22&gt;=4,H22&lt;=5),((5-H22)*0.14*1235.83)+(K22*1235.83),K22*1235.83)</f>
        <v>0</v>
      </c>
      <c r="N22" s="6" t="n">
        <f aca="false">L22*1853.74</f>
        <v>0</v>
      </c>
      <c r="O22" s="29" t="n">
        <f aca="false">(M22+N22)</f>
        <v>0</v>
      </c>
      <c r="P22" s="30" t="n">
        <f aca="false">O22-B22</f>
        <v>0</v>
      </c>
    </row>
    <row r="23" customFormat="false" ht="15" hidden="false" customHeight="false" outlineLevel="0" collapsed="false">
      <c r="A23" s="31"/>
      <c r="B23" s="44"/>
      <c r="C23" s="12"/>
      <c r="D23" s="12"/>
      <c r="E23" s="12"/>
      <c r="F23" s="1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8" t="n">
        <f aca="false">IF(J23&gt;8,8,J23)</f>
        <v>0</v>
      </c>
      <c r="L23" s="18" t="n">
        <f aca="false">IF(J23&gt;8,J23-K23,0)</f>
        <v>0</v>
      </c>
      <c r="M23" s="0" t="n">
        <f aca="false">IF(AND(H23&gt;=4,H23&lt;=5),((5-H23)*0.14*1235.83)+(K23*1235.83),K23*1235.83)</f>
        <v>0</v>
      </c>
      <c r="N23" s="6" t="n">
        <f aca="false">L23*1853.74</f>
        <v>0</v>
      </c>
      <c r="O23" s="29" t="n">
        <f aca="false">(M23+N23)</f>
        <v>0</v>
      </c>
      <c r="P23" s="30" t="n">
        <f aca="false">O23-B23</f>
        <v>0</v>
      </c>
    </row>
    <row r="24" customFormat="false" ht="15" hidden="false" customHeight="false" outlineLevel="0" collapsed="false">
      <c r="A24" s="31"/>
      <c r="B24" s="44"/>
      <c r="C24" s="12"/>
      <c r="D24" s="12"/>
      <c r="E24" s="12"/>
      <c r="F24" s="1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8" t="n">
        <f aca="false">IF(J24&gt;8,8,J24)</f>
        <v>0</v>
      </c>
      <c r="L24" s="18" t="n">
        <f aca="false">IF(J24&gt;8,J24-K24,0)</f>
        <v>0</v>
      </c>
      <c r="M24" s="0" t="n">
        <f aca="false">IF(AND(H24&gt;=4,H24&lt;=5),((5-H24)*0.14*1235.83)+(K24*1235.83),K24*1235.83)</f>
        <v>0</v>
      </c>
      <c r="N24" s="6" t="n">
        <f aca="false">L24*1853.74</f>
        <v>0</v>
      </c>
      <c r="O24" s="29" t="n">
        <f aca="false">(M24+N24)</f>
        <v>0</v>
      </c>
      <c r="P24" s="30" t="n">
        <f aca="false">O24-B24</f>
        <v>0</v>
      </c>
    </row>
    <row r="25" customFormat="false" ht="409.6" hidden="false" customHeight="false" outlineLevel="0" collapsed="false">
      <c r="A25" s="31"/>
      <c r="B25" s="44"/>
      <c r="C25" s="12"/>
      <c r="D25" s="12"/>
      <c r="E25" s="12"/>
      <c r="F25" s="1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8" t="n">
        <f aca="false">IF(J25&gt;8,8,J25)</f>
        <v>0</v>
      </c>
      <c r="L25" s="18" t="n">
        <f aca="false">IF(J25&gt;8,J25-K25,0)</f>
        <v>0</v>
      </c>
      <c r="M25" s="0" t="n">
        <f aca="false">IF(AND(H25&gt;=4,H25&lt;=5),((5-H25)*0.14*1235.83)+(K25*1235.83),K25*1235.83)</f>
        <v>0</v>
      </c>
      <c r="N25" s="6" t="n">
        <f aca="false">L25*1853.74</f>
        <v>0</v>
      </c>
      <c r="O25" s="29" t="n">
        <f aca="false">(M25+N25)</f>
        <v>0</v>
      </c>
      <c r="P25" s="30" t="n">
        <f aca="false">O25-B25</f>
        <v>0</v>
      </c>
    </row>
    <row r="26" customFormat="false" ht="409.6" hidden="false" customHeight="false" outlineLevel="0" collapsed="false">
      <c r="A26" s="31"/>
      <c r="B26" s="44"/>
      <c r="C26" s="12"/>
      <c r="D26" s="12"/>
      <c r="E26" s="12"/>
      <c r="F26" s="12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8" t="n">
        <f aca="false">IF(J26&gt;8,8,J26)</f>
        <v>0</v>
      </c>
      <c r="L26" s="18" t="n">
        <f aca="false">IF(J26&gt;8,J26-K26,0)</f>
        <v>0</v>
      </c>
      <c r="M26" s="0" t="n">
        <f aca="false">IF(AND(H26&gt;=4,H26&lt;=5),((5-H26)*0.14*1235.83)+(K26*1235.83),K26*1235.83)</f>
        <v>0</v>
      </c>
      <c r="N26" s="6" t="n">
        <f aca="false">L26*1853.74</f>
        <v>0</v>
      </c>
      <c r="O26" s="29" t="n">
        <f aca="false">(M26+N26)</f>
        <v>0</v>
      </c>
      <c r="P26" s="30" t="n">
        <f aca="false">O26-B26</f>
        <v>0</v>
      </c>
    </row>
    <row r="27" customFormat="false" ht="409.6" hidden="false" customHeight="false" outlineLevel="0" collapsed="false">
      <c r="A27" s="31"/>
      <c r="B27" s="44"/>
      <c r="C27" s="12"/>
      <c r="D27" s="12"/>
      <c r="E27" s="12"/>
      <c r="F27" s="12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8" t="n">
        <f aca="false">IF(J27&gt;8,8,J27)</f>
        <v>0</v>
      </c>
      <c r="L27" s="18" t="n">
        <f aca="false">IF(J27&gt;8,J27-K27,0)</f>
        <v>0</v>
      </c>
      <c r="M27" s="0" t="n">
        <f aca="false">IF(AND(H27&gt;=4,H27&lt;=5),((5-H27)*0.14*1235.83)+(K27*1235.83),K27*1235.83)</f>
        <v>0</v>
      </c>
      <c r="N27" s="6" t="n">
        <f aca="false">L27*1853.74</f>
        <v>0</v>
      </c>
      <c r="O27" s="29" t="n">
        <f aca="false">(M27+N27)</f>
        <v>0</v>
      </c>
      <c r="P27" s="30" t="n">
        <f aca="false">O27-B27</f>
        <v>0</v>
      </c>
    </row>
    <row r="28" customFormat="false" ht="409.6" hidden="false" customHeight="false" outlineLevel="0" collapsed="false">
      <c r="A28" s="31"/>
      <c r="B28" s="44"/>
      <c r="C28" s="12"/>
      <c r="D28" s="12"/>
      <c r="E28" s="12"/>
      <c r="F28" s="12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8" t="n">
        <f aca="false">IF(J28&gt;8,8,J28)</f>
        <v>0</v>
      </c>
      <c r="L28" s="18" t="n">
        <f aca="false">IF(J28&gt;8,J28-K28,0)</f>
        <v>0</v>
      </c>
      <c r="M28" s="0" t="n">
        <f aca="false">IF(AND(H28&gt;=4,H28&lt;=5),((5-H28)*0.14*1235.83)+(K28*1235.83),K28*1235.83)</f>
        <v>0</v>
      </c>
      <c r="N28" s="6" t="n">
        <f aca="false">L28*1853.74</f>
        <v>0</v>
      </c>
      <c r="O28" s="29" t="n">
        <f aca="false">(M28+N28)</f>
        <v>0</v>
      </c>
      <c r="P28" s="30" t="n">
        <f aca="false">O28-B28</f>
        <v>0</v>
      </c>
    </row>
    <row r="29" customFormat="false" ht="409.6" hidden="false" customHeight="false" outlineLevel="0" collapsed="false">
      <c r="A29" s="31"/>
      <c r="B29" s="44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8" t="n">
        <f aca="false">IF(J29&gt;8,8,J29)</f>
        <v>0</v>
      </c>
      <c r="L29" s="18" t="n">
        <f aca="false">IF(J29&gt;8,J29-K29,0)</f>
        <v>0</v>
      </c>
      <c r="M29" s="0" t="n">
        <f aca="false">IF(AND(H29&gt;=4,H29&lt;=5),((5-H29)*0.14*1235.83)+(K29*1235.83),K29*1235.83)</f>
        <v>0</v>
      </c>
      <c r="N29" s="6" t="n">
        <f aca="false">L29*1853.74</f>
        <v>0</v>
      </c>
      <c r="O29" s="29" t="n">
        <f aca="false">(M29+N29)</f>
        <v>0</v>
      </c>
      <c r="P29" s="30" t="n">
        <f aca="false">O29-B29</f>
        <v>0</v>
      </c>
    </row>
    <row r="30" customFormat="false" ht="409.6" hidden="false" customHeight="false" outlineLevel="0" collapsed="false">
      <c r="A30" s="31"/>
      <c r="B30" s="44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8" t="n">
        <f aca="false">IF(J30&gt;8,8,J30)</f>
        <v>0</v>
      </c>
      <c r="L30" s="18" t="n">
        <f aca="false">IF(J30&gt;8,J30-K30,0)</f>
        <v>0</v>
      </c>
      <c r="M30" s="0" t="n">
        <f aca="false">IF(AND(H30&gt;=4,H30&lt;=5),((5-H30)*0.14*1235.83)+(K30*1235.83),K30*1235.83)</f>
        <v>0</v>
      </c>
      <c r="N30" s="6" t="n">
        <f aca="false">L30*1853.74</f>
        <v>0</v>
      </c>
      <c r="O30" s="29" t="n">
        <f aca="false">(M30+N30)</f>
        <v>0</v>
      </c>
      <c r="P30" s="30" t="n">
        <f aca="false">O30-B30</f>
        <v>0</v>
      </c>
    </row>
    <row r="31" customFormat="false" ht="409.6" hidden="false" customHeight="false" outlineLevel="0" collapsed="false">
      <c r="A31" s="31"/>
      <c r="B31" s="44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8" t="n">
        <f aca="false">IF(J31&gt;8,8,J31)</f>
        <v>0</v>
      </c>
      <c r="L31" s="18" t="n">
        <f aca="false">IF(J31&gt;8,J31-K31,0)</f>
        <v>0</v>
      </c>
      <c r="M31" s="0" t="n">
        <f aca="false">IF(AND(H31&gt;=4,H31&lt;=5),((5-H31)*0.14*1235.83)+(K31*1235.83),K31*1235.83)</f>
        <v>0</v>
      </c>
      <c r="N31" s="6" t="n">
        <f aca="false">L31*1853.74</f>
        <v>0</v>
      </c>
      <c r="O31" s="29" t="n">
        <f aca="false">(M31+N31)</f>
        <v>0</v>
      </c>
      <c r="P31" s="30" t="n">
        <f aca="false">O31-B31</f>
        <v>0</v>
      </c>
    </row>
    <row r="32" customFormat="false" ht="409.6" hidden="false" customHeight="false" outlineLevel="0" collapsed="false">
      <c r="A32" s="31"/>
      <c r="B32" s="44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8" t="n">
        <f aca="false">IF(J32&gt;8,8,J32)</f>
        <v>0</v>
      </c>
      <c r="L32" s="18" t="n">
        <f aca="false">IF(J32&gt;8,J32-K32,0)</f>
        <v>0</v>
      </c>
      <c r="M32" s="0" t="n">
        <f aca="false">IF(AND(H32&gt;=4,H32&lt;=5),((5-H32)*0.14*1235.83)+(K32*1235.83),K32*1235.83)</f>
        <v>0</v>
      </c>
      <c r="N32" s="6" t="n">
        <f aca="false">L32*1853.74</f>
        <v>0</v>
      </c>
      <c r="O32" s="29" t="n">
        <f aca="false">(M32+N32)</f>
        <v>0</v>
      </c>
      <c r="P32" s="30" t="n">
        <f aca="false">O32-B32</f>
        <v>0</v>
      </c>
    </row>
    <row r="33" customFormat="false" ht="409.6" hidden="false" customHeight="false" outlineLevel="0" collapsed="false">
      <c r="A33" s="31"/>
      <c r="B33" s="44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8" t="n">
        <f aca="false">IF(J33&gt;8,8,J33)</f>
        <v>0</v>
      </c>
      <c r="L33" s="18" t="n">
        <f aca="false">IF(J33&gt;8,J33-K33,0)</f>
        <v>0</v>
      </c>
      <c r="M33" s="0" t="n">
        <f aca="false">IF(AND(H33&gt;=4,H33&lt;=5),((5-H33)*0.14*1235.83)+(K33*1235.83),K33*1235.83)</f>
        <v>0</v>
      </c>
      <c r="N33" s="6" t="n">
        <f aca="false">L33*1853.74</f>
        <v>0</v>
      </c>
      <c r="O33" s="29" t="n">
        <f aca="false">(M33+N33)</f>
        <v>0</v>
      </c>
      <c r="P33" s="30" t="n">
        <f aca="false">O33-B33</f>
        <v>0</v>
      </c>
    </row>
    <row r="34" customFormat="false" ht="409.6" hidden="false" customHeight="false" outlineLevel="0" collapsed="false">
      <c r="A34" s="31"/>
      <c r="B34" s="44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8" t="n">
        <f aca="false">IF(H34&gt;0,8,)</f>
        <v>0</v>
      </c>
      <c r="L34" s="18" t="n">
        <f aca="false">IF(J34&gt;8,J34-K34,0)</f>
        <v>0</v>
      </c>
      <c r="M34" s="0" t="n">
        <f aca="false">IF(AND(H34&gt;=4,H34&lt;=5),((5-H34)*0.14*1235.83)+(K34*1235.83),K34*1235.83)</f>
        <v>0</v>
      </c>
      <c r="N34" s="6" t="n">
        <f aca="false">L34*1853.74</f>
        <v>0</v>
      </c>
      <c r="O34" s="29" t="n">
        <f aca="false">(M34+N34)</f>
        <v>0</v>
      </c>
      <c r="P34" s="30" t="n">
        <f aca="false">O34-B34</f>
        <v>0</v>
      </c>
    </row>
    <row r="35" customFormat="false" ht="409.6" hidden="false" customHeight="false" outlineLevel="0" collapsed="false">
      <c r="A35" s="31"/>
      <c r="B35" s="44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8" t="n">
        <f aca="false">IF(H35&gt;0,8,)</f>
        <v>0</v>
      </c>
      <c r="L35" s="18" t="n">
        <f aca="false">IF(J35&gt;8,J35-K35,0)</f>
        <v>0</v>
      </c>
      <c r="M35" s="0" t="n">
        <f aca="false">IF(AND(H35&gt;=4,H35&lt;=5),((5-H35)*0.14*1235.83)+(K35*1235.83),K35*1235.83)</f>
        <v>0</v>
      </c>
      <c r="N35" s="6" t="n">
        <f aca="false">L35*1853.74</f>
        <v>0</v>
      </c>
      <c r="O35" s="29" t="n">
        <f aca="false">(M35+N35)</f>
        <v>0</v>
      </c>
      <c r="P35" s="30" t="n">
        <f aca="false">O35-B35</f>
        <v>0</v>
      </c>
    </row>
    <row r="36" customFormat="false" ht="409.6" hidden="false" customHeight="false" outlineLevel="0" collapsed="false">
      <c r="A36" s="31"/>
      <c r="B36" s="44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8" t="n">
        <f aca="false">IF(H36&gt;0,8,)</f>
        <v>0</v>
      </c>
      <c r="L36" s="18" t="n">
        <f aca="false">IF(J36&gt;8,J36-K36,0)</f>
        <v>0</v>
      </c>
      <c r="M36" s="0" t="n">
        <f aca="false">IF(AND(H36&gt;=4,H36&lt;=5),((5-H36)*0.14*1235.83)+(K36*1235.83),K36*1235.83)</f>
        <v>0</v>
      </c>
      <c r="N36" s="6" t="n">
        <f aca="false">L36*1853.74</f>
        <v>0</v>
      </c>
      <c r="O36" s="29" t="n">
        <f aca="false">(M36+N36)</f>
        <v>0</v>
      </c>
      <c r="P36" s="30" t="n">
        <f aca="false">O36-B36</f>
        <v>0</v>
      </c>
    </row>
    <row r="37" customFormat="false" ht="409.6" hidden="false" customHeight="false" outlineLevel="0" collapsed="false">
      <c r="A37" s="31"/>
      <c r="B37" s="44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8" t="n">
        <f aca="false">IF(H37&gt;0,8,)</f>
        <v>0</v>
      </c>
      <c r="L37" s="18" t="n">
        <f aca="false">IF(J37&gt;8,J37-K37,0)</f>
        <v>0</v>
      </c>
      <c r="M37" s="0" t="n">
        <f aca="false">IF(AND(H37&gt;=4,H37&lt;=5),((5-H37)*0.14*1235.83)+(K37*1235.83),K37*1235.83)</f>
        <v>0</v>
      </c>
      <c r="N37" s="6" t="n">
        <f aca="false">L37*1853.74</f>
        <v>0</v>
      </c>
      <c r="O37" s="29" t="n">
        <f aca="false">(M37+N37)</f>
        <v>0</v>
      </c>
      <c r="P37" s="30" t="n">
        <f aca="false">O37-B37</f>
        <v>0</v>
      </c>
    </row>
    <row r="38" customFormat="false" ht="409.6" hidden="false" customHeight="false" outlineLevel="0" collapsed="false">
      <c r="A38" s="31"/>
      <c r="B38" s="44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8" t="n">
        <f aca="false">IF(H38&gt;0,8,)</f>
        <v>0</v>
      </c>
      <c r="L38" s="18" t="n">
        <f aca="false">IF(J38&gt;8,J38-K38,0)</f>
        <v>0</v>
      </c>
      <c r="M38" s="0" t="n">
        <f aca="false">IF(AND(H38&gt;=4,H38&lt;=5),((5-H38)*0.14*1235.83)+(K38*1235.83),K38*1235.83)</f>
        <v>0</v>
      </c>
      <c r="N38" s="6" t="n">
        <f aca="false">L38*1853.74</f>
        <v>0</v>
      </c>
      <c r="O38" s="29" t="n">
        <f aca="false">(M38+N38)</f>
        <v>0</v>
      </c>
      <c r="P38" s="30" t="n">
        <f aca="false">O38-B38</f>
        <v>0</v>
      </c>
    </row>
    <row r="39" customFormat="false" ht="409.6" hidden="false" customHeight="false" outlineLevel="0" collapsed="false">
      <c r="A39" s="31"/>
      <c r="B39" s="44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8" t="n">
        <f aca="false">IF(H39&gt;0,8,)</f>
        <v>0</v>
      </c>
      <c r="L39" s="18" t="n">
        <f aca="false">IF(J39&gt;8,J39-K39,0)</f>
        <v>0</v>
      </c>
      <c r="M39" s="0" t="n">
        <f aca="false">IF(AND(H39&gt;=4,H39&lt;=5),((5-H39)*0.14*1235.83)+(K39*1235.83),K39*1235.83)</f>
        <v>0</v>
      </c>
      <c r="N39" s="6" t="n">
        <f aca="false">L39*1853.74</f>
        <v>0</v>
      </c>
      <c r="O39" s="29" t="n">
        <f aca="false">(M39+N39)</f>
        <v>0</v>
      </c>
      <c r="P39" s="30" t="n">
        <f aca="false">O39-B39</f>
        <v>0</v>
      </c>
    </row>
    <row r="40" customFormat="false" ht="409.6" hidden="false" customHeight="false" outlineLevel="0" collapsed="false">
      <c r="A40" s="31"/>
      <c r="B40" s="44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8" t="n">
        <f aca="false">IF(H40&gt;0,8,)</f>
        <v>0</v>
      </c>
      <c r="L40" s="18" t="n">
        <f aca="false">IF(J40&gt;8,J40-K40,0)</f>
        <v>0</v>
      </c>
      <c r="M40" s="0" t="n">
        <f aca="false">IF(AND(H40&gt;=4,H40&lt;=5),((5-H40)*0.14*1235.83)+(K40*1235.83),K40*1235.83)</f>
        <v>0</v>
      </c>
      <c r="N40" s="6" t="n">
        <f aca="false">L40*1853.74</f>
        <v>0</v>
      </c>
      <c r="O40" s="29" t="n">
        <f aca="false">(M40+N40)</f>
        <v>0</v>
      </c>
      <c r="P40" s="30" t="n">
        <f aca="false">O40-B40</f>
        <v>0</v>
      </c>
    </row>
    <row r="41" customFormat="false" ht="409.6" hidden="false" customHeight="false" outlineLevel="0" collapsed="false">
      <c r="A41" s="31"/>
      <c r="B41" s="44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8" t="n">
        <f aca="false">IF(H41&gt;0,8,)</f>
        <v>0</v>
      </c>
      <c r="L41" s="18" t="n">
        <f aca="false">IF(J41&gt;8,J41-K41,0)</f>
        <v>0</v>
      </c>
      <c r="M41" s="0" t="n">
        <f aca="false">IF(AND(H41&gt;=4,H41&lt;=5),((5-H41)*0.14*1235.83)+(K41*1235.83),K41*1235.83)</f>
        <v>0</v>
      </c>
      <c r="N41" s="6" t="n">
        <f aca="false">L41*1853.74</f>
        <v>0</v>
      </c>
      <c r="O41" s="29" t="n">
        <f aca="false">(M41+N41)</f>
        <v>0</v>
      </c>
      <c r="P41" s="30" t="n">
        <f aca="false">O41-B41</f>
        <v>0</v>
      </c>
    </row>
    <row r="42" customFormat="false" ht="409.6" hidden="false" customHeight="false" outlineLevel="0" collapsed="false">
      <c r="A42" s="31"/>
      <c r="B42" s="44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8" t="n">
        <f aca="false">IF(H42&gt;0,8,)</f>
        <v>0</v>
      </c>
      <c r="L42" s="18" t="n">
        <f aca="false">IF(J42&gt;8,J42-K42,0)</f>
        <v>0</v>
      </c>
      <c r="M42" s="0" t="n">
        <f aca="false">IF(AND(H42&gt;=4,H42&lt;=5),((5-H42)*0.14*1235.83)+(K42*1235.83),K42*1235.83)</f>
        <v>0</v>
      </c>
      <c r="N42" s="6" t="n">
        <f aca="false">L42*1853.74</f>
        <v>0</v>
      </c>
      <c r="O42" s="29" t="n">
        <f aca="false">(M42+N42)</f>
        <v>0</v>
      </c>
      <c r="P42" s="30" t="n">
        <f aca="false">O42-B42</f>
        <v>0</v>
      </c>
    </row>
    <row r="43" customFormat="false" ht="409.6" hidden="false" customHeight="false" outlineLevel="0" collapsed="false">
      <c r="A43" s="31"/>
      <c r="B43" s="44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8" t="n">
        <f aca="false">IF(H43&gt;0,8,)</f>
        <v>0</v>
      </c>
      <c r="L43" s="18" t="n">
        <f aca="false">IF(J43&gt;8,J43-K43,0)</f>
        <v>0</v>
      </c>
      <c r="M43" s="0" t="n">
        <f aca="false">IF(AND(H43&gt;=4,H43&lt;=5),((5-H43)*0.14*1235.83)+(K43*1235.83),K43*1235.83)</f>
        <v>0</v>
      </c>
      <c r="N43" s="6" t="n">
        <f aca="false">L43*1853.74</f>
        <v>0</v>
      </c>
      <c r="O43" s="29" t="n">
        <f aca="false">(M43+N43)</f>
        <v>0</v>
      </c>
      <c r="P43" s="30" t="n">
        <f aca="false">O43-B43</f>
        <v>0</v>
      </c>
    </row>
    <row r="44" customFormat="false" ht="409.6" hidden="false" customHeight="false" outlineLevel="0" collapsed="false">
      <c r="A44" s="31"/>
      <c r="B44" s="44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8" t="n">
        <f aca="false">IF(H44&gt;0,8,)</f>
        <v>0</v>
      </c>
      <c r="L44" s="18" t="n">
        <f aca="false">IF(J44&gt;8,J44-K44,0)</f>
        <v>0</v>
      </c>
      <c r="M44" s="0" t="n">
        <f aca="false">IF(AND(H44&gt;=4,H44&lt;=5),((5-H44)*0.14*1235.83)+(K44*1235.83),K44*1235.83)</f>
        <v>0</v>
      </c>
      <c r="N44" s="6" t="n">
        <f aca="false">L44*1853.74</f>
        <v>0</v>
      </c>
      <c r="O44" s="29" t="n">
        <f aca="false">(M44+N44)</f>
        <v>0</v>
      </c>
      <c r="P44" s="30" t="n">
        <f aca="false">O44-B44</f>
        <v>0</v>
      </c>
    </row>
    <row r="45" customFormat="false" ht="409.6" hidden="false" customHeight="false" outlineLevel="0" collapsed="false">
      <c r="A45" s="31"/>
      <c r="B45" s="44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8" t="n">
        <f aca="false">IF(H45&gt;0,8,)</f>
        <v>0</v>
      </c>
      <c r="L45" s="18" t="n">
        <f aca="false">IF(J45&gt;8,J45-K45,0)</f>
        <v>0</v>
      </c>
      <c r="M45" s="0" t="n">
        <f aca="false">IF(AND(H45&gt;=4,H45&lt;=5),((5-H45)*0.14*1235.83)+(K45*1235.83),K45*1235.83)</f>
        <v>0</v>
      </c>
      <c r="N45" s="6" t="n">
        <f aca="false">L45*1853.74</f>
        <v>0</v>
      </c>
      <c r="O45" s="29" t="n">
        <f aca="false">(M45+N45)</f>
        <v>0</v>
      </c>
      <c r="P45" s="30" t="n">
        <f aca="false">O45-B45</f>
        <v>0</v>
      </c>
    </row>
    <row r="46" customFormat="false" ht="409.6" hidden="false" customHeight="false" outlineLevel="0" collapsed="false">
      <c r="A46" s="31"/>
      <c r="B46" s="44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8" t="n">
        <f aca="false">IF(H46&gt;0,8,)</f>
        <v>0</v>
      </c>
      <c r="L46" s="18" t="n">
        <f aca="false">IF(J46&gt;8,J46-K46,0)</f>
        <v>0</v>
      </c>
      <c r="M46" s="0" t="n">
        <f aca="false">IF(AND(H46&gt;=4,H46&lt;=5),((5-H46)*0.14*1235.83)+(K46*1235.83),K46*1235.83)</f>
        <v>0</v>
      </c>
      <c r="N46" s="6" t="n">
        <f aca="false">L46*1853.74</f>
        <v>0</v>
      </c>
      <c r="O46" s="29" t="n">
        <f aca="false">(M46+N46)</f>
        <v>0</v>
      </c>
      <c r="P46" s="30" t="n">
        <f aca="false">O46-B46</f>
        <v>0</v>
      </c>
    </row>
    <row r="47" customFormat="false" ht="409.6" hidden="false" customHeight="false" outlineLevel="0" collapsed="false">
      <c r="A47" s="31"/>
      <c r="B47" s="44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8" t="n">
        <f aca="false">IF(H47&gt;0,8,)</f>
        <v>0</v>
      </c>
      <c r="L47" s="18" t="n">
        <f aca="false">IF(J47&gt;8,J47-K47,0)</f>
        <v>0</v>
      </c>
      <c r="M47" s="0" t="n">
        <f aca="false">IF(AND(H47&gt;=4,H47&lt;=5),((5-H47)*0.14*1235.83)+(K47*1235.83),K47*1235.83)</f>
        <v>0</v>
      </c>
      <c r="N47" s="6" t="n">
        <f aca="false">L47*1853.74</f>
        <v>0</v>
      </c>
      <c r="O47" s="29" t="n">
        <f aca="false">(M47+N47)</f>
        <v>0</v>
      </c>
      <c r="P47" s="30" t="n">
        <f aca="false">O47-B47</f>
        <v>0</v>
      </c>
    </row>
    <row r="48" customFormat="false" ht="409.6" hidden="false" customHeight="false" outlineLevel="0" collapsed="false">
      <c r="A48" s="31"/>
      <c r="B48" s="44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8" t="n">
        <f aca="false">IF(H48&gt;0,8,)</f>
        <v>0</v>
      </c>
      <c r="L48" s="18" t="n">
        <f aca="false">IF(J48&gt;8,J48-K48,0)</f>
        <v>0</v>
      </c>
      <c r="M48" s="0" t="n">
        <f aca="false">IF(AND(H48&gt;=4,H48&lt;=5),((5-H48)*0.14*1235.83)+(K48*1235.83),K48*1235.83)</f>
        <v>0</v>
      </c>
      <c r="N48" s="6" t="n">
        <f aca="false">L48*1853.74</f>
        <v>0</v>
      </c>
      <c r="O48" s="29" t="n">
        <f aca="false">(M48+N48)</f>
        <v>0</v>
      </c>
      <c r="P48" s="30" t="n">
        <f aca="false">O48-B48</f>
        <v>0</v>
      </c>
    </row>
    <row r="49" customFormat="false" ht="409.6" hidden="false" customHeight="false" outlineLevel="0" collapsed="false">
      <c r="A49" s="31"/>
      <c r="B49" s="44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8" t="n">
        <f aca="false">IF(H49&gt;0,8,)</f>
        <v>0</v>
      </c>
      <c r="L49" s="18" t="n">
        <f aca="false">IF(J49&gt;8,J49-K49,0)</f>
        <v>0</v>
      </c>
      <c r="M49" s="0" t="n">
        <f aca="false">IF(AND(H49&gt;=4,H49&lt;=5),((5-H49)*0.14*1235.83)+(K49*1235.83),K49*1235.83)</f>
        <v>0</v>
      </c>
      <c r="N49" s="6" t="n">
        <f aca="false">L49*1853.74</f>
        <v>0</v>
      </c>
      <c r="O49" s="29" t="n">
        <f aca="false">(M49+N49)</f>
        <v>0</v>
      </c>
      <c r="P49" s="30" t="n">
        <f aca="false">O49-B49</f>
        <v>0</v>
      </c>
    </row>
    <row r="50" customFormat="false" ht="409.6" hidden="false" customHeight="false" outlineLevel="0" collapsed="false">
      <c r="A50" s="31"/>
      <c r="B50" s="44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8" t="n">
        <f aca="false">IF(H50&gt;0,8,)</f>
        <v>0</v>
      </c>
      <c r="L50" s="18" t="n">
        <f aca="false">IF(J50&gt;8,J50-K50,0)</f>
        <v>0</v>
      </c>
      <c r="M50" s="0" t="n">
        <f aca="false">IF(AND(H50&gt;=4,H50&lt;=5),((5-H50)*0.14*1235.83)+(K50*1235.83),K50*1235.83)</f>
        <v>0</v>
      </c>
      <c r="N50" s="6" t="n">
        <f aca="false">L50*1853.74</f>
        <v>0</v>
      </c>
      <c r="O50" s="29" t="n">
        <f aca="false">(M50+N50)</f>
        <v>0</v>
      </c>
      <c r="P50" s="30" t="n">
        <f aca="false">O50-B50</f>
        <v>0</v>
      </c>
    </row>
    <row r="51" customFormat="false" ht="409.6" hidden="false" customHeight="false" outlineLevel="0" collapsed="false">
      <c r="A51" s="31"/>
      <c r="B51" s="44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8" t="n">
        <f aca="false">IF(H51&gt;0,8,)</f>
        <v>0</v>
      </c>
      <c r="L51" s="18" t="n">
        <f aca="false">IF(J51&gt;8,J51-K51,0)</f>
        <v>0</v>
      </c>
      <c r="M51" s="0" t="n">
        <f aca="false">IF(AND(H51&gt;=4,H51&lt;=5),((5-H51)*0.14*1235.83)+(K51*1235.83),K51*1235.83)</f>
        <v>0</v>
      </c>
      <c r="N51" s="6" t="n">
        <f aca="false">L51*1853.74</f>
        <v>0</v>
      </c>
      <c r="O51" s="29" t="n">
        <f aca="false">(M51+N51)</f>
        <v>0</v>
      </c>
      <c r="P51" s="30" t="n">
        <f aca="false">O51-B51</f>
        <v>0</v>
      </c>
    </row>
    <row r="52" customFormat="false" ht="409.6" hidden="false" customHeight="false" outlineLevel="0" collapsed="false">
      <c r="A52" s="31"/>
      <c r="B52" s="44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8" t="n">
        <f aca="false">IF(H52&gt;0,8,)</f>
        <v>0</v>
      </c>
      <c r="L52" s="18" t="n">
        <f aca="false">IF(J52&gt;8,J52-K52,0)</f>
        <v>0</v>
      </c>
      <c r="M52" s="0" t="n">
        <f aca="false">IF(AND(H52&gt;=4,H52&lt;=5),((5-H52)*0.14*1235.83)+(K52*1235.83),K52*1235.83)</f>
        <v>0</v>
      </c>
      <c r="N52" s="6" t="n">
        <f aca="false">L52*1853.74</f>
        <v>0</v>
      </c>
      <c r="O52" s="29" t="n">
        <f aca="false">(M52+N52)</f>
        <v>0</v>
      </c>
      <c r="P52" s="30" t="n">
        <f aca="false">O52-B52</f>
        <v>0</v>
      </c>
    </row>
    <row r="53" customFormat="false" ht="409.6" hidden="false" customHeight="false" outlineLevel="0" collapsed="false">
      <c r="A53" s="31"/>
      <c r="B53" s="44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8" t="n">
        <f aca="false">IF(H53&gt;0,8,)</f>
        <v>0</v>
      </c>
      <c r="L53" s="18" t="n">
        <f aca="false">IF(J53&gt;8,J53-K53,0)</f>
        <v>0</v>
      </c>
      <c r="M53" s="0" t="n">
        <f aca="false">IF(AND(H53&gt;=4,H53&lt;=5),((5-H53)*0.14*1235.83)+(K53*1235.83),K53*1235.83)</f>
        <v>0</v>
      </c>
      <c r="N53" s="6" t="n">
        <f aca="false">L53*1853.74</f>
        <v>0</v>
      </c>
      <c r="O53" s="29" t="n">
        <f aca="false">(M53+N53)</f>
        <v>0</v>
      </c>
      <c r="P53" s="30" t="n">
        <f aca="false">O53-B53</f>
        <v>0</v>
      </c>
    </row>
    <row r="54" customFormat="false" ht="409.6" hidden="false" customHeight="false" outlineLevel="0" collapsed="false">
      <c r="A54" s="31"/>
      <c r="B54" s="44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8" t="n">
        <f aca="false">IF(H54&gt;0,8,)</f>
        <v>0</v>
      </c>
      <c r="L54" s="18" t="n">
        <f aca="false">IF(J54&gt;8,J54-K54,0)</f>
        <v>0</v>
      </c>
      <c r="M54" s="0" t="n">
        <f aca="false">IF(AND(H54&gt;=4,H54&lt;=5),((5-H54)*0.14*1235.83)+(K54*1235.83),K54*1235.83)</f>
        <v>0</v>
      </c>
      <c r="N54" s="6" t="n">
        <f aca="false">L54*1853.74</f>
        <v>0</v>
      </c>
      <c r="O54" s="29" t="n">
        <f aca="false">(M54+N54)</f>
        <v>0</v>
      </c>
      <c r="P54" s="30" t="n">
        <f aca="false">O54-B54</f>
        <v>0</v>
      </c>
    </row>
    <row r="55" customFormat="false" ht="409.6" hidden="false" customHeight="false" outlineLevel="0" collapsed="false">
      <c r="A55" s="31"/>
      <c r="B55" s="44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8" t="n">
        <f aca="false">IF(H55&gt;0,8,)</f>
        <v>0</v>
      </c>
      <c r="L55" s="18" t="n">
        <f aca="false">IF(J55&gt;8,J55-K55,0)</f>
        <v>0</v>
      </c>
      <c r="M55" s="0" t="n">
        <f aca="false">IF(AND(H55&gt;=4,H55&lt;=5),((5-H55)*0.14*1235.83)+(K55*1235.83),K55*1235.83)</f>
        <v>0</v>
      </c>
      <c r="N55" s="6" t="n">
        <f aca="false">L55*1853.74</f>
        <v>0</v>
      </c>
      <c r="O55" s="29" t="n">
        <f aca="false">(M55+N55)</f>
        <v>0</v>
      </c>
      <c r="P55" s="30" t="n">
        <f aca="false">O55-B55</f>
        <v>0</v>
      </c>
    </row>
    <row r="56" customFormat="false" ht="409.6" hidden="false" customHeight="false" outlineLevel="0" collapsed="false">
      <c r="A56" s="31"/>
      <c r="B56" s="44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8" t="n">
        <f aca="false">IF(H56&gt;0,8,)</f>
        <v>0</v>
      </c>
      <c r="L56" s="18" t="n">
        <f aca="false">IF(J56&gt;8,J56-K56,0)</f>
        <v>0</v>
      </c>
      <c r="M56" s="0" t="n">
        <f aca="false">IF(AND(H56&gt;=4,H56&lt;=5),((5-H56)*0.14*1235.83)+(K56*1235.83),K56*1235.83)</f>
        <v>0</v>
      </c>
      <c r="N56" s="6" t="n">
        <f aca="false">L56*1853.74</f>
        <v>0</v>
      </c>
      <c r="O56" s="29" t="n">
        <f aca="false">(M56+N56)</f>
        <v>0</v>
      </c>
      <c r="P56" s="30" t="n">
        <f aca="false">O56-B56</f>
        <v>0</v>
      </c>
    </row>
    <row r="57" customFormat="false" ht="409.6" hidden="false" customHeight="false" outlineLevel="0" collapsed="false">
      <c r="A57" s="31"/>
      <c r="B57" s="44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8" t="n">
        <f aca="false">IF(H57&gt;0,8,)</f>
        <v>0</v>
      </c>
      <c r="L57" s="18" t="n">
        <f aca="false">IF(J57&gt;8,J57-K57,0)</f>
        <v>0</v>
      </c>
      <c r="M57" s="0" t="n">
        <f aca="false">IF(AND(H57&gt;=4,H57&lt;=5),((5-H57)*0.14*1235.83)+(K57*1235.83),K57*1235.83)</f>
        <v>0</v>
      </c>
      <c r="N57" s="6" t="n">
        <f aca="false">L57*1853.74</f>
        <v>0</v>
      </c>
      <c r="O57" s="29" t="n">
        <f aca="false">(M57+N57)</f>
        <v>0</v>
      </c>
      <c r="P57" s="30" t="n">
        <f aca="false">O57-B57</f>
        <v>0</v>
      </c>
    </row>
    <row r="58" customFormat="false" ht="409.6" hidden="false" customHeight="false" outlineLevel="0" collapsed="false">
      <c r="A58" s="31"/>
      <c r="B58" s="44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8" t="n">
        <f aca="false">IF(H58&gt;0,8,)</f>
        <v>0</v>
      </c>
      <c r="L58" s="18" t="n">
        <f aca="false">IF(J58&gt;8,J58-K58,0)</f>
        <v>0</v>
      </c>
      <c r="M58" s="0" t="n">
        <f aca="false">IF(AND(H58&gt;=4,H58&lt;=5),((5-H58)*0.14*1235.83)+(K58*1235.83),K58*1235.83)</f>
        <v>0</v>
      </c>
      <c r="N58" s="6" t="n">
        <f aca="false">L58*1853.74</f>
        <v>0</v>
      </c>
      <c r="O58" s="29" t="n">
        <f aca="false">(M58+N58)</f>
        <v>0</v>
      </c>
      <c r="P58" s="30" t="n">
        <f aca="false">O58-B58</f>
        <v>0</v>
      </c>
    </row>
    <row r="59" customFormat="false" ht="409.6" hidden="false" customHeight="false" outlineLevel="0" collapsed="false">
      <c r="A59" s="31"/>
      <c r="B59" s="44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8" t="n">
        <f aca="false">IF(H59&gt;0,8,)</f>
        <v>0</v>
      </c>
      <c r="L59" s="18" t="n">
        <f aca="false">IF(J59&gt;8,J59-K59,0)</f>
        <v>0</v>
      </c>
      <c r="M59" s="0" t="n">
        <f aca="false">IF(AND(H59&gt;=4,H59&lt;=5),((5-H59)*0.14*1235.83)+(K59*1235.83),K59*1235.83)</f>
        <v>0</v>
      </c>
      <c r="N59" s="6" t="n">
        <f aca="false">L59*1853.74</f>
        <v>0</v>
      </c>
      <c r="O59" s="29" t="n">
        <f aca="false">(M59+N59)</f>
        <v>0</v>
      </c>
      <c r="P59" s="30" t="n">
        <f aca="false">O59-B59</f>
        <v>0</v>
      </c>
    </row>
    <row r="60" customFormat="false" ht="409.6" hidden="false" customHeight="false" outlineLevel="0" collapsed="false">
      <c r="A60" s="31"/>
      <c r="B60" s="44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8" t="n">
        <f aca="false">IF(H60&gt;0,8,)</f>
        <v>0</v>
      </c>
      <c r="L60" s="18" t="n">
        <f aca="false">IF(J60&gt;8,J60-K60,0)</f>
        <v>0</v>
      </c>
      <c r="M60" s="0" t="n">
        <f aca="false">IF(AND(H60&gt;=4,H60&lt;=5),((5-H60)*0.14*1235.83)+(K60*1235.83),K60*1235.83)</f>
        <v>0</v>
      </c>
      <c r="N60" s="6" t="n">
        <f aca="false">L60*1853.74</f>
        <v>0</v>
      </c>
      <c r="O60" s="29" t="n">
        <f aca="false">(M60+N60)</f>
        <v>0</v>
      </c>
      <c r="P60" s="30" t="n">
        <f aca="false">O60-B60</f>
        <v>0</v>
      </c>
    </row>
    <row r="61" customFormat="false" ht="409.6" hidden="false" customHeight="false" outlineLevel="0" collapsed="false">
      <c r="A61" s="31"/>
      <c r="B61" s="44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8" t="n">
        <f aca="false">IF(H61&gt;0,8,)</f>
        <v>0</v>
      </c>
      <c r="L61" s="18" t="n">
        <f aca="false">IF(J61&gt;8,J61-K61,0)</f>
        <v>0</v>
      </c>
      <c r="M61" s="0" t="n">
        <f aca="false">IF(AND(H61&gt;=4,H61&lt;=5),((5-H61)*0.14*1235.83)+(K61*1235.83),K61*1235.83)</f>
        <v>0</v>
      </c>
      <c r="N61" s="6" t="n">
        <f aca="false">L61*1853.74</f>
        <v>0</v>
      </c>
      <c r="O61" s="29" t="n">
        <f aca="false">(M61+N61)</f>
        <v>0</v>
      </c>
      <c r="P61" s="30" t="n">
        <f aca="false">O61-B61</f>
        <v>0</v>
      </c>
    </row>
    <row r="62" customFormat="false" ht="409.6" hidden="false" customHeight="false" outlineLevel="0" collapsed="false">
      <c r="A62" s="31"/>
      <c r="B62" s="44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8" t="n">
        <f aca="false">IF(H62&gt;0,8,)</f>
        <v>0</v>
      </c>
      <c r="L62" s="18" t="n">
        <f aca="false">IF(J62&gt;8,J62-K62,0)</f>
        <v>0</v>
      </c>
      <c r="M62" s="0" t="n">
        <f aca="false">IF(AND(H62&gt;=4,H62&lt;=5),((5-H62)*0.14*1235.83)+(K62*1235.83),K62*1235.83)</f>
        <v>0</v>
      </c>
      <c r="N62" s="6" t="n">
        <f aca="false">L62*1853.74</f>
        <v>0</v>
      </c>
      <c r="O62" s="29" t="n">
        <f aca="false">(M62+N62)</f>
        <v>0</v>
      </c>
      <c r="P62" s="30" t="n">
        <f aca="false">O62-B62</f>
        <v>0</v>
      </c>
    </row>
    <row r="63" customFormat="false" ht="409.6" hidden="false" customHeight="false" outlineLevel="0" collapsed="false">
      <c r="A63" s="31"/>
      <c r="B63" s="44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8" t="n">
        <f aca="false">IF(H63&gt;0,8,)</f>
        <v>0</v>
      </c>
      <c r="L63" s="18" t="n">
        <f aca="false">IF(J63&gt;8,J63-K63,0)</f>
        <v>0</v>
      </c>
      <c r="M63" s="0" t="n">
        <f aca="false">IF(AND(H63&gt;=4,H63&lt;=5),((5-H63)*0.14*1235.83)+(K63*1235.83),K63*1235.83)</f>
        <v>0</v>
      </c>
      <c r="N63" s="6" t="n">
        <f aca="false">L63*1853.74</f>
        <v>0</v>
      </c>
      <c r="O63" s="29" t="n">
        <f aca="false">(M63+N63)</f>
        <v>0</v>
      </c>
      <c r="P63" s="30" t="n">
        <f aca="false">O63-B63</f>
        <v>0</v>
      </c>
    </row>
    <row r="64" customFormat="false" ht="409.6" hidden="false" customHeight="false" outlineLevel="0" collapsed="false">
      <c r="A64" s="31"/>
      <c r="B64" s="44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8" t="n">
        <f aca="false">IF(H64&gt;0,8,)</f>
        <v>0</v>
      </c>
      <c r="L64" s="18" t="n">
        <f aca="false">IF(J64&gt;8,J64-K64,0)</f>
        <v>0</v>
      </c>
      <c r="M64" s="0" t="n">
        <f aca="false">IF(AND(H64&gt;=4,H64&lt;=5),((5-H64)*0.14*1235.83)+(K64*1235.83),K64*1235.83)</f>
        <v>0</v>
      </c>
      <c r="N64" s="6" t="n">
        <f aca="false">L64*1853.74</f>
        <v>0</v>
      </c>
      <c r="O64" s="29" t="n">
        <f aca="false">(M64+N64)</f>
        <v>0</v>
      </c>
      <c r="P64" s="30" t="n">
        <f aca="false">O64-B64</f>
        <v>0</v>
      </c>
    </row>
    <row r="65" customFormat="false" ht="409.6" hidden="false" customHeight="false" outlineLevel="0" collapsed="false">
      <c r="A65" s="31"/>
      <c r="B65" s="44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8" t="n">
        <f aca="false">IF(H65&gt;0,8,)</f>
        <v>0</v>
      </c>
      <c r="L65" s="18" t="n">
        <f aca="false">IF(J65&gt;8,J65-K65,0)</f>
        <v>0</v>
      </c>
      <c r="M65" s="0" t="n">
        <f aca="false">IF(AND(H65&gt;=4,H65&lt;=5),((5-H65)*0.14*1235.83)+(K65*1235.83),K65*1235.83)</f>
        <v>0</v>
      </c>
      <c r="N65" s="6" t="n">
        <f aca="false">L65*1853.74</f>
        <v>0</v>
      </c>
      <c r="O65" s="29" t="n">
        <f aca="false">(M65+N65)</f>
        <v>0</v>
      </c>
      <c r="P65" s="30" t="n">
        <f aca="false">O65-B65</f>
        <v>0</v>
      </c>
    </row>
    <row r="66" customFormat="false" ht="409.6" hidden="false" customHeight="false" outlineLevel="0" collapsed="false">
      <c r="A66" s="31"/>
      <c r="B66" s="44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8" t="n">
        <f aca="false">IF(H66&gt;0,8,)</f>
        <v>0</v>
      </c>
      <c r="L66" s="18" t="n">
        <f aca="false">IF(J66&gt;8,J66-K66,0)</f>
        <v>0</v>
      </c>
      <c r="M66" s="0" t="n">
        <f aca="false">IF(AND(H66&gt;=4,H66&lt;=5),((5-H66)*0.14*1235.83)+(K66*1235.83),K66*1235.83)</f>
        <v>0</v>
      </c>
      <c r="N66" s="6" t="n">
        <f aca="false">L66*1853.74</f>
        <v>0</v>
      </c>
      <c r="O66" s="29" t="n">
        <f aca="false">(M66+N66)</f>
        <v>0</v>
      </c>
      <c r="P66" s="30" t="n">
        <f aca="false">O66-B66</f>
        <v>0</v>
      </c>
    </row>
    <row r="67" customFormat="false" ht="409.6" hidden="false" customHeight="false" outlineLevel="0" collapsed="false">
      <c r="A67" s="31"/>
      <c r="B67" s="44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8" t="n">
        <f aca="false">IF(H67&gt;0,8,)</f>
        <v>0</v>
      </c>
      <c r="L67" s="18" t="n">
        <f aca="false">IF(J67&gt;8,J67-K67,0)</f>
        <v>0</v>
      </c>
      <c r="M67" s="0" t="n">
        <f aca="false">IF(AND(H67&gt;=4,H67&lt;=5),((5-H67)*0.14*1235.83)+(K67*1235.83),K67*1235.83)</f>
        <v>0</v>
      </c>
      <c r="N67" s="6" t="n">
        <f aca="false">L67*1853.74</f>
        <v>0</v>
      </c>
      <c r="O67" s="29" t="n">
        <f aca="false">(M67+N67)</f>
        <v>0</v>
      </c>
      <c r="P67" s="30" t="n">
        <f aca="false">O67-B67</f>
        <v>0</v>
      </c>
    </row>
    <row r="68" customFormat="false" ht="409.6" hidden="false" customHeight="false" outlineLevel="0" collapsed="false">
      <c r="A68" s="31"/>
      <c r="B68" s="44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8" t="n">
        <f aca="false">IF(H68&gt;0,8,)</f>
        <v>0</v>
      </c>
      <c r="L68" s="18" t="n">
        <f aca="false">IF(J68&gt;8,J68-K68,0)</f>
        <v>0</v>
      </c>
      <c r="M68" s="0" t="n">
        <f aca="false">IF(AND(H68&gt;=4,H68&lt;=5),((5-H68)*0.14*1235.83)+(K68*1235.83),K68*1235.83)</f>
        <v>0</v>
      </c>
      <c r="N68" s="6" t="n">
        <f aca="false">L68*1853.74</f>
        <v>0</v>
      </c>
      <c r="O68" s="29" t="n">
        <f aca="false">(M68+N68)</f>
        <v>0</v>
      </c>
      <c r="P68" s="30" t="n">
        <f aca="false">O68-B68</f>
        <v>0</v>
      </c>
    </row>
    <row r="69" customFormat="false" ht="409.6" hidden="false" customHeight="false" outlineLevel="0" collapsed="false">
      <c r="A69" s="31"/>
      <c r="B69" s="44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8" t="n">
        <f aca="false">IF(H69&gt;0,8,)</f>
        <v>0</v>
      </c>
      <c r="L69" s="18" t="n">
        <f aca="false">IF(J69&gt;8,J69-K69,0)</f>
        <v>0</v>
      </c>
      <c r="M69" s="0" t="n">
        <f aca="false">IF(AND(H69&gt;=4,H69&lt;=5),((5-H69)*0.14*1235.83)+(K69*1235.83),K69*1235.83)</f>
        <v>0</v>
      </c>
      <c r="N69" s="6" t="n">
        <f aca="false">L69*1853.74</f>
        <v>0</v>
      </c>
      <c r="O69" s="29" t="n">
        <f aca="false">(M69+N69)</f>
        <v>0</v>
      </c>
      <c r="P69" s="30" t="n">
        <f aca="false">O69-B69</f>
        <v>0</v>
      </c>
    </row>
    <row r="70" customFormat="false" ht="409.6" hidden="false" customHeight="false" outlineLevel="0" collapsed="false">
      <c r="A70" s="31"/>
      <c r="B70" s="44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8" t="n">
        <f aca="false">IF(H70&gt;0,8,)</f>
        <v>0</v>
      </c>
      <c r="L70" s="18" t="n">
        <f aca="false">IF(J70&gt;8,J70-K70,0)</f>
        <v>0</v>
      </c>
      <c r="M70" s="0" t="n">
        <f aca="false">IF(AND(H70&gt;=4,H70&lt;=5),((5-H70)*0.14*1235.83)+(K70*1235.83),K70*1235.83)</f>
        <v>0</v>
      </c>
      <c r="N70" s="6" t="n">
        <f aca="false">L70*1853.74</f>
        <v>0</v>
      </c>
      <c r="O70" s="29" t="n">
        <f aca="false">(M70+N70)</f>
        <v>0</v>
      </c>
      <c r="P70" s="30" t="n">
        <f aca="false">O70-B70</f>
        <v>0</v>
      </c>
    </row>
    <row r="71" customFormat="false" ht="409.6" hidden="false" customHeight="false" outlineLevel="0" collapsed="false">
      <c r="A71" s="31"/>
      <c r="B71" s="44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8" t="n">
        <f aca="false">IF(H71&gt;0,8,)</f>
        <v>0</v>
      </c>
      <c r="L71" s="18" t="n">
        <f aca="false">IF(J71&gt;8,J71-K71,0)</f>
        <v>0</v>
      </c>
      <c r="M71" s="0" t="n">
        <f aca="false">IF(AND(H71&gt;=4,H71&lt;=5),((5-H71)*0.14*1235.83)+(K71*1235.83),K71*1235.83)</f>
        <v>0</v>
      </c>
      <c r="N71" s="6" t="n">
        <f aca="false">L71*1853.74</f>
        <v>0</v>
      </c>
      <c r="O71" s="29" t="n">
        <f aca="false">(M71+N71)</f>
        <v>0</v>
      </c>
      <c r="P71" s="30" t="n">
        <f aca="false">O71-B71</f>
        <v>0</v>
      </c>
    </row>
    <row r="72" customFormat="false" ht="409.6" hidden="false" customHeight="false" outlineLevel="0" collapsed="false">
      <c r="A72" s="31"/>
      <c r="B72" s="44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8" t="n">
        <f aca="false">IF(H72&gt;0,8,)</f>
        <v>0</v>
      </c>
      <c r="L72" s="18" t="n">
        <f aca="false">IF(J72&gt;8,J72-K72,0)</f>
        <v>0</v>
      </c>
      <c r="M72" s="0" t="n">
        <f aca="false">IF(AND(H72&gt;=4,H72&lt;=5),((5-H72)*0.14*1235.83)+(K72*1235.83),K72*1235.83)</f>
        <v>0</v>
      </c>
      <c r="N72" s="6" t="n">
        <f aca="false">L72*1853.74</f>
        <v>0</v>
      </c>
      <c r="O72" s="29" t="n">
        <f aca="false">(M72+N72)</f>
        <v>0</v>
      </c>
      <c r="P72" s="30" t="n">
        <f aca="false">O72-B72</f>
        <v>0</v>
      </c>
    </row>
    <row r="73" customFormat="false" ht="409.6" hidden="false" customHeight="false" outlineLevel="0" collapsed="false">
      <c r="A73" s="31"/>
      <c r="B73" s="44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8" t="n">
        <f aca="false">IF(H73&gt;0,8,)</f>
        <v>0</v>
      </c>
      <c r="L73" s="18" t="n">
        <f aca="false">IF(J73&gt;8,J73-K73,0)</f>
        <v>0</v>
      </c>
      <c r="M73" s="0" t="n">
        <f aca="false">IF(AND(H73&gt;=4,H73&lt;=5),((5-H73)*0.14*1235.83)+(K73*1235.83),K73*1235.83)</f>
        <v>0</v>
      </c>
      <c r="N73" s="6" t="n">
        <f aca="false">L73*1853.74</f>
        <v>0</v>
      </c>
      <c r="O73" s="29" t="n">
        <f aca="false">(M73+N73)</f>
        <v>0</v>
      </c>
      <c r="P73" s="30" t="n">
        <f aca="false">O73-B73</f>
        <v>0</v>
      </c>
    </row>
    <row r="74" customFormat="false" ht="409.6" hidden="false" customHeight="false" outlineLevel="0" collapsed="false">
      <c r="A74" s="31"/>
      <c r="B74" s="44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8" t="n">
        <f aca="false">IF(H74&gt;0,8,)</f>
        <v>0</v>
      </c>
      <c r="L74" s="18" t="n">
        <f aca="false">IF(J74&gt;8,J74-K74,0)</f>
        <v>0</v>
      </c>
      <c r="M74" s="0" t="n">
        <f aca="false">IF(AND(H74&gt;=4,H74&lt;=5),((5-H74)*0.14*1235.83)+(K74*1235.83),K74*1235.83)</f>
        <v>0</v>
      </c>
      <c r="N74" s="6" t="n">
        <f aca="false">L74*1853.74</f>
        <v>0</v>
      </c>
      <c r="O74" s="29" t="n">
        <f aca="false">(M74+N74)</f>
        <v>0</v>
      </c>
      <c r="P74" s="30" t="n">
        <f aca="false">O74-B74</f>
        <v>0</v>
      </c>
    </row>
    <row r="75" customFormat="false" ht="409.6" hidden="false" customHeight="false" outlineLevel="0" collapsed="false">
      <c r="A75" s="31"/>
      <c r="B75" s="44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8" t="n">
        <f aca="false">IF(H75&gt;0,8,)</f>
        <v>0</v>
      </c>
      <c r="L75" s="18" t="n">
        <f aca="false">IF(J75&gt;8,J75-K75,0)</f>
        <v>0</v>
      </c>
      <c r="M75" s="0" t="n">
        <f aca="false">IF(AND(H75&gt;=4,H75&lt;=5),((5-H75)*0.14*1235.83)+(K75*1235.83),K75*1235.83)</f>
        <v>0</v>
      </c>
      <c r="N75" s="6" t="n">
        <f aca="false">L75*1853.74</f>
        <v>0</v>
      </c>
      <c r="O75" s="29" t="n">
        <f aca="false">(M75+N75)</f>
        <v>0</v>
      </c>
      <c r="P75" s="30" t="n">
        <f aca="false">O75-B75</f>
        <v>0</v>
      </c>
    </row>
    <row r="76" customFormat="false" ht="409.6" hidden="false" customHeight="false" outlineLevel="0" collapsed="false">
      <c r="A76" s="31"/>
      <c r="B76" s="44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8" t="n">
        <f aca="false">IF(H76&gt;0,8,)</f>
        <v>0</v>
      </c>
      <c r="L76" s="18" t="n">
        <f aca="false">IF(J76&gt;8,J76-K76,0)</f>
        <v>0</v>
      </c>
      <c r="M76" s="0" t="n">
        <f aca="false">IF(AND(H76&gt;=4,H76&lt;=5),((5-H76)*0.14*1235.83)+(K76*1235.83),K76*1235.83)</f>
        <v>0</v>
      </c>
      <c r="N76" s="6" t="n">
        <f aca="false">L76*1853.74</f>
        <v>0</v>
      </c>
      <c r="O76" s="29" t="n">
        <f aca="false">(M76+N76)</f>
        <v>0</v>
      </c>
      <c r="P76" s="30" t="n">
        <f aca="false">O76-B76</f>
        <v>0</v>
      </c>
    </row>
    <row r="77" customFormat="false" ht="409.6" hidden="false" customHeight="false" outlineLevel="0" collapsed="false">
      <c r="A77" s="31"/>
      <c r="B77" s="44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8" t="n">
        <f aca="false">IF(H77&gt;0,8,)</f>
        <v>0</v>
      </c>
      <c r="L77" s="18" t="n">
        <f aca="false">IF(J77&gt;8,J77-K77,0)</f>
        <v>0</v>
      </c>
      <c r="M77" s="0" t="n">
        <f aca="false">IF(AND(H77&gt;=4,H77&lt;=5),((5-H77)*0.14*1235.83)+(K77*1235.83),K77*1235.83)</f>
        <v>0</v>
      </c>
      <c r="N77" s="6" t="n">
        <f aca="false">L77*1853.74</f>
        <v>0</v>
      </c>
      <c r="O77" s="29" t="n">
        <f aca="false">(M77+N77)</f>
        <v>0</v>
      </c>
      <c r="P77" s="30" t="n">
        <f aca="false">O77-B77</f>
        <v>0</v>
      </c>
    </row>
    <row r="78" customFormat="false" ht="409.6" hidden="false" customHeight="false" outlineLevel="0" collapsed="false">
      <c r="A78" s="31"/>
      <c r="B78" s="44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8" t="n">
        <f aca="false">IF(H78&gt;0,8,)</f>
        <v>0</v>
      </c>
      <c r="L78" s="18" t="n">
        <f aca="false">IF(J78&gt;8,J78-K78,0)</f>
        <v>0</v>
      </c>
      <c r="M78" s="0" t="n">
        <f aca="false">IF(AND(H78&gt;=4,H78&lt;=5),((5-H78)*0.14*1235.83)+(K78*1235.83),K78*1235.83)</f>
        <v>0</v>
      </c>
      <c r="N78" s="6" t="n">
        <f aca="false">L78*1853.74</f>
        <v>0</v>
      </c>
      <c r="O78" s="29" t="n">
        <f aca="false">(M78+N78)</f>
        <v>0</v>
      </c>
      <c r="P78" s="30" t="n">
        <f aca="false">O78-B78</f>
        <v>0</v>
      </c>
    </row>
    <row r="79" customFormat="false" ht="409.6" hidden="false" customHeight="false" outlineLevel="0" collapsed="false">
      <c r="A79" s="31"/>
      <c r="B79" s="44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8" t="n">
        <f aca="false">IF(H79&gt;0,8,)</f>
        <v>0</v>
      </c>
      <c r="L79" s="18" t="n">
        <f aca="false">IF(J79&gt;8,J79-K79,0)</f>
        <v>0</v>
      </c>
      <c r="M79" s="0" t="n">
        <f aca="false">IF(AND(H79&gt;=4,H79&lt;=5),((5-H79)*0.14*1235.83)+(K79*1235.83),K79*1235.83)</f>
        <v>0</v>
      </c>
      <c r="N79" s="6" t="n">
        <f aca="false">L79*1853.74</f>
        <v>0</v>
      </c>
      <c r="O79" s="29" t="n">
        <f aca="false">(M79+N79)</f>
        <v>0</v>
      </c>
      <c r="P79" s="30" t="n">
        <f aca="false">O79-B79</f>
        <v>0</v>
      </c>
    </row>
    <row r="80" customFormat="false" ht="409.6" hidden="false" customHeight="false" outlineLevel="0" collapsed="false">
      <c r="A80" s="31"/>
      <c r="B80" s="44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8" t="n">
        <f aca="false">IF(H80&gt;0,8,)</f>
        <v>0</v>
      </c>
      <c r="L80" s="18" t="n">
        <f aca="false">IF(J80&gt;8,J80-K80,0)</f>
        <v>0</v>
      </c>
      <c r="M80" s="0" t="n">
        <f aca="false">IF(AND(H80&gt;=4,H80&lt;=5),((5-H80)*0.14*1235.83)+(K80*1235.83),K80*1235.83)</f>
        <v>0</v>
      </c>
      <c r="N80" s="6" t="n">
        <f aca="false">L80*1853.74</f>
        <v>0</v>
      </c>
      <c r="O80" s="29" t="n">
        <f aca="false">(M80+N80)</f>
        <v>0</v>
      </c>
      <c r="P80" s="30" t="n">
        <f aca="false">O80-B80</f>
        <v>0</v>
      </c>
    </row>
    <row r="81" customFormat="false" ht="409.6" hidden="false" customHeight="false" outlineLevel="0" collapsed="false">
      <c r="A81" s="31"/>
      <c r="B81" s="44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8" t="n">
        <f aca="false">IF(H81&gt;0,8,)</f>
        <v>0</v>
      </c>
      <c r="L81" s="18" t="n">
        <f aca="false">IF(J81&gt;8,J81-K81,0)</f>
        <v>0</v>
      </c>
      <c r="M81" s="0" t="n">
        <f aca="false">IF(AND(H81&gt;=4,H81&lt;=5),((5-H81)*0.14*1235.83)+(K81*1235.83),K81*1235.83)</f>
        <v>0</v>
      </c>
      <c r="N81" s="6" t="n">
        <f aca="false">L81*1853.74</f>
        <v>0</v>
      </c>
      <c r="O81" s="29" t="n">
        <f aca="false">(M81+N81)</f>
        <v>0</v>
      </c>
      <c r="P81" s="30" t="n">
        <f aca="false">O81-B81</f>
        <v>0</v>
      </c>
    </row>
    <row r="82" customFormat="false" ht="409.6" hidden="false" customHeight="false" outlineLevel="0" collapsed="false">
      <c r="A82" s="31"/>
      <c r="B82" s="44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8" t="n">
        <f aca="false">IF(H82&gt;0,8,)</f>
        <v>0</v>
      </c>
      <c r="L82" s="18" t="n">
        <f aca="false">IF(J82&gt;8,J82-K82,0)</f>
        <v>0</v>
      </c>
      <c r="M82" s="0" t="n">
        <f aca="false">IF(AND(H82&gt;=4,H82&lt;=5),((5-H82)*0.14*1235.83)+(K82*1235.83),K82*1235.83)</f>
        <v>0</v>
      </c>
      <c r="N82" s="6" t="n">
        <f aca="false">L82*1853.74</f>
        <v>0</v>
      </c>
      <c r="O82" s="29" t="n">
        <f aca="false">(M82+N82)</f>
        <v>0</v>
      </c>
      <c r="P82" s="30" t="n">
        <f aca="false">O82-B82</f>
        <v>0</v>
      </c>
    </row>
    <row r="83" customFormat="false" ht="409.6" hidden="false" customHeight="false" outlineLevel="0" collapsed="false">
      <c r="A83" s="31"/>
      <c r="B83" s="44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8" t="n">
        <f aca="false">IF(H83&gt;0,8,)</f>
        <v>0</v>
      </c>
      <c r="L83" s="18" t="n">
        <f aca="false">IF(J83&gt;8,J83-K83,0)</f>
        <v>0</v>
      </c>
      <c r="M83" s="0" t="n">
        <f aca="false">IF(AND(H83&gt;=4,H83&lt;=5),((5-H83)*0.14*1235.83)+(K83*1235.83),K83*1235.83)</f>
        <v>0</v>
      </c>
      <c r="N83" s="6" t="n">
        <f aca="false">L83*1853.74</f>
        <v>0</v>
      </c>
      <c r="O83" s="29" t="n">
        <f aca="false">(M83+N83)</f>
        <v>0</v>
      </c>
      <c r="P83" s="30" t="n">
        <f aca="false">O83-B83</f>
        <v>0</v>
      </c>
    </row>
    <row r="84" customFormat="false" ht="409.6" hidden="false" customHeight="false" outlineLevel="0" collapsed="false">
      <c r="A84" s="31"/>
      <c r="B84" s="44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8" t="n">
        <f aca="false">IF(H84&gt;0,8,)</f>
        <v>0</v>
      </c>
      <c r="L84" s="18" t="n">
        <f aca="false">IF(J84&gt;8,J84-K84,0)</f>
        <v>0</v>
      </c>
      <c r="M84" s="0" t="n">
        <f aca="false">IF(AND(H84&gt;=4,H84&lt;=5),((5-H84)*0.14*1235.83)+(K84*1235.83),K84*1235.83)</f>
        <v>0</v>
      </c>
      <c r="N84" s="6" t="n">
        <f aca="false">L84*1853.74</f>
        <v>0</v>
      </c>
      <c r="O84" s="29" t="n">
        <f aca="false">(M84+N84)</f>
        <v>0</v>
      </c>
      <c r="P84" s="30" t="n">
        <f aca="false">O84-B84</f>
        <v>0</v>
      </c>
    </row>
    <row r="85" customFormat="false" ht="409.6" hidden="false" customHeight="false" outlineLevel="0" collapsed="false">
      <c r="A85" s="31"/>
      <c r="B85" s="44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8" t="n">
        <f aca="false">IF(H85&gt;0,8,)</f>
        <v>0</v>
      </c>
      <c r="L85" s="18" t="n">
        <f aca="false">IF(J85&gt;8,J85-K85,0)</f>
        <v>0</v>
      </c>
      <c r="M85" s="0" t="n">
        <f aca="false">IF(AND(H85&gt;=4,H85&lt;=5),((5-H85)*0.14*1235.83)+(K85*1235.83),K85*1235.83)</f>
        <v>0</v>
      </c>
      <c r="N85" s="6" t="n">
        <f aca="false">L85*1853.74</f>
        <v>0</v>
      </c>
      <c r="O85" s="29" t="n">
        <f aca="false">(M85+N85)</f>
        <v>0</v>
      </c>
      <c r="P85" s="30" t="n">
        <f aca="false">O85-B85</f>
        <v>0</v>
      </c>
    </row>
    <row r="86" customFormat="false" ht="409.6" hidden="false" customHeight="false" outlineLevel="0" collapsed="false">
      <c r="A86" s="31"/>
      <c r="B86" s="44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8" t="n">
        <f aca="false">IF(H86&gt;0,8,)</f>
        <v>0</v>
      </c>
      <c r="L86" s="18" t="n">
        <f aca="false">IF(J86&gt;8,J86-K86,0)</f>
        <v>0</v>
      </c>
      <c r="M86" s="0" t="n">
        <f aca="false">IF(AND(H86&gt;=4,H86&lt;=5),((5-H86)*0.14*1235.83)+(K86*1235.83),K86*1235.83)</f>
        <v>0</v>
      </c>
      <c r="N86" s="6" t="n">
        <f aca="false">L86*1853.74</f>
        <v>0</v>
      </c>
      <c r="O86" s="29" t="n">
        <f aca="false">(M86+N86)</f>
        <v>0</v>
      </c>
      <c r="P86" s="30" t="n">
        <f aca="false">O86-B86</f>
        <v>0</v>
      </c>
    </row>
    <row r="87" customFormat="false" ht="409.6" hidden="false" customHeight="false" outlineLevel="0" collapsed="false">
      <c r="A87" s="31"/>
      <c r="B87" s="44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8" t="n">
        <f aca="false">IF(H87&gt;0,8,)</f>
        <v>0</v>
      </c>
      <c r="L87" s="18" t="n">
        <f aca="false">IF(J87&gt;8,J87-K87,0)</f>
        <v>0</v>
      </c>
      <c r="M87" s="0" t="n">
        <f aca="false">IF(AND(H87&gt;=4,H87&lt;=5),((5-H87)*0.14*1235.83)+(K87*1235.83),K87*1235.83)</f>
        <v>0</v>
      </c>
      <c r="N87" s="6" t="n">
        <f aca="false">L87*1853.74</f>
        <v>0</v>
      </c>
      <c r="O87" s="29" t="n">
        <f aca="false">(M87+N87)</f>
        <v>0</v>
      </c>
      <c r="P87" s="30" t="n">
        <f aca="false">O87-B87</f>
        <v>0</v>
      </c>
    </row>
    <row r="88" customFormat="false" ht="409.6" hidden="false" customHeight="false" outlineLevel="0" collapsed="false">
      <c r="A88" s="31"/>
      <c r="B88" s="44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8" t="n">
        <f aca="false">IF(H88&gt;0,8,)</f>
        <v>0</v>
      </c>
      <c r="L88" s="18" t="n">
        <f aca="false">IF(J88&gt;8,J88-K88,0)</f>
        <v>0</v>
      </c>
      <c r="M88" s="0" t="n">
        <f aca="false">IF(AND(H88&gt;=4,H88&lt;=5),((5-H88)*0.14*1235.83)+(K88*1235.83),K88*1235.83)</f>
        <v>0</v>
      </c>
      <c r="N88" s="6" t="n">
        <f aca="false">L88*1853.74</f>
        <v>0</v>
      </c>
      <c r="O88" s="29" t="n">
        <f aca="false">(M88+N88)</f>
        <v>0</v>
      </c>
      <c r="P88" s="30" t="n">
        <f aca="false">O88-B88</f>
        <v>0</v>
      </c>
    </row>
    <row r="89" customFormat="false" ht="409.6" hidden="false" customHeight="false" outlineLevel="0" collapsed="false">
      <c r="A89" s="31"/>
      <c r="B89" s="44"/>
      <c r="C89" s="12"/>
      <c r="D89" s="12"/>
      <c r="E89" s="12"/>
      <c r="F89" s="12"/>
      <c r="G89" s="15" t="n">
        <f aca="false">SUM(E89*24)</f>
        <v>0</v>
      </c>
      <c r="H89" s="16" t="n">
        <f aca="false">IF(AND(G89&lt;4,G89&gt;0),4,G89)</f>
        <v>0</v>
      </c>
      <c r="I89" s="16" t="n">
        <f aca="false">SUM(F89*24)</f>
        <v>0</v>
      </c>
      <c r="J89" s="15" t="n">
        <f aca="false">SUM(I89-H89)</f>
        <v>0</v>
      </c>
      <c r="K89" s="18" t="n">
        <f aca="false">IF(H89&gt;0,8,)</f>
        <v>0</v>
      </c>
      <c r="L89" s="18" t="n">
        <f aca="false">IF(J89&gt;8,J89-K89,0)</f>
        <v>0</v>
      </c>
      <c r="M89" s="0" t="n">
        <f aca="false">IF(AND(H89&gt;=4,H89&lt;=5),((5-H89)*0.14*1235.83)+(K89*1235.83),K89*1235.83)</f>
        <v>0</v>
      </c>
      <c r="N89" s="6" t="n">
        <f aca="false">L89*1853.74</f>
        <v>0</v>
      </c>
      <c r="O89" s="29" t="n">
        <f aca="false">(M89+N89)</f>
        <v>0</v>
      </c>
      <c r="P89" s="30" t="n">
        <f aca="false">O89-B89</f>
        <v>0</v>
      </c>
    </row>
    <row r="90" customFormat="false" ht="409.6" hidden="false" customHeight="false" outlineLevel="0" collapsed="false">
      <c r="A90" s="31"/>
      <c r="B90" s="44"/>
      <c r="C90" s="12"/>
      <c r="D90" s="12"/>
      <c r="E90" s="12"/>
      <c r="F90" s="12"/>
      <c r="G90" s="15" t="n">
        <f aca="false">SUM(E90*24)</f>
        <v>0</v>
      </c>
      <c r="H90" s="16" t="n">
        <f aca="false">IF(AND(G90&lt;4,G90&gt;0),4,G90)</f>
        <v>0</v>
      </c>
      <c r="I90" s="16" t="n">
        <f aca="false">SUM(F90*24)</f>
        <v>0</v>
      </c>
      <c r="J90" s="15" t="n">
        <f aca="false">SUM(I90-H90)</f>
        <v>0</v>
      </c>
      <c r="K90" s="18" t="n">
        <f aca="false">IF(H90&gt;0,8,)</f>
        <v>0</v>
      </c>
      <c r="L90" s="18" t="n">
        <f aca="false">IF(J90&gt;8,J90-K90,0)</f>
        <v>0</v>
      </c>
      <c r="M90" s="0" t="n">
        <f aca="false">IF(AND(H90&gt;=4,H90&lt;=5),((5-H90)*0.14*1235.83)+(K90*1235.83),K90*1235.83)</f>
        <v>0</v>
      </c>
      <c r="N90" s="6" t="n">
        <f aca="false">L90*1853.74</f>
        <v>0</v>
      </c>
      <c r="O90" s="29" t="n">
        <f aca="false">(M90+N90)</f>
        <v>0</v>
      </c>
      <c r="P90" s="30" t="n">
        <f aca="false">O90-B90</f>
        <v>0</v>
      </c>
    </row>
    <row r="91" customFormat="false" ht="409.6" hidden="false" customHeight="false" outlineLevel="0" collapsed="false">
      <c r="A91" s="31"/>
      <c r="B91" s="44"/>
      <c r="C91" s="12"/>
      <c r="D91" s="12"/>
      <c r="E91" s="12"/>
      <c r="F91" s="12"/>
      <c r="G91" s="15" t="n">
        <f aca="false">SUM(E91*24)</f>
        <v>0</v>
      </c>
      <c r="H91" s="16" t="n">
        <f aca="false">IF(AND(G91&lt;4,G91&gt;0),4,G91)</f>
        <v>0</v>
      </c>
      <c r="I91" s="16" t="n">
        <f aca="false">SUM(F91*24)</f>
        <v>0</v>
      </c>
      <c r="J91" s="15" t="n">
        <f aca="false">SUM(I91-H91)</f>
        <v>0</v>
      </c>
      <c r="K91" s="18" t="n">
        <f aca="false">IF(H91&gt;0,8,)</f>
        <v>0</v>
      </c>
      <c r="L91" s="18" t="n">
        <f aca="false">IF(J91&gt;8,J91-K91,0)</f>
        <v>0</v>
      </c>
      <c r="M91" s="0" t="n">
        <f aca="false">IF(AND(H91&gt;=4,H91&lt;=5),((5-H91)*0.14*1235.83)+(K91*1235.83),K91*1235.83)</f>
        <v>0</v>
      </c>
      <c r="N91" s="6" t="n">
        <f aca="false">L91*1853.74</f>
        <v>0</v>
      </c>
      <c r="O91" s="29" t="n">
        <f aca="false">(M91+N91)</f>
        <v>0</v>
      </c>
      <c r="P91" s="30" t="n">
        <f aca="false">O91-B91</f>
        <v>0</v>
      </c>
    </row>
    <row r="92" customFormat="false" ht="409.6" hidden="false" customHeight="false" outlineLevel="0" collapsed="false">
      <c r="A92" s="31"/>
      <c r="B92" s="44"/>
      <c r="C92" s="12"/>
      <c r="D92" s="12"/>
      <c r="E92" s="12"/>
      <c r="F92" s="12"/>
      <c r="G92" s="15" t="n">
        <f aca="false">SUM(E92*24)</f>
        <v>0</v>
      </c>
      <c r="H92" s="16" t="n">
        <f aca="false">IF(AND(G92&lt;4,G92&gt;0),4,G92)</f>
        <v>0</v>
      </c>
      <c r="I92" s="16" t="n">
        <f aca="false">SUM(F92*24)</f>
        <v>0</v>
      </c>
      <c r="J92" s="15" t="n">
        <f aca="false">SUM(I92-H92)</f>
        <v>0</v>
      </c>
      <c r="K92" s="18" t="n">
        <f aca="false">IF(H92&gt;0,8,)</f>
        <v>0</v>
      </c>
      <c r="L92" s="18" t="n">
        <f aca="false">IF(J92&gt;8,J92-K92,0)</f>
        <v>0</v>
      </c>
      <c r="M92" s="0" t="n">
        <f aca="false">IF(AND(H92&gt;=4,H92&lt;=5),((5-H92)*0.14*1235.83)+(K92*1235.83),K92*1235.83)</f>
        <v>0</v>
      </c>
      <c r="N92" s="6" t="n">
        <f aca="false">L92*1853.74</f>
        <v>0</v>
      </c>
      <c r="O92" s="29" t="n">
        <f aca="false">(M92+N92)</f>
        <v>0</v>
      </c>
      <c r="P92" s="30" t="n">
        <f aca="false">O92-B92</f>
        <v>0</v>
      </c>
    </row>
    <row r="93" customFormat="false" ht="409.6" hidden="false" customHeight="false" outlineLevel="0" collapsed="false">
      <c r="A93" s="31"/>
      <c r="B93" s="44"/>
      <c r="C93" s="12"/>
      <c r="D93" s="12"/>
      <c r="E93" s="12"/>
      <c r="F93" s="12"/>
      <c r="G93" s="15" t="n">
        <f aca="false">SUM(E93*24)</f>
        <v>0</v>
      </c>
      <c r="H93" s="16" t="n">
        <f aca="false">IF(AND(G93&lt;4,G93&gt;0),4,G93)</f>
        <v>0</v>
      </c>
      <c r="I93" s="16" t="n">
        <f aca="false">SUM(F93*24)</f>
        <v>0</v>
      </c>
      <c r="J93" s="15" t="n">
        <f aca="false">SUM(I93-H93)</f>
        <v>0</v>
      </c>
      <c r="K93" s="18" t="n">
        <f aca="false">IF(H93&gt;0,8,)</f>
        <v>0</v>
      </c>
      <c r="L93" s="18" t="n">
        <f aca="false">IF(J93&gt;8,J93-K93,0)</f>
        <v>0</v>
      </c>
      <c r="M93" s="0" t="n">
        <f aca="false">IF(AND(H93&gt;=4,H93&lt;=5),((5-H93)*0.14*1235.83)+(K93*1235.83),K93*1235.83)</f>
        <v>0</v>
      </c>
      <c r="N93" s="6" t="n">
        <f aca="false">L93*1853.74</f>
        <v>0</v>
      </c>
      <c r="O93" s="29" t="n">
        <f aca="false">(M93+N93)</f>
        <v>0</v>
      </c>
      <c r="P93" s="30" t="n">
        <f aca="false">O93-B93</f>
        <v>0</v>
      </c>
    </row>
    <row r="94" customFormat="false" ht="409.6" hidden="false" customHeight="false" outlineLevel="0" collapsed="false">
      <c r="A94" s="31"/>
      <c r="B94" s="44"/>
      <c r="C94" s="12"/>
      <c r="D94" s="12"/>
      <c r="E94" s="12"/>
      <c r="F94" s="12"/>
      <c r="G94" s="15" t="n">
        <f aca="false">SUM(E94*24)</f>
        <v>0</v>
      </c>
      <c r="H94" s="16" t="n">
        <f aca="false">IF(AND(G94&lt;4,G94&gt;0),4,G94)</f>
        <v>0</v>
      </c>
      <c r="I94" s="16" t="n">
        <f aca="false">SUM(F94*24)</f>
        <v>0</v>
      </c>
      <c r="J94" s="15" t="n">
        <f aca="false">SUM(I94-H94)</f>
        <v>0</v>
      </c>
      <c r="K94" s="18" t="n">
        <f aca="false">IF(H94&gt;0,8,)</f>
        <v>0</v>
      </c>
      <c r="L94" s="18" t="n">
        <f aca="false">IF(J94&gt;8,J94-K94,0)</f>
        <v>0</v>
      </c>
      <c r="M94" s="0" t="n">
        <f aca="false">IF(AND(H94&gt;=4,H94&lt;=5),((5-H94)*0.14*1235.83)+(K94*1235.83),K94*1235.83)</f>
        <v>0</v>
      </c>
      <c r="N94" s="6" t="n">
        <f aca="false">L94*1853.74</f>
        <v>0</v>
      </c>
      <c r="O94" s="29" t="n">
        <f aca="false">(M94+N94)</f>
        <v>0</v>
      </c>
      <c r="P94" s="30" t="n">
        <f aca="false">O94-B94</f>
        <v>0</v>
      </c>
    </row>
    <row r="95" customFormat="false" ht="409.6" hidden="false" customHeight="false" outlineLevel="0" collapsed="false">
      <c r="A95" s="31"/>
      <c r="B95" s="44"/>
      <c r="C95" s="12"/>
      <c r="D95" s="12"/>
      <c r="E95" s="12"/>
      <c r="F95" s="12"/>
      <c r="G95" s="15" t="n">
        <f aca="false">SUM(E95*24)</f>
        <v>0</v>
      </c>
      <c r="H95" s="16" t="n">
        <f aca="false">IF(AND(G95&lt;4,G95&gt;0),4,G95)</f>
        <v>0</v>
      </c>
      <c r="I95" s="16" t="n">
        <f aca="false">SUM(F95*24)</f>
        <v>0</v>
      </c>
      <c r="J95" s="15" t="n">
        <f aca="false">SUM(I95-H95)</f>
        <v>0</v>
      </c>
      <c r="K95" s="18" t="n">
        <f aca="false">IF(H95&gt;0,8,)</f>
        <v>0</v>
      </c>
      <c r="L95" s="18" t="n">
        <f aca="false">IF(J95&gt;8,J95-K95,0)</f>
        <v>0</v>
      </c>
      <c r="M95" s="0" t="n">
        <f aca="false">IF(AND(H95&gt;=4,H95&lt;=5),((5-H95)*0.14*1235.83)+(K95*1235.83),K95*1235.83)</f>
        <v>0</v>
      </c>
      <c r="N95" s="6" t="n">
        <f aca="false">L95*1853.74</f>
        <v>0</v>
      </c>
      <c r="O95" s="29" t="n">
        <f aca="false">(M95+N95)</f>
        <v>0</v>
      </c>
      <c r="P95" s="30" t="n">
        <f aca="false">O95-B95</f>
        <v>0</v>
      </c>
    </row>
    <row r="96" customFormat="false" ht="409.6" hidden="false" customHeight="false" outlineLevel="0" collapsed="false">
      <c r="A96" s="31"/>
      <c r="B96" s="44"/>
      <c r="C96" s="12"/>
      <c r="D96" s="12"/>
      <c r="E96" s="12"/>
      <c r="F96" s="12"/>
      <c r="G96" s="15" t="n">
        <f aca="false">SUM(E96*24)</f>
        <v>0</v>
      </c>
      <c r="H96" s="16" t="n">
        <f aca="false">IF(AND(G96&lt;4,G96&gt;0),4,G96)</f>
        <v>0</v>
      </c>
      <c r="I96" s="16" t="n">
        <f aca="false">SUM(F96*24)</f>
        <v>0</v>
      </c>
      <c r="J96" s="15" t="n">
        <f aca="false">SUM(I96-H96)</f>
        <v>0</v>
      </c>
      <c r="K96" s="18" t="n">
        <f aca="false">IF(H96&gt;0,8,)</f>
        <v>0</v>
      </c>
      <c r="L96" s="18" t="n">
        <f aca="false">IF(J96&gt;8,J96-K96,0)</f>
        <v>0</v>
      </c>
      <c r="M96" s="0" t="n">
        <f aca="false">IF(AND(H96&gt;=4,H96&lt;=5),((5-H96)*0.14*1235.83)+(K96*1235.83),K96*1235.83)</f>
        <v>0</v>
      </c>
      <c r="N96" s="6" t="n">
        <f aca="false">L96*1853.74</f>
        <v>0</v>
      </c>
      <c r="O96" s="29" t="n">
        <f aca="false">(M96+N96)</f>
        <v>0</v>
      </c>
      <c r="P96" s="30" t="n">
        <f aca="false">O96-B96</f>
        <v>0</v>
      </c>
    </row>
    <row r="97" customFormat="false" ht="409.6" hidden="false" customHeight="false" outlineLevel="0" collapsed="false">
      <c r="A97" s="31"/>
      <c r="B97" s="44"/>
      <c r="C97" s="12"/>
      <c r="D97" s="12"/>
      <c r="E97" s="12"/>
      <c r="F97" s="12"/>
      <c r="G97" s="15" t="n">
        <f aca="false">SUM(E97*24)</f>
        <v>0</v>
      </c>
      <c r="H97" s="16" t="n">
        <f aca="false">IF(AND(G97&lt;4,G97&gt;0),4,G97)</f>
        <v>0</v>
      </c>
      <c r="I97" s="16" t="n">
        <f aca="false">SUM(F97*24)</f>
        <v>0</v>
      </c>
      <c r="J97" s="15" t="n">
        <f aca="false">SUM(I97-H97)</f>
        <v>0</v>
      </c>
      <c r="K97" s="18" t="n">
        <f aca="false">IF(H97&gt;0,8,)</f>
        <v>0</v>
      </c>
      <c r="L97" s="18" t="n">
        <f aca="false">IF(J97&gt;8,J97-K97,0)</f>
        <v>0</v>
      </c>
      <c r="M97" s="0" t="n">
        <f aca="false">IF(AND(H97&gt;=4,H97&lt;=5),((5-H97)*0.14*1235.83)+(K97*1235.83),K97*1235.83)</f>
        <v>0</v>
      </c>
      <c r="N97" s="6" t="n">
        <f aca="false">L97*1853.74</f>
        <v>0</v>
      </c>
      <c r="O97" s="29" t="n">
        <f aca="false">(M97+N97)</f>
        <v>0</v>
      </c>
      <c r="P97" s="30" t="n">
        <f aca="false">O97-B97</f>
        <v>0</v>
      </c>
    </row>
    <row r="98" customFormat="false" ht="409.6" hidden="false" customHeight="false" outlineLevel="0" collapsed="false">
      <c r="A98" s="31"/>
      <c r="B98" s="44"/>
      <c r="C98" s="12"/>
      <c r="D98" s="12"/>
      <c r="E98" s="12"/>
      <c r="F98" s="12"/>
      <c r="G98" s="15" t="n">
        <f aca="false">SUM(E98*24)</f>
        <v>0</v>
      </c>
      <c r="H98" s="16" t="n">
        <f aca="false">IF(AND(G98&lt;4,G98&gt;0),4,G98)</f>
        <v>0</v>
      </c>
      <c r="I98" s="16" t="n">
        <f aca="false">SUM(F98*24)</f>
        <v>0</v>
      </c>
      <c r="J98" s="15" t="n">
        <f aca="false">SUM(I98-H98)</f>
        <v>0</v>
      </c>
      <c r="K98" s="18" t="n">
        <f aca="false">IF(H98&gt;0,8,)</f>
        <v>0</v>
      </c>
      <c r="L98" s="18" t="n">
        <f aca="false">IF(J98&gt;8,J98-K98,0)</f>
        <v>0</v>
      </c>
      <c r="M98" s="0" t="n">
        <f aca="false">IF(AND(H98&gt;=4,H98&lt;=5),((5-H98)*0.14*1235.83)+(K98*1235.83),K98*1235.83)</f>
        <v>0</v>
      </c>
      <c r="N98" s="6" t="n">
        <f aca="false">L98*1853.74</f>
        <v>0</v>
      </c>
      <c r="O98" s="29" t="n">
        <f aca="false">(M98+N98)</f>
        <v>0</v>
      </c>
      <c r="P98" s="30" t="n">
        <f aca="false">O98-B98</f>
        <v>0</v>
      </c>
    </row>
    <row r="99" customFormat="false" ht="409.6" hidden="false" customHeight="false" outlineLevel="0" collapsed="false">
      <c r="A99" s="31"/>
      <c r="B99" s="44"/>
      <c r="C99" s="12"/>
      <c r="D99" s="12"/>
      <c r="E99" s="12"/>
      <c r="F99" s="12"/>
      <c r="G99" s="15" t="n">
        <f aca="false">SUM(E99*24)</f>
        <v>0</v>
      </c>
      <c r="H99" s="16" t="n">
        <f aca="false">IF(AND(G99&lt;4,G99&gt;0),4,G99)</f>
        <v>0</v>
      </c>
      <c r="I99" s="16" t="n">
        <f aca="false">SUM(F99*24)</f>
        <v>0</v>
      </c>
      <c r="J99" s="15" t="n">
        <f aca="false">SUM(I99-H99)</f>
        <v>0</v>
      </c>
      <c r="K99" s="18" t="n">
        <f aca="false">IF(H99&gt;0,8,)</f>
        <v>0</v>
      </c>
      <c r="L99" s="18" t="n">
        <f aca="false">IF(J99&gt;8,J99-K99,0)</f>
        <v>0</v>
      </c>
      <c r="M99" s="0" t="n">
        <f aca="false">IF(AND(H99&gt;=4,H99&lt;=5),((5-H99)*0.14*1235.83)+(K99*1235.83),K99*1235.83)</f>
        <v>0</v>
      </c>
      <c r="N99" s="6" t="n">
        <f aca="false">L99*1853.74</f>
        <v>0</v>
      </c>
      <c r="O99" s="29" t="n">
        <f aca="false">(M99+N99)</f>
        <v>0</v>
      </c>
      <c r="P99" s="30" t="n">
        <f aca="false">O99-B99</f>
        <v>0</v>
      </c>
    </row>
    <row r="100" customFormat="false" ht="409.6" hidden="false" customHeight="false" outlineLevel="0" collapsed="false">
      <c r="A100" s="31"/>
      <c r="B100" s="44"/>
      <c r="C100" s="12"/>
      <c r="D100" s="12"/>
      <c r="E100" s="12"/>
      <c r="F100" s="12"/>
      <c r="G100" s="15" t="n">
        <f aca="false">SUM(E103*24)</f>
        <v>0</v>
      </c>
      <c r="H100" s="16" t="n">
        <f aca="false">IF(AND(G100&lt;4,G100&gt;0),4,G100)</f>
        <v>0</v>
      </c>
      <c r="I100" s="16" t="n">
        <f aca="false">SUM(F103*24)</f>
        <v>0</v>
      </c>
      <c r="J100" s="15" t="n">
        <f aca="false">SUM(I100-H100)</f>
        <v>0</v>
      </c>
      <c r="K100" s="18" t="n">
        <f aca="false">IF(H100&gt;0,8,)</f>
        <v>0</v>
      </c>
      <c r="L100" s="18" t="n">
        <f aca="false">IF(J100&gt;8,J100-K100,0)</f>
        <v>0</v>
      </c>
      <c r="M100" s="0" t="n">
        <f aca="false">IF(AND(H100&gt;=4,H100&lt;=5),((5-H100)*0.14*1235.83)+(K100*1235.83),K100*1235.83)</f>
        <v>0</v>
      </c>
      <c r="N100" s="6" t="n">
        <f aca="false">L100*1853.74</f>
        <v>0</v>
      </c>
      <c r="O100" s="29" t="n">
        <f aca="false">(M100+N100)</f>
        <v>0</v>
      </c>
      <c r="P100" s="30" t="n">
        <f aca="false">O100-B94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36.4489795918367"/>
    <col collapsed="false" hidden="false" max="2" min="2" style="30" width="11.2040816326531"/>
    <col collapsed="false" hidden="false" max="3" min="3" style="0" width="32.3979591836735"/>
    <col collapsed="false" hidden="false" max="4" min="4" style="0" width="10.530612244898"/>
    <col collapsed="false" hidden="false" max="6" min="5" style="0" width="11.3418367346939"/>
    <col collapsed="false" hidden="false" max="10" min="7" style="6" width="11.3418367346939"/>
    <col collapsed="false" hidden="false" max="11" min="11" style="6" width="11.7448979591837"/>
    <col collapsed="false" hidden="false" max="12" min="12" style="6" width="11.3418367346939"/>
    <col collapsed="false" hidden="false" max="16" min="13" style="6" width="11.2040816326531"/>
    <col collapsed="false" hidden="false" max="1025" min="17" style="0" width="10.530612244898"/>
  </cols>
  <sheetData>
    <row r="1" customFormat="false" ht="15" hidden="false" customHeight="false" outlineLevel="0" collapsed="false">
      <c r="E1" s="0" t="s">
        <v>3</v>
      </c>
      <c r="F1" s="0" t="s">
        <v>4</v>
      </c>
      <c r="G1" s="6" t="s">
        <v>21</v>
      </c>
      <c r="H1" s="6" t="s">
        <v>3</v>
      </c>
      <c r="I1" s="6" t="s">
        <v>4</v>
      </c>
      <c r="J1" s="6" t="s">
        <v>83</v>
      </c>
      <c r="K1" s="6" t="s">
        <v>84</v>
      </c>
      <c r="L1" s="6" t="s">
        <v>85</v>
      </c>
      <c r="M1" s="30" t="s">
        <v>86</v>
      </c>
      <c r="N1" s="30" t="s">
        <v>87</v>
      </c>
      <c r="O1" s="30" t="s">
        <v>88</v>
      </c>
      <c r="P1" s="30" t="s">
        <v>89</v>
      </c>
    </row>
    <row r="2" customFormat="false" ht="15" hidden="false" customHeight="false" outlineLevel="0" collapsed="false">
      <c r="A2" s="10" t="s">
        <v>29</v>
      </c>
      <c r="B2" s="10" t="n">
        <v>11377.64</v>
      </c>
      <c r="C2" s="12" t="s">
        <v>30</v>
      </c>
      <c r="D2" s="36" t="s">
        <v>165</v>
      </c>
      <c r="E2" s="36" t="s">
        <v>166</v>
      </c>
      <c r="F2" s="36" t="s">
        <v>167</v>
      </c>
      <c r="G2" s="15" t="n">
        <f aca="false">SUM(E2*24)</f>
        <v>4.15</v>
      </c>
      <c r="H2" s="16" t="n">
        <f aca="false">IF(AND(G2&lt;4,G2&gt;0),4,G2)</f>
        <v>4.15</v>
      </c>
      <c r="I2" s="16" t="n">
        <f aca="false">SUM(F2*24)</f>
        <v>12.2333333333333</v>
      </c>
      <c r="J2" s="15" t="n">
        <f aca="false">SUM(I2-H2)</f>
        <v>8.08333333333333</v>
      </c>
      <c r="K2" s="18" t="n">
        <f aca="false">IF(J2&gt;8,8,J2)</f>
        <v>8</v>
      </c>
      <c r="L2" s="18" t="n">
        <f aca="false">IF(J2&gt;1,J2-K2,0)</f>
        <v>0.0833333333333322</v>
      </c>
      <c r="M2" s="0" t="n">
        <f aca="false">IF(AND(H2&gt;=4,H2&lt;=5),((5-H2)*0.14*1235.83)+(K2*1235.83),K2*1235.83)</f>
        <v>10033.70377</v>
      </c>
      <c r="N2" s="6" t="n">
        <f aca="false">L2*1853.74</f>
        <v>154.478333333331</v>
      </c>
      <c r="O2" s="29" t="n">
        <f aca="false">(M2+N2)</f>
        <v>10188.1821033333</v>
      </c>
      <c r="P2" s="30" t="n">
        <f aca="false">O2-B2</f>
        <v>-1189.45789666667</v>
      </c>
      <c r="Q2" s="30"/>
    </row>
    <row r="3" customFormat="false" ht="15" hidden="false" customHeight="false" outlineLevel="0" collapsed="false">
      <c r="A3" s="10" t="s">
        <v>33</v>
      </c>
      <c r="B3" s="10" t="n">
        <v>12857.49</v>
      </c>
      <c r="C3" s="12" t="s">
        <v>34</v>
      </c>
      <c r="D3" s="36" t="s">
        <v>165</v>
      </c>
      <c r="E3" s="36" t="s">
        <v>153</v>
      </c>
      <c r="F3" s="36" t="s">
        <v>154</v>
      </c>
      <c r="G3" s="15" t="n">
        <f aca="false">SUM(E3*24)</f>
        <v>3.98333333333333</v>
      </c>
      <c r="H3" s="16" t="n">
        <f aca="false">IF(AND(G3&lt;4,G3&gt;0),4,G3)</f>
        <v>4</v>
      </c>
      <c r="I3" s="16" t="n">
        <f aca="false">SUM(F3*24)</f>
        <v>19.35</v>
      </c>
      <c r="J3" s="15" t="n">
        <f aca="false">SUM(I3-H3)</f>
        <v>15.35</v>
      </c>
      <c r="K3" s="18" t="n">
        <f aca="false">IF(J3&gt;8,8,J3)</f>
        <v>8</v>
      </c>
      <c r="L3" s="18" t="n">
        <f aca="false">IF(J3&gt;1,J3-K3,0)</f>
        <v>7.35</v>
      </c>
      <c r="M3" s="0" t="n">
        <f aca="false">IF(AND(H3&gt;=4,H3&lt;=5),((5-H3)*0.14*1235.83)+(K3*1235.83),K3*1235.83)</f>
        <v>10059.6562</v>
      </c>
      <c r="N3" s="6" t="n">
        <f aca="false">L3*1853.74</f>
        <v>13624.989</v>
      </c>
      <c r="O3" s="29" t="n">
        <f aca="false">(M3+N3)</f>
        <v>23684.6452</v>
      </c>
      <c r="P3" s="30" t="n">
        <f aca="false">O3-B3</f>
        <v>10827.1552</v>
      </c>
      <c r="Q3" s="30"/>
    </row>
    <row r="4" customFormat="false" ht="15" hidden="false" customHeight="false" outlineLevel="0" collapsed="false">
      <c r="A4" s="10" t="s">
        <v>37</v>
      </c>
      <c r="B4" s="10" t="n">
        <v>21728.8</v>
      </c>
      <c r="C4" s="17" t="s">
        <v>38</v>
      </c>
      <c r="D4" s="36" t="s">
        <v>165</v>
      </c>
      <c r="E4" s="36" t="s">
        <v>106</v>
      </c>
      <c r="F4" s="36" t="s">
        <v>125</v>
      </c>
      <c r="G4" s="15" t="n">
        <f aca="false">SUM(E4*24)</f>
        <v>4.05</v>
      </c>
      <c r="H4" s="16" t="n">
        <f aca="false">IF(AND(G4&lt;4,G4&gt;0),4,G4)</f>
        <v>4.05</v>
      </c>
      <c r="I4" s="16" t="n">
        <f aca="false">SUM(F4*24)</f>
        <v>12</v>
      </c>
      <c r="J4" s="15" t="n">
        <f aca="false">SUM(I4-H4)</f>
        <v>7.95</v>
      </c>
      <c r="K4" s="18" t="n">
        <f aca="false">IF(J4&gt;8,8,J4)</f>
        <v>7.95</v>
      </c>
      <c r="L4" s="18" t="n">
        <f aca="false">IF(J4&gt;1,J4-K4,0)</f>
        <v>0</v>
      </c>
      <c r="M4" s="0" t="n">
        <f aca="false">IF(AND(H4&gt;=4,H4&lt;=5),((5-H4)*0.14*1235.83)+(K4*1235.83),K4*1235.83)</f>
        <v>9989.21389</v>
      </c>
      <c r="N4" s="6" t="n">
        <f aca="false">L4*1853.74</f>
        <v>0</v>
      </c>
      <c r="O4" s="29" t="n">
        <f aca="false">(M4+N4)</f>
        <v>9989.21389</v>
      </c>
      <c r="P4" s="30" t="n">
        <f aca="false">O4-B4</f>
        <v>-11739.58611</v>
      </c>
      <c r="Q4" s="30"/>
    </row>
    <row r="5" s="49" customFormat="true" ht="15" hidden="false" customHeight="false" outlineLevel="0" collapsed="false">
      <c r="A5" s="10" t="s">
        <v>39</v>
      </c>
      <c r="B5" s="10" t="n">
        <v>5118.49</v>
      </c>
      <c r="C5" s="37" t="s">
        <v>40</v>
      </c>
      <c r="D5" s="36" t="s">
        <v>165</v>
      </c>
      <c r="E5" s="36" t="s">
        <v>168</v>
      </c>
      <c r="F5" s="36" t="s">
        <v>169</v>
      </c>
      <c r="G5" s="15" t="n">
        <f aca="false">SUM(E5*24)</f>
        <v>3.73333333333333</v>
      </c>
      <c r="H5" s="16" t="n">
        <f aca="false">IF(AND(G5&lt;4,G5&gt;0),4,G5)</f>
        <v>4</v>
      </c>
      <c r="I5" s="16" t="n">
        <f aca="false">SUM(F5*24)</f>
        <v>17.1666666666667</v>
      </c>
      <c r="J5" s="15" t="n">
        <f aca="false">SUM(I5-H5)</f>
        <v>13.1666666666667</v>
      </c>
      <c r="K5" s="18" t="n">
        <f aca="false">IF(J5&gt;8,8,J5)</f>
        <v>8</v>
      </c>
      <c r="L5" s="18" t="n">
        <f aca="false">IF(J5&gt;1,J5-K5,0)</f>
        <v>5.16666666666667</v>
      </c>
      <c r="M5" s="0" t="n">
        <f aca="false">IF(AND(H5&gt;=4,H5&lt;=5),((5-H5)*0.14*1235.83)+(K5*1235.83),K5*1235.83)</f>
        <v>10059.6562</v>
      </c>
      <c r="N5" s="6" t="n">
        <f aca="false">L5*1853.74</f>
        <v>9577.65666666667</v>
      </c>
      <c r="O5" s="29" t="n">
        <f aca="false">(M5+N5)</f>
        <v>19637.3128666667</v>
      </c>
      <c r="P5" s="30" t="n">
        <f aca="false">O5-B5</f>
        <v>14518.8228666667</v>
      </c>
      <c r="Q5" s="30"/>
    </row>
    <row r="6" customFormat="false" ht="15" hidden="false" customHeight="false" outlineLevel="0" collapsed="false">
      <c r="A6" s="10" t="s">
        <v>41</v>
      </c>
      <c r="B6" s="0" t="n">
        <v>0</v>
      </c>
      <c r="C6" s="12" t="s">
        <v>42</v>
      </c>
      <c r="D6" s="36" t="s">
        <v>165</v>
      </c>
      <c r="E6" s="36" t="s">
        <v>170</v>
      </c>
      <c r="F6" s="36" t="s">
        <v>125</v>
      </c>
      <c r="G6" s="15" t="n">
        <f aca="false">SUM(E6*24)</f>
        <v>2.55</v>
      </c>
      <c r="H6" s="16" t="n">
        <f aca="false">IF(AND(G6&lt;4,G6&gt;0),4,G6)</f>
        <v>4</v>
      </c>
      <c r="I6" s="16" t="n">
        <f aca="false">SUM(F6*24)</f>
        <v>12</v>
      </c>
      <c r="J6" s="15" t="n">
        <f aca="false">SUM(I6-H6)</f>
        <v>8</v>
      </c>
      <c r="K6" s="18" t="n">
        <f aca="false">IF(J6&gt;8,8,J6)</f>
        <v>8</v>
      </c>
      <c r="L6" s="18" t="n">
        <f aca="false">IF(J6&gt;1,J6-K6,0)</f>
        <v>0</v>
      </c>
      <c r="M6" s="0" t="n">
        <f aca="false">IF(AND(H6&gt;=4,H6&lt;=5),((5-H6)*0.14*1235.83)+(K6*1235.83),K6*1235.83)</f>
        <v>10059.6562</v>
      </c>
      <c r="N6" s="6" t="n">
        <f aca="false">L6*1853.74</f>
        <v>0</v>
      </c>
      <c r="O6" s="29" t="n">
        <f aca="false">(M6+N6)</f>
        <v>10059.6562</v>
      </c>
      <c r="P6" s="30" t="n">
        <f aca="false">O6-B6</f>
        <v>10059.6562</v>
      </c>
      <c r="Q6" s="30"/>
    </row>
    <row r="7" customFormat="false" ht="15" hidden="false" customHeight="false" outlineLevel="0" collapsed="false">
      <c r="A7" s="10" t="s">
        <v>43</v>
      </c>
      <c r="B7" s="0" t="n">
        <v>0</v>
      </c>
      <c r="C7" s="12" t="s">
        <v>43</v>
      </c>
      <c r="D7" s="36" t="s">
        <v>165</v>
      </c>
      <c r="E7" s="36"/>
      <c r="F7" s="36"/>
      <c r="G7" s="15" t="n">
        <f aca="false">SUM(E7*24)</f>
        <v>0</v>
      </c>
      <c r="H7" s="16" t="n">
        <f aca="false">IF(AND(G7&lt;4,G7&gt;0),4,G7)</f>
        <v>0</v>
      </c>
      <c r="I7" s="16" t="n">
        <f aca="false">SUM(F7*24)</f>
        <v>0</v>
      </c>
      <c r="J7" s="15" t="n">
        <f aca="false">SUM(I7-H7)</f>
        <v>0</v>
      </c>
      <c r="K7" s="18" t="n">
        <f aca="false">IF(J7&gt;8,8,J7)</f>
        <v>0</v>
      </c>
      <c r="L7" s="18" t="n">
        <f aca="false">IF(J7&gt;1,J7-K7,0)</f>
        <v>0</v>
      </c>
      <c r="M7" s="0" t="n">
        <f aca="false">IF(AND(H7&gt;=4,H7&lt;=5),((5-H7)*0.14*1235.83)+(K7*1235.83),K7*1235.83)</f>
        <v>0</v>
      </c>
      <c r="N7" s="6" t="n">
        <f aca="false">L7*1853.74</f>
        <v>0</v>
      </c>
      <c r="O7" s="29" t="n">
        <f aca="false">(M7+N7)</f>
        <v>0</v>
      </c>
      <c r="P7" s="30" t="n">
        <f aca="false">O7-B7</f>
        <v>0</v>
      </c>
      <c r="Q7" s="30"/>
    </row>
    <row r="8" customFormat="false" ht="15" hidden="false" customHeight="false" outlineLevel="0" collapsed="false">
      <c r="A8" s="10" t="s">
        <v>44</v>
      </c>
      <c r="B8" s="0" t="n">
        <v>0</v>
      </c>
      <c r="C8" s="22" t="s">
        <v>45</v>
      </c>
      <c r="D8" s="36" t="s">
        <v>165</v>
      </c>
      <c r="E8" s="36" t="s">
        <v>106</v>
      </c>
      <c r="F8" s="36" t="s">
        <v>125</v>
      </c>
      <c r="G8" s="15" t="n">
        <f aca="false">SUM(E8*24)</f>
        <v>4.05</v>
      </c>
      <c r="H8" s="16" t="n">
        <f aca="false">IF(AND(G8&lt;4,G8&gt;0),4,G8)</f>
        <v>4.05</v>
      </c>
      <c r="I8" s="16" t="n">
        <f aca="false">SUM(F8*24)</f>
        <v>12</v>
      </c>
      <c r="J8" s="15" t="n">
        <f aca="false">SUM(I8-H8)</f>
        <v>7.95</v>
      </c>
      <c r="K8" s="18" t="n">
        <f aca="false">IF(J8&gt;8,8,J8)</f>
        <v>7.95</v>
      </c>
      <c r="L8" s="18" t="n">
        <f aca="false">IF(J8&gt;1,J8-K8,0)</f>
        <v>0</v>
      </c>
      <c r="M8" s="0" t="n">
        <f aca="false">IF(AND(H8&gt;=4,H8&lt;=5),((5-H8)*0.14*1235.83)+(K8*1235.83),K8*1235.83)</f>
        <v>9989.21389</v>
      </c>
      <c r="N8" s="6" t="n">
        <f aca="false">L8*1853.74</f>
        <v>0</v>
      </c>
      <c r="O8" s="29" t="n">
        <f aca="false">(M8+N8)</f>
        <v>9989.21389</v>
      </c>
      <c r="P8" s="30" t="n">
        <f aca="false">O8-B8</f>
        <v>9989.21389</v>
      </c>
      <c r="Q8" s="30"/>
    </row>
    <row r="9" customFormat="false" ht="15" hidden="false" customHeight="false" outlineLevel="0" collapsed="false">
      <c r="A9" s="0" t="s">
        <v>48</v>
      </c>
      <c r="B9" s="10" t="n">
        <v>21728.8</v>
      </c>
      <c r="C9" s="12" t="s">
        <v>49</v>
      </c>
      <c r="D9" s="36" t="s">
        <v>171</v>
      </c>
      <c r="E9" s="36" t="s">
        <v>106</v>
      </c>
      <c r="F9" s="36" t="s">
        <v>125</v>
      </c>
      <c r="G9" s="15" t="n">
        <f aca="false">SUM(E9*24)</f>
        <v>4.05</v>
      </c>
      <c r="H9" s="16" t="n">
        <f aca="false">IF(AND(G9&lt;4,G9&gt;0),4,G9)</f>
        <v>4.05</v>
      </c>
      <c r="I9" s="16" t="n">
        <f aca="false">SUM(F9*24)</f>
        <v>12</v>
      </c>
      <c r="J9" s="15" t="n">
        <f aca="false">SUM(I9-H9)</f>
        <v>7.95</v>
      </c>
      <c r="K9" s="18" t="n">
        <f aca="false">IF(J9&gt;8,8,J9)</f>
        <v>7.95</v>
      </c>
      <c r="L9" s="18" t="n">
        <f aca="false">IF(J9&gt;1,J9-K9,0)</f>
        <v>0</v>
      </c>
      <c r="M9" s="0" t="n">
        <f aca="false">IF(AND(H9&gt;=4,H9&lt;=5),((5-H9)*0.14*1235.83)+(K9*1235.83),K9*1235.83)</f>
        <v>9989.21389</v>
      </c>
      <c r="N9" s="6" t="n">
        <f aca="false">L9*1853.74</f>
        <v>0</v>
      </c>
      <c r="O9" s="29" t="n">
        <f aca="false">(M9+N9)</f>
        <v>9989.21389</v>
      </c>
      <c r="P9" s="30" t="n">
        <f aca="false">O9-B9</f>
        <v>-11739.58611</v>
      </c>
      <c r="Q9" s="30"/>
    </row>
    <row r="10" customFormat="false" ht="15" hidden="false" customHeight="false" outlineLevel="0" collapsed="false">
      <c r="A10" s="10" t="s">
        <v>50</v>
      </c>
      <c r="B10" s="10" t="n">
        <v>8321.25</v>
      </c>
      <c r="C10" s="12" t="s">
        <v>51</v>
      </c>
      <c r="D10" s="36" t="s">
        <v>171</v>
      </c>
      <c r="E10" s="36" t="s">
        <v>172</v>
      </c>
      <c r="F10" s="36" t="s">
        <v>125</v>
      </c>
      <c r="G10" s="15" t="n">
        <f aca="false">SUM(E10*24)</f>
        <v>2.4</v>
      </c>
      <c r="H10" s="16" t="n">
        <f aca="false">IF(AND(G10&lt;4,G10&gt;0),4,G10)</f>
        <v>4</v>
      </c>
      <c r="I10" s="16" t="n">
        <f aca="false">SUM(F10*24)</f>
        <v>12</v>
      </c>
      <c r="J10" s="15" t="n">
        <f aca="false">SUM(I10-H10)</f>
        <v>8</v>
      </c>
      <c r="K10" s="18" t="n">
        <f aca="false">IF(J10&gt;8,8,J10)</f>
        <v>8</v>
      </c>
      <c r="L10" s="18" t="n">
        <f aca="false">IF(J10&gt;1,J10-K10,0)</f>
        <v>0</v>
      </c>
      <c r="M10" s="0" t="n">
        <f aca="false">IF(AND(H10&gt;=4,H10&lt;=5),((5-H10)*0.14*1235.83)+(K10*1235.83),K10*1235.83)</f>
        <v>10059.6562</v>
      </c>
      <c r="N10" s="6" t="n">
        <f aca="false">L10*1853.74</f>
        <v>0</v>
      </c>
      <c r="O10" s="29" t="n">
        <f aca="false">(M10+N10)</f>
        <v>10059.6562</v>
      </c>
      <c r="P10" s="30" t="n">
        <f aca="false">O10-B10</f>
        <v>1738.4062</v>
      </c>
      <c r="Q10" s="30"/>
    </row>
    <row r="11" customFormat="false" ht="15" hidden="false" customHeight="false" outlineLevel="0" collapsed="false">
      <c r="A11" s="10" t="s">
        <v>54</v>
      </c>
      <c r="B11" s="0" t="n">
        <v>0</v>
      </c>
      <c r="C11" s="12" t="s">
        <v>55</v>
      </c>
      <c r="D11" s="36" t="s">
        <v>165</v>
      </c>
      <c r="E11" s="36" t="s">
        <v>140</v>
      </c>
      <c r="F11" s="36" t="s">
        <v>125</v>
      </c>
      <c r="G11" s="15" t="n">
        <f aca="false">SUM(E11*24)</f>
        <v>3</v>
      </c>
      <c r="H11" s="16" t="n">
        <f aca="false">IF(AND(G11&lt;4,G11&gt;0),4,G11)</f>
        <v>4</v>
      </c>
      <c r="I11" s="16" t="n">
        <f aca="false">SUM(F11*24)</f>
        <v>12</v>
      </c>
      <c r="J11" s="15" t="n">
        <f aca="false">SUM(I11-H11)</f>
        <v>8</v>
      </c>
      <c r="K11" s="18" t="n">
        <f aca="false">IF(J11&gt;8,8,J11)</f>
        <v>8</v>
      </c>
      <c r="L11" s="18" t="n">
        <f aca="false">IF(J11&gt;1,J11-K11,0)</f>
        <v>0</v>
      </c>
      <c r="M11" s="0" t="n">
        <f aca="false">IF(AND(H11&gt;=4,H11&lt;=5),((5-H11)*0.14*1235.83)+(K11*1235.83),K11*1235.83)</f>
        <v>10059.6562</v>
      </c>
      <c r="N11" s="6" t="n">
        <f aca="false">L11*1853.74</f>
        <v>0</v>
      </c>
      <c r="O11" s="29" t="n">
        <f aca="false">(M11+N11)</f>
        <v>10059.6562</v>
      </c>
      <c r="P11" s="30" t="n">
        <f aca="false">O11-B11</f>
        <v>10059.6562</v>
      </c>
      <c r="Q11" s="30"/>
    </row>
    <row r="12" customFormat="false" ht="15" hidden="false" customHeight="false" outlineLevel="0" collapsed="false">
      <c r="A12" s="10" t="s">
        <v>56</v>
      </c>
      <c r="B12" s="10" t="n">
        <v>11377.64</v>
      </c>
      <c r="C12" s="12" t="s">
        <v>57</v>
      </c>
      <c r="D12" s="36" t="s">
        <v>165</v>
      </c>
      <c r="E12" s="36" t="s">
        <v>173</v>
      </c>
      <c r="F12" s="36" t="s">
        <v>174</v>
      </c>
      <c r="G12" s="15" t="n">
        <f aca="false">SUM(E12*24)</f>
        <v>4.26666666666667</v>
      </c>
      <c r="H12" s="16" t="n">
        <f aca="false">IF(AND(G12&lt;4,G12&gt;0),4,G12)</f>
        <v>4.26666666666667</v>
      </c>
      <c r="I12" s="16" t="n">
        <f aca="false">SUM(F12*24)</f>
        <v>12.2</v>
      </c>
      <c r="J12" s="15" t="n">
        <f aca="false">SUM(I12-H12)</f>
        <v>7.93333333333333</v>
      </c>
      <c r="K12" s="18" t="n">
        <f aca="false">IF(J12&gt;8,8,J12)</f>
        <v>7.93333333333333</v>
      </c>
      <c r="L12" s="18" t="n">
        <f aca="false">IF(J12&gt;1,J12-K12,0)</f>
        <v>0</v>
      </c>
      <c r="M12" s="0" t="n">
        <f aca="false">IF(AND(H12&gt;=4,H12&lt;=5),((5-H12)*0.14*1235.83)+(K12*1235.83),K12*1235.83)</f>
        <v>9931.12988</v>
      </c>
      <c r="N12" s="6" t="n">
        <f aca="false">L12*1853.74</f>
        <v>0</v>
      </c>
      <c r="O12" s="29" t="n">
        <f aca="false">(M12+N12)</f>
        <v>9931.12988</v>
      </c>
      <c r="P12" s="30" t="n">
        <f aca="false">O12-B12</f>
        <v>-1446.51012</v>
      </c>
      <c r="Q12" s="30"/>
    </row>
    <row r="13" customFormat="false" ht="15" hidden="false" customHeight="false" outlineLevel="0" collapsed="false">
      <c r="A13" s="0" t="s">
        <v>61</v>
      </c>
      <c r="B13" s="0" t="n">
        <v>0</v>
      </c>
      <c r="C13" s="12" t="s">
        <v>62</v>
      </c>
      <c r="D13" s="36" t="s">
        <v>165</v>
      </c>
      <c r="E13" s="36"/>
      <c r="F13" s="36"/>
      <c r="G13" s="15" t="n">
        <f aca="false">SUM(E13*24)</f>
        <v>0</v>
      </c>
      <c r="H13" s="16" t="n">
        <f aca="false">IF(AND(G13&lt;4,G13&gt;0),4,G13)</f>
        <v>0</v>
      </c>
      <c r="I13" s="16" t="n">
        <f aca="false">SUM(F13*24)</f>
        <v>0</v>
      </c>
      <c r="J13" s="15" t="n">
        <f aca="false">SUM(I13-H13)</f>
        <v>0</v>
      </c>
      <c r="K13" s="18" t="n">
        <f aca="false">IF(J13&gt;8,8,J13)</f>
        <v>0</v>
      </c>
      <c r="L13" s="18" t="n">
        <f aca="false">IF(J13&gt;1,J13-K13,0)</f>
        <v>0</v>
      </c>
      <c r="M13" s="0" t="n">
        <f aca="false">IF(AND(H13&gt;=4,H13&lt;=5),((5-H13)*0.14*1235.83)+(K13*1235.83),K13*1235.83)</f>
        <v>0</v>
      </c>
      <c r="N13" s="6" t="n">
        <f aca="false">L13*1853.74</f>
        <v>0</v>
      </c>
      <c r="O13" s="29" t="n">
        <f aca="false">(M13+N13)</f>
        <v>0</v>
      </c>
      <c r="P13" s="30" t="n">
        <f aca="false">O13-B13</f>
        <v>0</v>
      </c>
      <c r="Q13" s="30"/>
    </row>
    <row r="14" customFormat="false" ht="15" hidden="false" customHeight="false" outlineLevel="0" collapsed="false">
      <c r="A14" s="10" t="s">
        <v>65</v>
      </c>
      <c r="B14" s="10" t="n">
        <v>21728.8</v>
      </c>
      <c r="C14" s="22" t="s">
        <v>66</v>
      </c>
      <c r="D14" s="36" t="s">
        <v>165</v>
      </c>
      <c r="E14" s="36" t="s">
        <v>112</v>
      </c>
      <c r="F14" s="36" t="s">
        <v>125</v>
      </c>
      <c r="G14" s="15" t="n">
        <f aca="false">SUM(E14*24)</f>
        <v>4.03333333333333</v>
      </c>
      <c r="H14" s="16" t="n">
        <f aca="false">IF(AND(G14&lt;4,G14&gt;0),4,G14)</f>
        <v>4.03333333333333</v>
      </c>
      <c r="I14" s="16" t="n">
        <f aca="false">SUM(F14*24)</f>
        <v>12</v>
      </c>
      <c r="J14" s="15" t="n">
        <f aca="false">SUM(I14-H14)</f>
        <v>7.96666666666667</v>
      </c>
      <c r="K14" s="18" t="n">
        <f aca="false">IF(J14&gt;8,8,J14)</f>
        <v>7.96666666666667</v>
      </c>
      <c r="L14" s="18" t="n">
        <f aca="false">IF(J14&gt;1,J14-K14,0)</f>
        <v>0</v>
      </c>
      <c r="M14" s="0" t="n">
        <f aca="false">IF(AND(H14&gt;=4,H14&lt;=5),((5-H14)*0.14*1235.83)+(K14*1235.83),K14*1235.83)</f>
        <v>10012.69466</v>
      </c>
      <c r="N14" s="6" t="n">
        <f aca="false">L14*1853.74</f>
        <v>0</v>
      </c>
      <c r="O14" s="29" t="n">
        <f aca="false">(M14+N14)</f>
        <v>10012.69466</v>
      </c>
      <c r="P14" s="30" t="n">
        <f aca="false">O14-B14</f>
        <v>-11716.10534</v>
      </c>
      <c r="Q14" s="30"/>
    </row>
    <row r="15" customFormat="false" ht="15" hidden="false" customHeight="false" outlineLevel="0" collapsed="false">
      <c r="A15" s="10" t="s">
        <v>67</v>
      </c>
      <c r="B15" s="10" t="n">
        <v>8321.25</v>
      </c>
      <c r="C15" s="12" t="s">
        <v>68</v>
      </c>
      <c r="D15" s="36" t="s">
        <v>165</v>
      </c>
      <c r="E15" s="36" t="s">
        <v>170</v>
      </c>
      <c r="F15" s="36" t="s">
        <v>125</v>
      </c>
      <c r="G15" s="15" t="n">
        <f aca="false">SUM(E15*24)</f>
        <v>2.55</v>
      </c>
      <c r="H15" s="16" t="n">
        <f aca="false">IF(AND(G15&lt;4,G15&gt;0),4,G15)</f>
        <v>4</v>
      </c>
      <c r="I15" s="16" t="n">
        <f aca="false">SUM(F15*24)</f>
        <v>12</v>
      </c>
      <c r="J15" s="15" t="n">
        <f aca="false">SUM(I15-H15)</f>
        <v>8</v>
      </c>
      <c r="K15" s="18" t="n">
        <f aca="false">IF(J15&gt;8,8,J15)</f>
        <v>8</v>
      </c>
      <c r="L15" s="18" t="n">
        <f aca="false">IF(J15&gt;1,J15-K15,0)</f>
        <v>0</v>
      </c>
      <c r="M15" s="0" t="n">
        <f aca="false">IF(AND(H15&gt;=4,H15&lt;=5),((5-H15)*0.14*1235.83)+(K15*1235.83),K15*1235.83)</f>
        <v>10059.6562</v>
      </c>
      <c r="N15" s="6" t="n">
        <f aca="false">L15*1853.74</f>
        <v>0</v>
      </c>
      <c r="O15" s="29" t="n">
        <f aca="false">(M15+N15)</f>
        <v>10059.6562</v>
      </c>
      <c r="P15" s="30" t="n">
        <f aca="false">O15-B15</f>
        <v>1738.4062</v>
      </c>
      <c r="Q15" s="30"/>
    </row>
    <row r="16" customFormat="false" ht="15" hidden="false" customHeight="false" outlineLevel="0" collapsed="false">
      <c r="A16" s="10" t="s">
        <v>70</v>
      </c>
      <c r="B16" s="10"/>
      <c r="C16" s="12" t="s">
        <v>71</v>
      </c>
      <c r="D16" s="36" t="s">
        <v>165</v>
      </c>
      <c r="E16" s="36"/>
      <c r="F16" s="36"/>
      <c r="G16" s="15" t="n">
        <f aca="false">SUM(E16*24)</f>
        <v>0</v>
      </c>
      <c r="H16" s="16" t="n">
        <f aca="false">IF(AND(G16&lt;4,G16&gt;0),4,G16)</f>
        <v>0</v>
      </c>
      <c r="I16" s="16" t="n">
        <f aca="false">SUM(F16*24)</f>
        <v>0</v>
      </c>
      <c r="J16" s="15" t="n">
        <f aca="false">SUM(I16-H16)</f>
        <v>0</v>
      </c>
      <c r="K16" s="18" t="n">
        <f aca="false">IF(J16&gt;8,8,J16)</f>
        <v>0</v>
      </c>
      <c r="L16" s="18" t="n">
        <f aca="false">IF(J16&gt;1,J16-K16,0)</f>
        <v>0</v>
      </c>
      <c r="M16" s="0" t="n">
        <f aca="false">IF(AND(H16&gt;=4,H16&lt;=5),((5-H16)*0.14*1235.83)+(K16*1235.83),K16*1235.83)</f>
        <v>0</v>
      </c>
      <c r="N16" s="6" t="n">
        <f aca="false">L16*1853.74</f>
        <v>0</v>
      </c>
      <c r="O16" s="29" t="n">
        <f aca="false">(M16+N16)</f>
        <v>0</v>
      </c>
      <c r="P16" s="30" t="n">
        <f aca="false">O16-B16</f>
        <v>0</v>
      </c>
      <c r="Q16" s="30"/>
    </row>
    <row r="17" customFormat="false" ht="15" hidden="false" customHeight="false" outlineLevel="0" collapsed="false">
      <c r="A17" s="10" t="s">
        <v>72</v>
      </c>
      <c r="B17" s="10" t="n">
        <v>5118.49</v>
      </c>
      <c r="C17" s="12" t="s">
        <v>73</v>
      </c>
      <c r="D17" s="36" t="s">
        <v>165</v>
      </c>
      <c r="E17" s="36" t="s">
        <v>175</v>
      </c>
      <c r="F17" s="36" t="s">
        <v>125</v>
      </c>
      <c r="G17" s="15" t="n">
        <f aca="false">SUM(E17*24)</f>
        <v>2.5</v>
      </c>
      <c r="H17" s="16" t="n">
        <f aca="false">IF(AND(G17&lt;4,G17&gt;0),4,G17)</f>
        <v>4</v>
      </c>
      <c r="I17" s="16" t="n">
        <f aca="false">SUM(F17*24)</f>
        <v>12</v>
      </c>
      <c r="J17" s="15" t="n">
        <f aca="false">SUM(I17-H17)</f>
        <v>8</v>
      </c>
      <c r="K17" s="18" t="n">
        <f aca="false">IF(J17&gt;8,8,J17)</f>
        <v>8</v>
      </c>
      <c r="L17" s="18" t="n">
        <f aca="false">IF(J17&gt;1,J17-K17,0)</f>
        <v>0</v>
      </c>
      <c r="M17" s="0" t="n">
        <f aca="false">IF(AND(H17&gt;=4,H17&lt;=5),((5-H17)*0.14*1235.83)+(K17*1235.83),K17*1235.83)</f>
        <v>10059.6562</v>
      </c>
      <c r="N17" s="6" t="n">
        <f aca="false">L17*1853.74</f>
        <v>0</v>
      </c>
      <c r="O17" s="29" t="n">
        <f aca="false">(M17+N17)</f>
        <v>10059.6562</v>
      </c>
      <c r="P17" s="30" t="n">
        <f aca="false">O17-B17</f>
        <v>4941.1662</v>
      </c>
      <c r="Q17" s="30"/>
    </row>
    <row r="18" customFormat="false" ht="15" hidden="false" customHeight="false" outlineLevel="0" collapsed="false">
      <c r="A18" s="10" t="s">
        <v>76</v>
      </c>
      <c r="B18" s="10" t="n">
        <v>5118.49</v>
      </c>
      <c r="C18" s="12" t="s">
        <v>76</v>
      </c>
      <c r="D18" s="36" t="s">
        <v>165</v>
      </c>
      <c r="E18" s="36" t="s">
        <v>128</v>
      </c>
      <c r="F18" s="36" t="s">
        <v>125</v>
      </c>
      <c r="G18" s="15" t="n">
        <f aca="false">SUM(E18*24)</f>
        <v>2.8</v>
      </c>
      <c r="H18" s="16" t="n">
        <f aca="false">IF(AND(G18&lt;4,G18&gt;0),4,G18)</f>
        <v>4</v>
      </c>
      <c r="I18" s="16" t="n">
        <f aca="false">SUM(F18*24)</f>
        <v>12</v>
      </c>
      <c r="J18" s="15" t="n">
        <f aca="false">SUM(I18-H18)</f>
        <v>8</v>
      </c>
      <c r="K18" s="18" t="n">
        <f aca="false">IF(J18&gt;8,8,J18)</f>
        <v>8</v>
      </c>
      <c r="L18" s="18" t="n">
        <f aca="false">IF(J18&gt;1,J18-K18,0)</f>
        <v>0</v>
      </c>
      <c r="M18" s="0" t="n">
        <f aca="false">IF(AND(H18&gt;=4,H18&lt;=5),((5-H18)*0.14*1235.83)+(K18*1235.83),K18*1235.83)</f>
        <v>10059.6562</v>
      </c>
      <c r="N18" s="6" t="n">
        <f aca="false">L18*1853.74</f>
        <v>0</v>
      </c>
      <c r="O18" s="29" t="n">
        <f aca="false">(M18+N18)</f>
        <v>10059.6562</v>
      </c>
      <c r="P18" s="30" t="n">
        <f aca="false">O18-B18</f>
        <v>4941.1662</v>
      </c>
      <c r="Q18" s="30"/>
    </row>
    <row r="19" customFormat="false" ht="15" hidden="false" customHeight="false" outlineLevel="0" collapsed="false">
      <c r="A19" s="10" t="s">
        <v>78</v>
      </c>
      <c r="B19" s="10" t="n">
        <v>11377.64</v>
      </c>
      <c r="C19" s="12" t="s">
        <v>79</v>
      </c>
      <c r="D19" s="36" t="s">
        <v>165</v>
      </c>
      <c r="E19" s="36" t="s">
        <v>106</v>
      </c>
      <c r="F19" s="36" t="s">
        <v>174</v>
      </c>
      <c r="G19" s="15" t="n">
        <f aca="false">SUM(E19*24)</f>
        <v>4.05</v>
      </c>
      <c r="H19" s="16" t="n">
        <f aca="false">IF(AND(G19&lt;4,G19&gt;0),4,G19)</f>
        <v>4.05</v>
      </c>
      <c r="I19" s="16" t="n">
        <f aca="false">SUM(F19*24)</f>
        <v>12.2</v>
      </c>
      <c r="J19" s="15" t="n">
        <f aca="false">SUM(I19-H19)</f>
        <v>8.15</v>
      </c>
      <c r="K19" s="18" t="n">
        <f aca="false">IF(J19&gt;8,8,J19)</f>
        <v>8</v>
      </c>
      <c r="L19" s="18" t="n">
        <f aca="false">IF(J19&gt;1,J19-K19,0)</f>
        <v>0.149999999999999</v>
      </c>
      <c r="M19" s="0" t="n">
        <f aca="false">IF(AND(H19&gt;=4,H19&lt;=5),((5-H19)*0.14*1235.83)+(K19*1235.83),K19*1235.83)</f>
        <v>10051.00539</v>
      </c>
      <c r="N19" s="6" t="n">
        <f aca="false">L19*1853.74</f>
        <v>278.060999999997</v>
      </c>
      <c r="O19" s="29" t="n">
        <f aca="false">(M19+N19)</f>
        <v>10329.06639</v>
      </c>
      <c r="P19" s="30" t="n">
        <f aca="false">O19-B19</f>
        <v>-1048.57361</v>
      </c>
      <c r="Q19" s="30"/>
    </row>
    <row r="20" customFormat="false" ht="15" hidden="false" customHeight="false" outlineLevel="0" collapsed="false">
      <c r="A20" s="10" t="s">
        <v>81</v>
      </c>
      <c r="B20" s="10" t="n">
        <v>12857.49</v>
      </c>
      <c r="C20" s="12" t="s">
        <v>82</v>
      </c>
      <c r="D20" s="50" t="s">
        <v>171</v>
      </c>
      <c r="E20" s="36" t="s">
        <v>106</v>
      </c>
      <c r="F20" s="36" t="s">
        <v>176</v>
      </c>
      <c r="G20" s="15" t="n">
        <f aca="false">SUM(E20*24)</f>
        <v>4.05</v>
      </c>
      <c r="H20" s="16" t="n">
        <f aca="false">IF(AND(G20&lt;4,G20&gt;0),4,G20)</f>
        <v>4.05</v>
      </c>
      <c r="I20" s="16" t="n">
        <f aca="false">SUM(F20*24)</f>
        <v>13.75</v>
      </c>
      <c r="J20" s="15" t="n">
        <f aca="false">SUM(I20-H20)</f>
        <v>9.7</v>
      </c>
      <c r="K20" s="18" t="n">
        <f aca="false">IF(J20&gt;8,8,J20)</f>
        <v>8</v>
      </c>
      <c r="L20" s="18" t="n">
        <f aca="false">IF(J20&gt;1,J20-K20,0)</f>
        <v>1.7</v>
      </c>
      <c r="M20" s="0" t="n">
        <f aca="false">IF(AND(H20&gt;=4,H20&lt;=5),((5-H20)*0.14*1235.83)+(K20*1235.83),K20*1235.83)</f>
        <v>10051.00539</v>
      </c>
      <c r="N20" s="6" t="n">
        <f aca="false">L20*1853.74</f>
        <v>3151.358</v>
      </c>
      <c r="O20" s="29" t="n">
        <f aca="false">(M20+N20)</f>
        <v>13202.36339</v>
      </c>
      <c r="P20" s="30" t="n">
        <f aca="false">O20-B20</f>
        <v>344.873389999999</v>
      </c>
      <c r="Q20" s="30"/>
    </row>
    <row r="21" customFormat="false" ht="15" hidden="false" customHeight="false" outlineLevel="0" collapsed="false">
      <c r="A21" s="31"/>
      <c r="B21" s="44"/>
      <c r="C21" s="12"/>
      <c r="D21" s="12"/>
      <c r="E21" s="12"/>
      <c r="F21" s="12"/>
      <c r="G21" s="15" t="n">
        <f aca="false">SUM(E21*24)</f>
        <v>0</v>
      </c>
      <c r="H21" s="16" t="n">
        <f aca="false">IF(AND(G21&lt;4,G21&gt;0),4,G21)</f>
        <v>0</v>
      </c>
      <c r="I21" s="16" t="n">
        <f aca="false">SUM(F21*24)</f>
        <v>0</v>
      </c>
      <c r="J21" s="15" t="n">
        <f aca="false">SUM(I21-H21)</f>
        <v>0</v>
      </c>
      <c r="K21" s="18" t="n">
        <f aca="false">IF(J21&gt;8,8,J21)</f>
        <v>0</v>
      </c>
      <c r="L21" s="18" t="n">
        <f aca="false">IF(J21&gt;1,J21-K21,0)</f>
        <v>0</v>
      </c>
      <c r="M21" s="0" t="n">
        <f aca="false">IF(AND(H21&gt;=4,H21&lt;=5),((5-H21)*0.14*1235.83)+(K21*1235.83),K21*1235.83)</f>
        <v>0</v>
      </c>
      <c r="N21" s="6" t="n">
        <f aca="false">L21*1853.74</f>
        <v>0</v>
      </c>
      <c r="O21" s="29" t="n">
        <f aca="false">(M21+N21)</f>
        <v>0</v>
      </c>
      <c r="P21" s="30" t="n">
        <f aca="false">O21-B21</f>
        <v>0</v>
      </c>
    </row>
    <row r="22" customFormat="false" ht="15" hidden="false" customHeight="false" outlineLevel="0" collapsed="false">
      <c r="A22" s="31"/>
      <c r="B22" s="44"/>
      <c r="C22" s="12"/>
      <c r="D22" s="12"/>
      <c r="E22" s="12"/>
      <c r="F22" s="12"/>
      <c r="G22" s="15" t="n">
        <f aca="false">SUM(E22*24)</f>
        <v>0</v>
      </c>
      <c r="H22" s="16" t="n">
        <f aca="false">IF(AND(G22&lt;4,G22&gt;0),4,G22)</f>
        <v>0</v>
      </c>
      <c r="I22" s="16" t="n">
        <f aca="false">SUM(F22*24)</f>
        <v>0</v>
      </c>
      <c r="J22" s="15" t="n">
        <f aca="false">SUM(I22-H22)</f>
        <v>0</v>
      </c>
      <c r="K22" s="18" t="n">
        <f aca="false">IF(J22&gt;8,8,J22)</f>
        <v>0</v>
      </c>
      <c r="L22" s="18" t="n">
        <f aca="false">IF(J22&gt;1,J22-K22,0)</f>
        <v>0</v>
      </c>
      <c r="M22" s="0" t="n">
        <f aca="false">IF(AND(H22&gt;=4,H22&lt;=5),((5-H22)*0.14*1235.83)+(K22*1235.83),K22*1235.83)</f>
        <v>0</v>
      </c>
      <c r="N22" s="6" t="n">
        <f aca="false">L22*1853.74</f>
        <v>0</v>
      </c>
      <c r="O22" s="29" t="n">
        <f aca="false">(M22+N22)</f>
        <v>0</v>
      </c>
      <c r="P22" s="30" t="n">
        <f aca="false">O22-B22</f>
        <v>0</v>
      </c>
    </row>
    <row r="23" customFormat="false" ht="15" hidden="false" customHeight="false" outlineLevel="0" collapsed="false">
      <c r="A23" s="31"/>
      <c r="B23" s="44"/>
      <c r="C23" s="12"/>
      <c r="D23" s="12"/>
      <c r="E23" s="12"/>
      <c r="F23" s="12"/>
      <c r="G23" s="15" t="n">
        <f aca="false">SUM(E23*24)</f>
        <v>0</v>
      </c>
      <c r="H23" s="16" t="n">
        <f aca="false">IF(AND(G23&lt;4,G23&gt;0),4,G23)</f>
        <v>0</v>
      </c>
      <c r="I23" s="16" t="n">
        <f aca="false">SUM(F23*24)</f>
        <v>0</v>
      </c>
      <c r="J23" s="15" t="n">
        <f aca="false">SUM(I23-H23)</f>
        <v>0</v>
      </c>
      <c r="K23" s="18" t="n">
        <f aca="false">IF(J23&gt;8,8,J23)</f>
        <v>0</v>
      </c>
      <c r="L23" s="18" t="n">
        <f aca="false">IF(J23&gt;1,J23-K23,0)</f>
        <v>0</v>
      </c>
      <c r="M23" s="0" t="n">
        <f aca="false">IF(AND(H23&gt;=4,H23&lt;=5),((5-H23)*0.14*1235.83)+(K23*1235.83),K23*1235.83)</f>
        <v>0</v>
      </c>
      <c r="N23" s="6" t="n">
        <f aca="false">L23*1853.74</f>
        <v>0</v>
      </c>
      <c r="O23" s="29" t="n">
        <f aca="false">(M23+N23)</f>
        <v>0</v>
      </c>
      <c r="P23" s="30" t="n">
        <f aca="false">O23-B23</f>
        <v>0</v>
      </c>
    </row>
    <row r="24" customFormat="false" ht="15" hidden="false" customHeight="false" outlineLevel="0" collapsed="false">
      <c r="A24" s="31"/>
      <c r="B24" s="44"/>
      <c r="C24" s="12"/>
      <c r="D24" s="12"/>
      <c r="E24" s="12"/>
      <c r="F24" s="12"/>
      <c r="G24" s="15" t="n">
        <f aca="false">SUM(E24*24)</f>
        <v>0</v>
      </c>
      <c r="H24" s="16" t="n">
        <f aca="false">IF(AND(G24&lt;4,G24&gt;0),4,G24)</f>
        <v>0</v>
      </c>
      <c r="I24" s="16" t="n">
        <f aca="false">SUM(F24*24)</f>
        <v>0</v>
      </c>
      <c r="J24" s="15" t="n">
        <f aca="false">SUM(I24-H24)</f>
        <v>0</v>
      </c>
      <c r="K24" s="18" t="n">
        <f aca="false">IF(J24&gt;8,8,J24)</f>
        <v>0</v>
      </c>
      <c r="L24" s="18" t="n">
        <f aca="false">IF(J24&gt;1,J24-K24,0)</f>
        <v>0</v>
      </c>
      <c r="M24" s="0" t="n">
        <f aca="false">IF(AND(H24&gt;=4,H24&lt;=5),((5-H24)*0.14*1235.83)+(K24*1235.83),K24*1235.83)</f>
        <v>0</v>
      </c>
      <c r="N24" s="6" t="n">
        <f aca="false">L24*1853.74</f>
        <v>0</v>
      </c>
      <c r="O24" s="29" t="n">
        <f aca="false">(M24+N24)</f>
        <v>0</v>
      </c>
      <c r="P24" s="30" t="n">
        <f aca="false">O24-B24</f>
        <v>0</v>
      </c>
    </row>
    <row r="25" customFormat="false" ht="15" hidden="false" customHeight="false" outlineLevel="0" collapsed="false">
      <c r="A25" s="31"/>
      <c r="B25" s="44"/>
      <c r="C25" s="12"/>
      <c r="D25" s="12"/>
      <c r="E25" s="12"/>
      <c r="F25" s="12"/>
      <c r="G25" s="15" t="n">
        <f aca="false">SUM(E25*24)</f>
        <v>0</v>
      </c>
      <c r="H25" s="16" t="n">
        <f aca="false">IF(AND(G25&lt;4,G25&gt;0),4,G25)</f>
        <v>0</v>
      </c>
      <c r="I25" s="16" t="n">
        <f aca="false">SUM(F25*24)</f>
        <v>0</v>
      </c>
      <c r="J25" s="15" t="n">
        <f aca="false">SUM(I25-H25)</f>
        <v>0</v>
      </c>
      <c r="K25" s="18" t="n">
        <f aca="false">IF(J25&gt;8,8,J25)</f>
        <v>0</v>
      </c>
      <c r="L25" s="18" t="n">
        <f aca="false">IF(J25&gt;1,J25-K25,0)</f>
        <v>0</v>
      </c>
      <c r="M25" s="0" t="n">
        <f aca="false">IF(AND(H25&gt;=4,H25&lt;=5),((5-H25)*0.14*1235.83)+(K25*1235.83),K25*1235.83)</f>
        <v>0</v>
      </c>
      <c r="N25" s="6" t="n">
        <f aca="false">L25*1853.74</f>
        <v>0</v>
      </c>
      <c r="O25" s="29" t="n">
        <f aca="false">(M25+N25)</f>
        <v>0</v>
      </c>
      <c r="P25" s="30" t="n">
        <f aca="false">O25-B25</f>
        <v>0</v>
      </c>
    </row>
    <row r="26" customFormat="false" ht="15" hidden="false" customHeight="false" outlineLevel="0" collapsed="false">
      <c r="A26" s="31"/>
      <c r="B26" s="44"/>
      <c r="C26" s="12"/>
      <c r="D26" s="12"/>
      <c r="E26" s="12"/>
      <c r="F26" s="12"/>
      <c r="G26" s="15" t="n">
        <f aca="false">SUM(E26*24)</f>
        <v>0</v>
      </c>
      <c r="H26" s="16" t="n">
        <f aca="false">IF(AND(G26&lt;4,G26&gt;0),4,G26)</f>
        <v>0</v>
      </c>
      <c r="I26" s="16" t="n">
        <f aca="false">SUM(F26*24)</f>
        <v>0</v>
      </c>
      <c r="J26" s="15" t="n">
        <f aca="false">SUM(I26-H26)</f>
        <v>0</v>
      </c>
      <c r="K26" s="18" t="n">
        <f aca="false">IF(J26&gt;8,8,J26)</f>
        <v>0</v>
      </c>
      <c r="L26" s="18" t="n">
        <f aca="false">IF(J26&gt;1,J26-K26,0)</f>
        <v>0</v>
      </c>
      <c r="M26" s="0" t="n">
        <f aca="false">IF(AND(H26&gt;=4,H26&lt;=5),((5-H26)*0.14*1235.83)+(K26*1235.83),K26*1235.83)</f>
        <v>0</v>
      </c>
      <c r="N26" s="6" t="n">
        <f aca="false">L26*1853.74</f>
        <v>0</v>
      </c>
      <c r="O26" s="29" t="n">
        <f aca="false">(M26+N26)</f>
        <v>0</v>
      </c>
      <c r="P26" s="6" t="n">
        <f aca="false">O26-B26</f>
        <v>0</v>
      </c>
    </row>
    <row r="27" customFormat="false" ht="15" hidden="false" customHeight="false" outlineLevel="0" collapsed="false">
      <c r="A27" s="31"/>
      <c r="B27" s="44"/>
      <c r="C27" s="12"/>
      <c r="D27" s="12"/>
      <c r="E27" s="12"/>
      <c r="F27" s="12"/>
      <c r="G27" s="15" t="n">
        <f aca="false">SUM(E27*24)</f>
        <v>0</v>
      </c>
      <c r="H27" s="16" t="n">
        <f aca="false">IF(AND(G27&lt;4,G27&gt;0),4,G27)</f>
        <v>0</v>
      </c>
      <c r="I27" s="16" t="n">
        <f aca="false">SUM(F27*24)</f>
        <v>0</v>
      </c>
      <c r="J27" s="15" t="n">
        <f aca="false">SUM(I27-H27)</f>
        <v>0</v>
      </c>
      <c r="K27" s="18" t="n">
        <f aca="false">IF(J27&gt;8,8,J27)</f>
        <v>0</v>
      </c>
      <c r="L27" s="18" t="n">
        <f aca="false">IF(J27&gt;1,J27-K27,0)</f>
        <v>0</v>
      </c>
      <c r="M27" s="0" t="n">
        <f aca="false">IF(AND(H27&gt;=4,H27&lt;=5),((5-H27)*0.14*1235.83)+(K27*1235.83),K27*1235.83)</f>
        <v>0</v>
      </c>
      <c r="N27" s="6" t="n">
        <f aca="false">L27*1853.74</f>
        <v>0</v>
      </c>
      <c r="O27" s="29" t="n">
        <f aca="false">(M27+N27)</f>
        <v>0</v>
      </c>
      <c r="P27" s="6" t="n">
        <f aca="false">O27-B27</f>
        <v>0</v>
      </c>
    </row>
    <row r="28" customFormat="false" ht="15" hidden="false" customHeight="false" outlineLevel="0" collapsed="false">
      <c r="A28" s="31"/>
      <c r="B28" s="44"/>
      <c r="C28" s="12"/>
      <c r="D28" s="12"/>
      <c r="E28" s="12"/>
      <c r="F28" s="12"/>
      <c r="G28" s="15" t="n">
        <f aca="false">SUM(E28*24)</f>
        <v>0</v>
      </c>
      <c r="H28" s="16" t="n">
        <f aca="false">IF(AND(G28&lt;4,G28&gt;0),4,G28)</f>
        <v>0</v>
      </c>
      <c r="I28" s="16" t="n">
        <f aca="false">SUM(F28*24)</f>
        <v>0</v>
      </c>
      <c r="J28" s="15" t="n">
        <f aca="false">SUM(I28-H28)</f>
        <v>0</v>
      </c>
      <c r="K28" s="18" t="n">
        <f aca="false">IF(H28&gt;0,8,)</f>
        <v>0</v>
      </c>
      <c r="L28" s="18" t="n">
        <f aca="false">IF(J28&gt;1,J28-K28,0)</f>
        <v>0</v>
      </c>
      <c r="M28" s="0" t="n">
        <f aca="false">IF(AND(H28&gt;=4,H28&lt;=5),((5-H28)*0.14*1235.83)+(K28*1235.83),K28*1235.83)</f>
        <v>0</v>
      </c>
      <c r="N28" s="6" t="n">
        <f aca="false">L28*1853.74</f>
        <v>0</v>
      </c>
      <c r="O28" s="29" t="n">
        <f aca="false">(M28+N28)</f>
        <v>0</v>
      </c>
      <c r="P28" s="6" t="n">
        <f aca="false">O28-B28</f>
        <v>0</v>
      </c>
    </row>
    <row r="29" customFormat="false" ht="15" hidden="false" customHeight="false" outlineLevel="0" collapsed="false">
      <c r="A29" s="31"/>
      <c r="B29" s="44"/>
      <c r="C29" s="12"/>
      <c r="D29" s="12"/>
      <c r="E29" s="12"/>
      <c r="F29" s="12"/>
      <c r="G29" s="15" t="n">
        <f aca="false">SUM(E29*24)</f>
        <v>0</v>
      </c>
      <c r="H29" s="16" t="n">
        <f aca="false">IF(AND(G29&lt;4,G29&gt;0),4,G29)</f>
        <v>0</v>
      </c>
      <c r="I29" s="16" t="n">
        <f aca="false">SUM(F29*24)</f>
        <v>0</v>
      </c>
      <c r="J29" s="15" t="n">
        <f aca="false">SUM(I29-H29)</f>
        <v>0</v>
      </c>
      <c r="K29" s="18" t="n">
        <f aca="false">IF(H29&gt;0,8,)</f>
        <v>0</v>
      </c>
      <c r="L29" s="18" t="n">
        <f aca="false">IF(J29&gt;1,J29-K29,0)</f>
        <v>0</v>
      </c>
      <c r="M29" s="0" t="n">
        <f aca="false">IF(AND(H29&gt;=4,H29&lt;=5),((5-H29)*0.14*1235.83)+(K29*1235.83),K29*1235.83)</f>
        <v>0</v>
      </c>
      <c r="N29" s="6" t="n">
        <f aca="false">L29*1853.74</f>
        <v>0</v>
      </c>
      <c r="O29" s="29" t="n">
        <f aca="false">(M29+N29)</f>
        <v>0</v>
      </c>
      <c r="P29" s="6" t="n">
        <f aca="false">O29-B29</f>
        <v>0</v>
      </c>
    </row>
    <row r="30" customFormat="false" ht="15" hidden="false" customHeight="false" outlineLevel="0" collapsed="false">
      <c r="A30" s="31"/>
      <c r="B30" s="44"/>
      <c r="C30" s="12"/>
      <c r="D30" s="12"/>
      <c r="E30" s="12"/>
      <c r="F30" s="12"/>
      <c r="G30" s="15" t="n">
        <f aca="false">SUM(E30*24)</f>
        <v>0</v>
      </c>
      <c r="H30" s="16" t="n">
        <f aca="false">IF(AND(G30&lt;4,G30&gt;0),4,G30)</f>
        <v>0</v>
      </c>
      <c r="I30" s="16" t="n">
        <f aca="false">SUM(F30*24)</f>
        <v>0</v>
      </c>
      <c r="J30" s="15" t="n">
        <f aca="false">SUM(I30-H30)</f>
        <v>0</v>
      </c>
      <c r="K30" s="18" t="n">
        <f aca="false">IF(H30&gt;0,8,)</f>
        <v>0</v>
      </c>
      <c r="L30" s="18" t="n">
        <f aca="false">IF(J30&gt;1,J30-K30,0)</f>
        <v>0</v>
      </c>
      <c r="M30" s="0" t="n">
        <f aca="false">IF(AND(H30&gt;=4,H30&lt;=5),((5-H30)*0.14*1235.83)+(K30*1235.83),K30*1235.83)</f>
        <v>0</v>
      </c>
      <c r="N30" s="6" t="n">
        <f aca="false">L30*1853.74</f>
        <v>0</v>
      </c>
      <c r="O30" s="29" t="n">
        <f aca="false">(M30+N30)</f>
        <v>0</v>
      </c>
      <c r="P30" s="6" t="n">
        <f aca="false">O30-B30</f>
        <v>0</v>
      </c>
    </row>
    <row r="31" customFormat="false" ht="15" hidden="false" customHeight="false" outlineLevel="0" collapsed="false">
      <c r="A31" s="31"/>
      <c r="B31" s="44"/>
      <c r="C31" s="12"/>
      <c r="D31" s="12"/>
      <c r="E31" s="12"/>
      <c r="F31" s="12"/>
      <c r="G31" s="15" t="n">
        <f aca="false">SUM(E31*24)</f>
        <v>0</v>
      </c>
      <c r="H31" s="16" t="n">
        <f aca="false">IF(AND(G31&lt;4,G31&gt;0),4,G31)</f>
        <v>0</v>
      </c>
      <c r="I31" s="16" t="n">
        <f aca="false">SUM(F31*24)</f>
        <v>0</v>
      </c>
      <c r="J31" s="15" t="n">
        <f aca="false">SUM(I31-H31)</f>
        <v>0</v>
      </c>
      <c r="K31" s="18" t="n">
        <f aca="false">IF(H31&gt;0,8,)</f>
        <v>0</v>
      </c>
      <c r="L31" s="18" t="n">
        <f aca="false">IF(J31&gt;1,J31-K31,0)</f>
        <v>0</v>
      </c>
      <c r="M31" s="0" t="n">
        <f aca="false">IF(AND(H31&gt;=4,H31&lt;=5),((5-H31)*0.14*1235.83)+(K31*1235.83),K31*1235.83)</f>
        <v>0</v>
      </c>
      <c r="N31" s="6" t="n">
        <f aca="false">L31*1853.74</f>
        <v>0</v>
      </c>
      <c r="O31" s="29" t="n">
        <f aca="false">(M31+N31)</f>
        <v>0</v>
      </c>
      <c r="P31" s="6" t="n">
        <f aca="false">O31-B31</f>
        <v>0</v>
      </c>
    </row>
    <row r="32" customFormat="false" ht="15" hidden="false" customHeight="false" outlineLevel="0" collapsed="false">
      <c r="A32" s="31"/>
      <c r="B32" s="44"/>
      <c r="C32" s="12"/>
      <c r="D32" s="12"/>
      <c r="E32" s="12"/>
      <c r="F32" s="12"/>
      <c r="G32" s="15" t="n">
        <f aca="false">SUM(E32*24)</f>
        <v>0</v>
      </c>
      <c r="H32" s="16" t="n">
        <f aca="false">IF(AND(G32&lt;4,G32&gt;0),4,G32)</f>
        <v>0</v>
      </c>
      <c r="I32" s="16" t="n">
        <f aca="false">SUM(F32*24)</f>
        <v>0</v>
      </c>
      <c r="J32" s="15" t="n">
        <f aca="false">SUM(I32-H32)</f>
        <v>0</v>
      </c>
      <c r="K32" s="18" t="n">
        <f aca="false">IF(H32&gt;0,8,)</f>
        <v>0</v>
      </c>
      <c r="L32" s="18" t="n">
        <f aca="false">IF(J32&gt;1,J32-K32,0)</f>
        <v>0</v>
      </c>
      <c r="M32" s="0" t="n">
        <f aca="false">IF(AND(H32&gt;=4,H32&lt;=5),((5-H32)*0.14*1235.83)+(K32*1235.83),K32*1235.83)</f>
        <v>0</v>
      </c>
      <c r="N32" s="6" t="n">
        <f aca="false">L32*1853.74</f>
        <v>0</v>
      </c>
      <c r="O32" s="29" t="n">
        <f aca="false">(M32+N32)</f>
        <v>0</v>
      </c>
      <c r="P32" s="6" t="n">
        <f aca="false">O32-B32</f>
        <v>0</v>
      </c>
    </row>
    <row r="33" customFormat="false" ht="15" hidden="false" customHeight="false" outlineLevel="0" collapsed="false">
      <c r="A33" s="31"/>
      <c r="B33" s="44"/>
      <c r="C33" s="12"/>
      <c r="D33" s="12"/>
      <c r="E33" s="12"/>
      <c r="F33" s="12"/>
      <c r="G33" s="15" t="n">
        <f aca="false">SUM(E33*24)</f>
        <v>0</v>
      </c>
      <c r="H33" s="16" t="n">
        <f aca="false">IF(AND(G33&lt;4,G33&gt;0),4,G33)</f>
        <v>0</v>
      </c>
      <c r="I33" s="16" t="n">
        <f aca="false">SUM(F33*24)</f>
        <v>0</v>
      </c>
      <c r="J33" s="15" t="n">
        <f aca="false">SUM(I33-H33)</f>
        <v>0</v>
      </c>
      <c r="K33" s="18" t="n">
        <f aca="false">IF(H33&gt;0,8,)</f>
        <v>0</v>
      </c>
      <c r="L33" s="18" t="n">
        <f aca="false">IF(J33&gt;1,J33-K33,0)</f>
        <v>0</v>
      </c>
      <c r="M33" s="0" t="n">
        <f aca="false">IF(AND(H33&gt;=4,H33&lt;=5),((5-H33)*0.14*1235.83)+(K33*1235.83),K33*1235.83)</f>
        <v>0</v>
      </c>
      <c r="N33" s="6" t="n">
        <f aca="false">L33*1853.74</f>
        <v>0</v>
      </c>
      <c r="O33" s="29" t="n">
        <f aca="false">(M33+N33)</f>
        <v>0</v>
      </c>
      <c r="P33" s="6" t="n">
        <f aca="false">O33-B33</f>
        <v>0</v>
      </c>
    </row>
    <row r="34" customFormat="false" ht="15" hidden="false" customHeight="false" outlineLevel="0" collapsed="false">
      <c r="A34" s="31"/>
      <c r="B34" s="44"/>
      <c r="C34" s="12"/>
      <c r="D34" s="12"/>
      <c r="E34" s="12"/>
      <c r="F34" s="12"/>
      <c r="G34" s="15" t="n">
        <f aca="false">SUM(E34*24)</f>
        <v>0</v>
      </c>
      <c r="H34" s="16" t="n">
        <f aca="false">IF(AND(G34&lt;4,G34&gt;0),4,G34)</f>
        <v>0</v>
      </c>
      <c r="I34" s="16" t="n">
        <f aca="false">SUM(F34*24)</f>
        <v>0</v>
      </c>
      <c r="J34" s="15" t="n">
        <f aca="false">SUM(I34-H34)</f>
        <v>0</v>
      </c>
      <c r="K34" s="18" t="n">
        <f aca="false">IF(H34&gt;0,8,)</f>
        <v>0</v>
      </c>
      <c r="L34" s="18" t="n">
        <f aca="false">IF(J34&gt;1,J34-K34,0)</f>
        <v>0</v>
      </c>
      <c r="M34" s="0" t="n">
        <f aca="false">IF(AND(H34&gt;=4,H34&lt;=5),((5-H34)*0.14*1235.83)+(K34*1235.83),K34*1235.83)</f>
        <v>0</v>
      </c>
      <c r="N34" s="6" t="n">
        <f aca="false">L34*1853.74</f>
        <v>0</v>
      </c>
      <c r="O34" s="29" t="n">
        <f aca="false">(M34+N34)</f>
        <v>0</v>
      </c>
      <c r="P34" s="6" t="n">
        <f aca="false">O34-B34</f>
        <v>0</v>
      </c>
    </row>
    <row r="35" customFormat="false" ht="15" hidden="false" customHeight="false" outlineLevel="0" collapsed="false">
      <c r="A35" s="31"/>
      <c r="B35" s="44"/>
      <c r="C35" s="12"/>
      <c r="D35" s="12"/>
      <c r="E35" s="12"/>
      <c r="F35" s="12"/>
      <c r="G35" s="15" t="n">
        <f aca="false">SUM(E35*24)</f>
        <v>0</v>
      </c>
      <c r="H35" s="16" t="n">
        <f aca="false">IF(AND(G35&lt;4,G35&gt;0),4,G35)</f>
        <v>0</v>
      </c>
      <c r="I35" s="16" t="n">
        <f aca="false">SUM(F35*24)</f>
        <v>0</v>
      </c>
      <c r="J35" s="15" t="n">
        <f aca="false">SUM(I35-H35)</f>
        <v>0</v>
      </c>
      <c r="K35" s="18" t="n">
        <f aca="false">IF(H35&gt;0,8,)</f>
        <v>0</v>
      </c>
      <c r="L35" s="18" t="n">
        <f aca="false">IF(J35&gt;1,J35-K35,0)</f>
        <v>0</v>
      </c>
      <c r="M35" s="0" t="n">
        <f aca="false">IF(AND(H35&gt;=4,H35&lt;=5),((5-H35)*0.14*1235.83)+(K35*1235.83),K35*1235.83)</f>
        <v>0</v>
      </c>
      <c r="N35" s="6" t="n">
        <f aca="false">L35*1853.74</f>
        <v>0</v>
      </c>
      <c r="O35" s="29" t="n">
        <f aca="false">(M35+N35)</f>
        <v>0</v>
      </c>
      <c r="P35" s="6" t="n">
        <f aca="false">O35-B35</f>
        <v>0</v>
      </c>
    </row>
    <row r="36" customFormat="false" ht="15" hidden="false" customHeight="false" outlineLevel="0" collapsed="false">
      <c r="A36" s="31"/>
      <c r="B36" s="44"/>
      <c r="C36" s="12"/>
      <c r="D36" s="12"/>
      <c r="E36" s="12"/>
      <c r="F36" s="12"/>
      <c r="G36" s="15" t="n">
        <f aca="false">SUM(E36*24)</f>
        <v>0</v>
      </c>
      <c r="H36" s="16" t="n">
        <f aca="false">IF(AND(G36&lt;4,G36&gt;0),4,G36)</f>
        <v>0</v>
      </c>
      <c r="I36" s="16" t="n">
        <f aca="false">SUM(F36*24)</f>
        <v>0</v>
      </c>
      <c r="J36" s="15" t="n">
        <f aca="false">SUM(I36-H36)</f>
        <v>0</v>
      </c>
      <c r="K36" s="18" t="n">
        <f aca="false">IF(H36&gt;0,8,)</f>
        <v>0</v>
      </c>
      <c r="L36" s="18" t="n">
        <f aca="false">IF(J36&gt;1,J36-K36,0)</f>
        <v>0</v>
      </c>
      <c r="M36" s="0" t="n">
        <f aca="false">IF(AND(H36&gt;=4,H36&lt;=5),((5-H36)*0.14*1235.83)+(K36*1235.83),K36*1235.83)</f>
        <v>0</v>
      </c>
      <c r="N36" s="6" t="n">
        <f aca="false">L36*1853.74</f>
        <v>0</v>
      </c>
      <c r="O36" s="29" t="n">
        <f aca="false">(M36+N36)</f>
        <v>0</v>
      </c>
      <c r="P36" s="6" t="n">
        <f aca="false">O36-B36</f>
        <v>0</v>
      </c>
    </row>
    <row r="37" customFormat="false" ht="15" hidden="false" customHeight="false" outlineLevel="0" collapsed="false">
      <c r="A37" s="31"/>
      <c r="B37" s="44"/>
      <c r="C37" s="12"/>
      <c r="D37" s="12"/>
      <c r="E37" s="12"/>
      <c r="F37" s="12"/>
      <c r="G37" s="15" t="n">
        <f aca="false">SUM(E37*24)</f>
        <v>0</v>
      </c>
      <c r="H37" s="16" t="n">
        <f aca="false">IF(AND(G37&lt;4,G37&gt;0),4,G37)</f>
        <v>0</v>
      </c>
      <c r="I37" s="16" t="n">
        <f aca="false">SUM(F37*24)</f>
        <v>0</v>
      </c>
      <c r="J37" s="15" t="n">
        <f aca="false">SUM(I37-H37)</f>
        <v>0</v>
      </c>
      <c r="K37" s="18" t="n">
        <f aca="false">IF(H37&gt;0,8,)</f>
        <v>0</v>
      </c>
      <c r="L37" s="18" t="n">
        <f aca="false">IF(J37&gt;1,J37-K37,0)</f>
        <v>0</v>
      </c>
      <c r="M37" s="0" t="n">
        <f aca="false">IF(AND(H37&gt;=4,H37&lt;=5),((5-H37)*0.14*1235.83)+(K37*1235.83),K37*1235.83)</f>
        <v>0</v>
      </c>
      <c r="N37" s="6" t="n">
        <f aca="false">L37*1853.74</f>
        <v>0</v>
      </c>
      <c r="O37" s="29" t="n">
        <f aca="false">(M37+N37)</f>
        <v>0</v>
      </c>
      <c r="P37" s="6" t="n">
        <f aca="false">O37-B37</f>
        <v>0</v>
      </c>
    </row>
    <row r="38" customFormat="false" ht="15" hidden="false" customHeight="false" outlineLevel="0" collapsed="false">
      <c r="A38" s="31"/>
      <c r="B38" s="44"/>
      <c r="C38" s="12"/>
      <c r="D38" s="12"/>
      <c r="E38" s="12"/>
      <c r="F38" s="12"/>
      <c r="G38" s="15" t="n">
        <f aca="false">SUM(E38*24)</f>
        <v>0</v>
      </c>
      <c r="H38" s="16" t="n">
        <f aca="false">IF(AND(G38&lt;4,G38&gt;0),4,G38)</f>
        <v>0</v>
      </c>
      <c r="I38" s="16" t="n">
        <f aca="false">SUM(F38*24)</f>
        <v>0</v>
      </c>
      <c r="J38" s="15" t="n">
        <f aca="false">SUM(I38-H38)</f>
        <v>0</v>
      </c>
      <c r="K38" s="18" t="n">
        <f aca="false">IF(H38&gt;0,8,)</f>
        <v>0</v>
      </c>
      <c r="L38" s="18" t="n">
        <f aca="false">IF(J38&gt;1,J38-K38,0)</f>
        <v>0</v>
      </c>
      <c r="M38" s="0" t="n">
        <f aca="false">IF(AND(H38&gt;=4,H38&lt;=5),((5-H38)*0.14*1235.83)+(K38*1235.83),K38*1235.83)</f>
        <v>0</v>
      </c>
      <c r="N38" s="6" t="n">
        <f aca="false">L38*1853.74</f>
        <v>0</v>
      </c>
      <c r="O38" s="29" t="n">
        <f aca="false">(M38+N38)</f>
        <v>0</v>
      </c>
      <c r="P38" s="6" t="n">
        <f aca="false">O38-B38</f>
        <v>0</v>
      </c>
    </row>
    <row r="39" customFormat="false" ht="15" hidden="false" customHeight="false" outlineLevel="0" collapsed="false">
      <c r="A39" s="31"/>
      <c r="B39" s="44"/>
      <c r="C39" s="12"/>
      <c r="D39" s="12"/>
      <c r="E39" s="12"/>
      <c r="F39" s="12"/>
      <c r="G39" s="15" t="n">
        <f aca="false">SUM(E39*24)</f>
        <v>0</v>
      </c>
      <c r="H39" s="16" t="n">
        <f aca="false">IF(AND(G39&lt;4,G39&gt;0),4,G39)</f>
        <v>0</v>
      </c>
      <c r="I39" s="16" t="n">
        <f aca="false">SUM(F39*24)</f>
        <v>0</v>
      </c>
      <c r="J39" s="15" t="n">
        <f aca="false">SUM(I39-H39)</f>
        <v>0</v>
      </c>
      <c r="K39" s="18" t="n">
        <f aca="false">IF(H39&gt;0,8,)</f>
        <v>0</v>
      </c>
      <c r="L39" s="18" t="n">
        <f aca="false">IF(J39&gt;1,J39-K39,0)</f>
        <v>0</v>
      </c>
      <c r="M39" s="0" t="n">
        <f aca="false">IF(AND(H39&gt;=4,H39&lt;=5),((5-H39)*0.14*1235.83)+(K39*1235.83),K39*1235.83)</f>
        <v>0</v>
      </c>
      <c r="N39" s="6" t="n">
        <f aca="false">L39*1853.74</f>
        <v>0</v>
      </c>
      <c r="O39" s="29" t="n">
        <f aca="false">(M39+N39)</f>
        <v>0</v>
      </c>
      <c r="P39" s="6" t="n">
        <f aca="false">O39-B39</f>
        <v>0</v>
      </c>
    </row>
    <row r="40" customFormat="false" ht="15" hidden="false" customHeight="false" outlineLevel="0" collapsed="false">
      <c r="A40" s="31"/>
      <c r="B40" s="44"/>
      <c r="C40" s="12"/>
      <c r="D40" s="12"/>
      <c r="E40" s="12"/>
      <c r="F40" s="12"/>
      <c r="G40" s="15" t="n">
        <f aca="false">SUM(E40*24)</f>
        <v>0</v>
      </c>
      <c r="H40" s="16" t="n">
        <f aca="false">IF(AND(G40&lt;4,G40&gt;0),4,G40)</f>
        <v>0</v>
      </c>
      <c r="I40" s="16" t="n">
        <f aca="false">SUM(F40*24)</f>
        <v>0</v>
      </c>
      <c r="J40" s="15" t="n">
        <f aca="false">SUM(I40-H40)</f>
        <v>0</v>
      </c>
      <c r="K40" s="18" t="n">
        <f aca="false">IF(H40&gt;0,8,)</f>
        <v>0</v>
      </c>
      <c r="L40" s="18" t="n">
        <f aca="false">IF(J40&gt;1,J40-K40,0)</f>
        <v>0</v>
      </c>
      <c r="M40" s="0" t="n">
        <f aca="false">IF(AND(H40&gt;=4,H40&lt;=5),((5-H40)*0.14*1235.83)+(K40*1235.83),K40*1235.83)</f>
        <v>0</v>
      </c>
      <c r="N40" s="6" t="n">
        <f aca="false">L40*1853.74</f>
        <v>0</v>
      </c>
      <c r="O40" s="29" t="n">
        <f aca="false">(M40+N40)</f>
        <v>0</v>
      </c>
      <c r="P40" s="6" t="n">
        <f aca="false">O40-B40</f>
        <v>0</v>
      </c>
    </row>
    <row r="41" customFormat="false" ht="15" hidden="false" customHeight="false" outlineLevel="0" collapsed="false">
      <c r="A41" s="31"/>
      <c r="B41" s="44"/>
      <c r="C41" s="12"/>
      <c r="D41" s="12"/>
      <c r="E41" s="12"/>
      <c r="F41" s="12"/>
      <c r="G41" s="15" t="n">
        <f aca="false">SUM(E41*24)</f>
        <v>0</v>
      </c>
      <c r="H41" s="16" t="n">
        <f aca="false">IF(AND(G41&lt;4,G41&gt;0),4,G41)</f>
        <v>0</v>
      </c>
      <c r="I41" s="16" t="n">
        <f aca="false">SUM(F41*24)</f>
        <v>0</v>
      </c>
      <c r="J41" s="15" t="n">
        <f aca="false">SUM(I41-H41)</f>
        <v>0</v>
      </c>
      <c r="K41" s="18" t="n">
        <f aca="false">IF(H41&gt;0,8,)</f>
        <v>0</v>
      </c>
      <c r="L41" s="18" t="n">
        <f aca="false">IF(J41&gt;1,J41-K41,0)</f>
        <v>0</v>
      </c>
      <c r="M41" s="0" t="n">
        <f aca="false">IF(AND(H41&gt;=4,H41&lt;=5),((5-H41)*0.14*1235.83)+(K41*1235.83),K41*1235.83)</f>
        <v>0</v>
      </c>
      <c r="N41" s="6" t="n">
        <f aca="false">L41*1853.74</f>
        <v>0</v>
      </c>
      <c r="O41" s="29" t="n">
        <f aca="false">(M41+N41)</f>
        <v>0</v>
      </c>
      <c r="P41" s="6" t="n">
        <f aca="false">O41-B41</f>
        <v>0</v>
      </c>
    </row>
    <row r="42" customFormat="false" ht="15" hidden="false" customHeight="false" outlineLevel="0" collapsed="false">
      <c r="A42" s="31"/>
      <c r="B42" s="44"/>
      <c r="C42" s="12"/>
      <c r="D42" s="12"/>
      <c r="E42" s="12"/>
      <c r="F42" s="12"/>
      <c r="G42" s="15" t="n">
        <f aca="false">SUM(E42*24)</f>
        <v>0</v>
      </c>
      <c r="H42" s="16" t="n">
        <f aca="false">IF(AND(G42&lt;4,G42&gt;0),4,G42)</f>
        <v>0</v>
      </c>
      <c r="I42" s="16" t="n">
        <f aca="false">SUM(F42*24)</f>
        <v>0</v>
      </c>
      <c r="J42" s="15" t="n">
        <f aca="false">SUM(I42-H42)</f>
        <v>0</v>
      </c>
      <c r="K42" s="18" t="n">
        <f aca="false">IF(H42&gt;0,8,)</f>
        <v>0</v>
      </c>
      <c r="L42" s="18" t="n">
        <f aca="false">IF(J42&gt;1,J42-K42,0)</f>
        <v>0</v>
      </c>
      <c r="M42" s="0" t="n">
        <f aca="false">IF(AND(H42&gt;=4,H42&lt;=5),((5-H42)*0.14*1235.83)+(K42*1235.83),K42*1235.83)</f>
        <v>0</v>
      </c>
      <c r="N42" s="6" t="n">
        <f aca="false">L42*1853.74</f>
        <v>0</v>
      </c>
      <c r="O42" s="29" t="n">
        <f aca="false">(M42+N42)</f>
        <v>0</v>
      </c>
      <c r="P42" s="6" t="n">
        <f aca="false">O42-B42</f>
        <v>0</v>
      </c>
    </row>
    <row r="43" customFormat="false" ht="15" hidden="false" customHeight="false" outlineLevel="0" collapsed="false">
      <c r="A43" s="31"/>
      <c r="B43" s="44"/>
      <c r="C43" s="12"/>
      <c r="D43" s="12"/>
      <c r="E43" s="12"/>
      <c r="F43" s="12"/>
      <c r="G43" s="15" t="n">
        <f aca="false">SUM(E43*24)</f>
        <v>0</v>
      </c>
      <c r="H43" s="16" t="n">
        <f aca="false">IF(AND(G43&lt;4,G43&gt;0),4,G43)</f>
        <v>0</v>
      </c>
      <c r="I43" s="16" t="n">
        <f aca="false">SUM(F43*24)</f>
        <v>0</v>
      </c>
      <c r="J43" s="15" t="n">
        <f aca="false">SUM(I43-H43)</f>
        <v>0</v>
      </c>
      <c r="K43" s="18" t="n">
        <f aca="false">IF(H43&gt;0,8,)</f>
        <v>0</v>
      </c>
      <c r="L43" s="18" t="n">
        <f aca="false">IF(J43&gt;1,J43-K43,0)</f>
        <v>0</v>
      </c>
      <c r="M43" s="0" t="n">
        <f aca="false">IF(AND(H43&gt;=4,H43&lt;=5),((5-H43)*0.14*1235.83)+(K43*1235.83),K43*1235.83)</f>
        <v>0</v>
      </c>
      <c r="N43" s="6" t="n">
        <f aca="false">L43*1853.74</f>
        <v>0</v>
      </c>
      <c r="O43" s="29" t="n">
        <f aca="false">(M43+N43)</f>
        <v>0</v>
      </c>
      <c r="P43" s="6" t="n">
        <f aca="false">O43-B43</f>
        <v>0</v>
      </c>
    </row>
    <row r="44" customFormat="false" ht="15" hidden="false" customHeight="false" outlineLevel="0" collapsed="false">
      <c r="A44" s="31"/>
      <c r="B44" s="44"/>
      <c r="C44" s="12"/>
      <c r="D44" s="12"/>
      <c r="E44" s="12"/>
      <c r="F44" s="12"/>
      <c r="G44" s="15" t="n">
        <f aca="false">SUM(E44*24)</f>
        <v>0</v>
      </c>
      <c r="H44" s="16" t="n">
        <f aca="false">IF(AND(G44&lt;4,G44&gt;0),4,G44)</f>
        <v>0</v>
      </c>
      <c r="I44" s="16" t="n">
        <f aca="false">SUM(F44*24)</f>
        <v>0</v>
      </c>
      <c r="J44" s="15" t="n">
        <f aca="false">SUM(I44-H44)</f>
        <v>0</v>
      </c>
      <c r="K44" s="18" t="n">
        <f aca="false">IF(H44&gt;0,8,)</f>
        <v>0</v>
      </c>
      <c r="L44" s="18" t="n">
        <f aca="false">IF(J44&gt;1,J44-K44,0)</f>
        <v>0</v>
      </c>
      <c r="M44" s="0" t="n">
        <f aca="false">IF(AND(H44&gt;=4,H44&lt;=5),((5-H44)*0.14*1235.83)+(K44*1235.83),K44*1235.83)</f>
        <v>0</v>
      </c>
      <c r="N44" s="6" t="n">
        <f aca="false">L44*1853.74</f>
        <v>0</v>
      </c>
      <c r="O44" s="29" t="n">
        <f aca="false">(M44+N44)</f>
        <v>0</v>
      </c>
      <c r="P44" s="6" t="n">
        <f aca="false">O44-B44</f>
        <v>0</v>
      </c>
    </row>
    <row r="45" customFormat="false" ht="15" hidden="false" customHeight="false" outlineLevel="0" collapsed="false">
      <c r="A45" s="31"/>
      <c r="B45" s="44"/>
      <c r="C45" s="12"/>
      <c r="D45" s="12"/>
      <c r="E45" s="12"/>
      <c r="F45" s="12"/>
      <c r="G45" s="15" t="n">
        <f aca="false">SUM(E45*24)</f>
        <v>0</v>
      </c>
      <c r="H45" s="16" t="n">
        <f aca="false">IF(AND(G45&lt;4,G45&gt;0),4,G45)</f>
        <v>0</v>
      </c>
      <c r="I45" s="16" t="n">
        <f aca="false">SUM(F45*24)</f>
        <v>0</v>
      </c>
      <c r="J45" s="15" t="n">
        <f aca="false">SUM(I45-H45)</f>
        <v>0</v>
      </c>
      <c r="K45" s="18" t="n">
        <f aca="false">IF(H45&gt;0,8,)</f>
        <v>0</v>
      </c>
      <c r="L45" s="18" t="n">
        <f aca="false">IF(J45&gt;1,J45-K45,0)</f>
        <v>0</v>
      </c>
      <c r="M45" s="0" t="n">
        <f aca="false">IF(AND(H45&gt;=4,H45&lt;=5),((5-H45)*0.14*1235.83)+(K45*1235.83),K45*1235.83)</f>
        <v>0</v>
      </c>
      <c r="N45" s="6" t="n">
        <f aca="false">L45*1853.74</f>
        <v>0</v>
      </c>
      <c r="O45" s="29" t="n">
        <f aca="false">(M45+N45)</f>
        <v>0</v>
      </c>
      <c r="P45" s="6" t="n">
        <f aca="false">O45-B45</f>
        <v>0</v>
      </c>
    </row>
    <row r="46" customFormat="false" ht="15" hidden="false" customHeight="false" outlineLevel="0" collapsed="false">
      <c r="A46" s="31"/>
      <c r="B46" s="44"/>
      <c r="C46" s="12"/>
      <c r="D46" s="12"/>
      <c r="E46" s="12"/>
      <c r="F46" s="12"/>
      <c r="G46" s="15" t="n">
        <f aca="false">SUM(E46*24)</f>
        <v>0</v>
      </c>
      <c r="H46" s="16" t="n">
        <f aca="false">IF(AND(G46&lt;4,G46&gt;0),4,G46)</f>
        <v>0</v>
      </c>
      <c r="I46" s="16" t="n">
        <f aca="false">SUM(F46*24)</f>
        <v>0</v>
      </c>
      <c r="J46" s="15" t="n">
        <f aca="false">SUM(I46-H46)</f>
        <v>0</v>
      </c>
      <c r="K46" s="18" t="n">
        <f aca="false">IF(H46&gt;0,8,)</f>
        <v>0</v>
      </c>
      <c r="L46" s="18" t="n">
        <f aca="false">IF(J46&gt;1,J46-K46,0)</f>
        <v>0</v>
      </c>
      <c r="M46" s="0" t="n">
        <f aca="false">IF(AND(H46&gt;=4,H46&lt;=5),((5-H46)*0.14*1235.83)+(K46*1235.83),K46*1235.83)</f>
        <v>0</v>
      </c>
      <c r="N46" s="6" t="n">
        <f aca="false">L46*1853.74</f>
        <v>0</v>
      </c>
      <c r="O46" s="29" t="n">
        <f aca="false">(M46+N46)</f>
        <v>0</v>
      </c>
      <c r="P46" s="6" t="n">
        <f aca="false">O46-B46</f>
        <v>0</v>
      </c>
    </row>
    <row r="47" customFormat="false" ht="15" hidden="false" customHeight="false" outlineLevel="0" collapsed="false">
      <c r="A47" s="31"/>
      <c r="B47" s="44"/>
      <c r="C47" s="12"/>
      <c r="D47" s="12"/>
      <c r="E47" s="12"/>
      <c r="F47" s="12"/>
      <c r="G47" s="15" t="n">
        <f aca="false">SUM(E47*24)</f>
        <v>0</v>
      </c>
      <c r="H47" s="16" t="n">
        <f aca="false">IF(AND(G47&lt;4,G47&gt;0),4,G47)</f>
        <v>0</v>
      </c>
      <c r="I47" s="16" t="n">
        <f aca="false">SUM(F47*24)</f>
        <v>0</v>
      </c>
      <c r="J47" s="15" t="n">
        <f aca="false">SUM(I47-H47)</f>
        <v>0</v>
      </c>
      <c r="K47" s="18" t="n">
        <f aca="false">IF(H47&gt;0,8,)</f>
        <v>0</v>
      </c>
      <c r="L47" s="18" t="n">
        <f aca="false">IF(J47&gt;1,J47-K47,0)</f>
        <v>0</v>
      </c>
      <c r="M47" s="0" t="n">
        <f aca="false">IF(AND(H47&gt;=4,H47&lt;=5),((5-H47)*0.14*1235.83)+(K47*1235.83),K47*1235.83)</f>
        <v>0</v>
      </c>
      <c r="N47" s="6" t="n">
        <f aca="false">L47*1853.74</f>
        <v>0</v>
      </c>
      <c r="O47" s="29" t="n">
        <f aca="false">(M47+N47)</f>
        <v>0</v>
      </c>
      <c r="P47" s="6" t="n">
        <f aca="false">O47-B47</f>
        <v>0</v>
      </c>
    </row>
    <row r="48" customFormat="false" ht="15" hidden="false" customHeight="false" outlineLevel="0" collapsed="false">
      <c r="A48" s="31"/>
      <c r="B48" s="44"/>
      <c r="C48" s="12"/>
      <c r="D48" s="12"/>
      <c r="E48" s="12"/>
      <c r="F48" s="12"/>
      <c r="G48" s="15" t="n">
        <f aca="false">SUM(E48*24)</f>
        <v>0</v>
      </c>
      <c r="H48" s="16" t="n">
        <f aca="false">IF(AND(G48&lt;4,G48&gt;0),4,G48)</f>
        <v>0</v>
      </c>
      <c r="I48" s="16" t="n">
        <f aca="false">SUM(F48*24)</f>
        <v>0</v>
      </c>
      <c r="J48" s="15" t="n">
        <f aca="false">SUM(I48-H48)</f>
        <v>0</v>
      </c>
      <c r="K48" s="18" t="n">
        <f aca="false">IF(H48&gt;0,8,)</f>
        <v>0</v>
      </c>
      <c r="L48" s="18" t="n">
        <f aca="false">IF(J48&gt;1,J48-K48,0)</f>
        <v>0</v>
      </c>
      <c r="M48" s="0" t="n">
        <f aca="false">IF(AND(H48&gt;=4,H48&lt;=5),((5-H48)*0.14*1235.83)+(K48*1235.83),K48*1235.83)</f>
        <v>0</v>
      </c>
      <c r="N48" s="6" t="n">
        <f aca="false">L48*1853.74</f>
        <v>0</v>
      </c>
      <c r="O48" s="29" t="n">
        <f aca="false">(M48+N48)</f>
        <v>0</v>
      </c>
      <c r="P48" s="6" t="n">
        <f aca="false">O48-B48</f>
        <v>0</v>
      </c>
    </row>
    <row r="49" customFormat="false" ht="15" hidden="false" customHeight="false" outlineLevel="0" collapsed="false">
      <c r="A49" s="31"/>
      <c r="B49" s="44"/>
      <c r="C49" s="12"/>
      <c r="D49" s="12"/>
      <c r="E49" s="12"/>
      <c r="F49" s="12"/>
      <c r="G49" s="15" t="n">
        <f aca="false">SUM(E49*24)</f>
        <v>0</v>
      </c>
      <c r="H49" s="16" t="n">
        <f aca="false">IF(AND(G49&lt;4,G49&gt;0),4,G49)</f>
        <v>0</v>
      </c>
      <c r="I49" s="16" t="n">
        <f aca="false">SUM(F49*24)</f>
        <v>0</v>
      </c>
      <c r="J49" s="15" t="n">
        <f aca="false">SUM(I49-H49)</f>
        <v>0</v>
      </c>
      <c r="K49" s="18" t="n">
        <f aca="false">IF(H49&gt;0,8,)</f>
        <v>0</v>
      </c>
      <c r="L49" s="18" t="n">
        <f aca="false">IF(J49&gt;1,J49-K49,0)</f>
        <v>0</v>
      </c>
      <c r="M49" s="0" t="n">
        <f aca="false">IF(AND(H49&gt;=4,H49&lt;=5),((5-H49)*0.14*1235.83)+(K49*1235.83),K49*1235.83)</f>
        <v>0</v>
      </c>
      <c r="N49" s="6" t="n">
        <f aca="false">L49*1853.74</f>
        <v>0</v>
      </c>
      <c r="O49" s="29" t="n">
        <f aca="false">(M49+N49)</f>
        <v>0</v>
      </c>
      <c r="P49" s="6" t="n">
        <f aca="false">O49-B49</f>
        <v>0</v>
      </c>
    </row>
    <row r="50" customFormat="false" ht="15" hidden="false" customHeight="false" outlineLevel="0" collapsed="false">
      <c r="A50" s="31"/>
      <c r="B50" s="44"/>
      <c r="C50" s="12"/>
      <c r="D50" s="12"/>
      <c r="E50" s="12"/>
      <c r="F50" s="12"/>
      <c r="G50" s="15" t="n">
        <f aca="false">SUM(E50*24)</f>
        <v>0</v>
      </c>
      <c r="H50" s="16" t="n">
        <f aca="false">IF(AND(G50&lt;4,G50&gt;0),4,G50)</f>
        <v>0</v>
      </c>
      <c r="I50" s="16" t="n">
        <f aca="false">SUM(F50*24)</f>
        <v>0</v>
      </c>
      <c r="J50" s="15" t="n">
        <f aca="false">SUM(I50-H50)</f>
        <v>0</v>
      </c>
      <c r="K50" s="18" t="n">
        <f aca="false">IF(H50&gt;0,8,)</f>
        <v>0</v>
      </c>
      <c r="L50" s="18" t="n">
        <f aca="false">IF(J50&gt;1,J50-K50,0)</f>
        <v>0</v>
      </c>
      <c r="M50" s="0" t="n">
        <f aca="false">IF(AND(H50&gt;=4,H50&lt;=5),((5-H50)*0.14*1235.83)+(K50*1235.83),K50*1235.83)</f>
        <v>0</v>
      </c>
      <c r="N50" s="6" t="n">
        <f aca="false">L50*1853.74</f>
        <v>0</v>
      </c>
      <c r="O50" s="29" t="n">
        <f aca="false">(M50+N50)</f>
        <v>0</v>
      </c>
      <c r="P50" s="6" t="n">
        <f aca="false">O50-B50</f>
        <v>0</v>
      </c>
    </row>
    <row r="51" customFormat="false" ht="15" hidden="false" customHeight="false" outlineLevel="0" collapsed="false">
      <c r="A51" s="31"/>
      <c r="B51" s="44"/>
      <c r="C51" s="12"/>
      <c r="D51" s="12"/>
      <c r="E51" s="12"/>
      <c r="F51" s="12"/>
      <c r="G51" s="15" t="n">
        <f aca="false">SUM(E51*24)</f>
        <v>0</v>
      </c>
      <c r="H51" s="16" t="n">
        <f aca="false">IF(AND(G51&lt;4,G51&gt;0),4,G51)</f>
        <v>0</v>
      </c>
      <c r="I51" s="16" t="n">
        <f aca="false">SUM(F51*24)</f>
        <v>0</v>
      </c>
      <c r="J51" s="15" t="n">
        <f aca="false">SUM(I51-H51)</f>
        <v>0</v>
      </c>
      <c r="K51" s="18" t="n">
        <f aca="false">IF(H51&gt;0,8,)</f>
        <v>0</v>
      </c>
      <c r="L51" s="18" t="n">
        <f aca="false">IF(J51&gt;1,J51-K51,0)</f>
        <v>0</v>
      </c>
      <c r="M51" s="0" t="n">
        <f aca="false">IF(AND(H51&gt;=4,H51&lt;=5),((5-H51)*0.14*1235.83)+(K51*1235.83),K51*1235.83)</f>
        <v>0</v>
      </c>
      <c r="N51" s="6" t="n">
        <f aca="false">L51*1853.74</f>
        <v>0</v>
      </c>
      <c r="O51" s="29" t="n">
        <f aca="false">(M51+N51)</f>
        <v>0</v>
      </c>
      <c r="P51" s="6" t="n">
        <f aca="false">O51-B51</f>
        <v>0</v>
      </c>
    </row>
    <row r="52" customFormat="false" ht="15" hidden="false" customHeight="false" outlineLevel="0" collapsed="false">
      <c r="A52" s="31"/>
      <c r="B52" s="44"/>
      <c r="C52" s="12"/>
      <c r="D52" s="12"/>
      <c r="E52" s="12"/>
      <c r="F52" s="12"/>
      <c r="G52" s="15" t="n">
        <f aca="false">SUM(E52*24)</f>
        <v>0</v>
      </c>
      <c r="H52" s="16" t="n">
        <f aca="false">IF(AND(G52&lt;4,G52&gt;0),4,G52)</f>
        <v>0</v>
      </c>
      <c r="I52" s="16" t="n">
        <f aca="false">SUM(F52*24)</f>
        <v>0</v>
      </c>
      <c r="J52" s="15" t="n">
        <f aca="false">SUM(I52-H52)</f>
        <v>0</v>
      </c>
      <c r="K52" s="18" t="n">
        <f aca="false">IF(H52&gt;0,8,)</f>
        <v>0</v>
      </c>
      <c r="L52" s="18" t="n">
        <f aca="false">IF(J52&gt;1,J52-K52,0)</f>
        <v>0</v>
      </c>
      <c r="M52" s="0" t="n">
        <f aca="false">IF(AND(H52&gt;=4,H52&lt;=5),((5-H52)*0.14*1235.83)+(K52*1235.83),K52*1235.83)</f>
        <v>0</v>
      </c>
      <c r="N52" s="6" t="n">
        <f aca="false">L52*1853.74</f>
        <v>0</v>
      </c>
      <c r="O52" s="29" t="n">
        <f aca="false">(M52+N52)</f>
        <v>0</v>
      </c>
      <c r="P52" s="6" t="n">
        <f aca="false">O52-B52</f>
        <v>0</v>
      </c>
    </row>
    <row r="53" customFormat="false" ht="15" hidden="false" customHeight="false" outlineLevel="0" collapsed="false">
      <c r="A53" s="31"/>
      <c r="B53" s="44"/>
      <c r="C53" s="12"/>
      <c r="D53" s="12"/>
      <c r="E53" s="12"/>
      <c r="F53" s="12"/>
      <c r="G53" s="15" t="n">
        <f aca="false">SUM(E53*24)</f>
        <v>0</v>
      </c>
      <c r="H53" s="16" t="n">
        <f aca="false">IF(AND(G53&lt;4,G53&gt;0),4,G53)</f>
        <v>0</v>
      </c>
      <c r="I53" s="16" t="n">
        <f aca="false">SUM(F53*24)</f>
        <v>0</v>
      </c>
      <c r="J53" s="15" t="n">
        <f aca="false">SUM(I53-H53)</f>
        <v>0</v>
      </c>
      <c r="K53" s="18" t="n">
        <f aca="false">IF(H53&gt;0,8,)</f>
        <v>0</v>
      </c>
      <c r="L53" s="18" t="n">
        <f aca="false">IF(J53&gt;1,J53-K53,0)</f>
        <v>0</v>
      </c>
      <c r="M53" s="0" t="n">
        <f aca="false">IF(AND(H53&gt;=4,H53&lt;=5),((5-H53)*0.14*1235.83)+(K53*1235.83),K53*1235.83)</f>
        <v>0</v>
      </c>
      <c r="N53" s="6" t="n">
        <f aca="false">L53*1853.74</f>
        <v>0</v>
      </c>
      <c r="O53" s="29" t="n">
        <f aca="false">(M53+N53)</f>
        <v>0</v>
      </c>
      <c r="P53" s="6" t="n">
        <f aca="false">O53-B53</f>
        <v>0</v>
      </c>
    </row>
    <row r="54" customFormat="false" ht="15" hidden="false" customHeight="false" outlineLevel="0" collapsed="false">
      <c r="A54" s="31"/>
      <c r="B54" s="44"/>
      <c r="C54" s="12"/>
      <c r="D54" s="12"/>
      <c r="E54" s="12"/>
      <c r="F54" s="12"/>
      <c r="G54" s="15" t="n">
        <f aca="false">SUM(E54*24)</f>
        <v>0</v>
      </c>
      <c r="H54" s="16" t="n">
        <f aca="false">IF(AND(G54&lt;4,G54&gt;0),4,G54)</f>
        <v>0</v>
      </c>
      <c r="I54" s="16" t="n">
        <f aca="false">SUM(F54*24)</f>
        <v>0</v>
      </c>
      <c r="J54" s="15" t="n">
        <f aca="false">SUM(I54-H54)</f>
        <v>0</v>
      </c>
      <c r="K54" s="18" t="n">
        <f aca="false">IF(H54&gt;0,8,)</f>
        <v>0</v>
      </c>
      <c r="L54" s="18" t="n">
        <f aca="false">IF(J54&gt;1,J54-K54,0)</f>
        <v>0</v>
      </c>
      <c r="M54" s="0" t="n">
        <f aca="false">IF(AND(H54&gt;=4,H54&lt;=5),((5-H54)*0.14*1235.83)+(K54*1235.83),K54*1235.83)</f>
        <v>0</v>
      </c>
      <c r="N54" s="6" t="n">
        <f aca="false">L54*1853.74</f>
        <v>0</v>
      </c>
      <c r="O54" s="29" t="n">
        <f aca="false">(M54+N54)</f>
        <v>0</v>
      </c>
      <c r="P54" s="6" t="n">
        <f aca="false">O54-B54</f>
        <v>0</v>
      </c>
    </row>
    <row r="55" customFormat="false" ht="15" hidden="false" customHeight="false" outlineLevel="0" collapsed="false">
      <c r="A55" s="31"/>
      <c r="B55" s="44"/>
      <c r="C55" s="12"/>
      <c r="D55" s="12"/>
      <c r="E55" s="12"/>
      <c r="F55" s="12"/>
      <c r="G55" s="15" t="n">
        <f aca="false">SUM(E55*24)</f>
        <v>0</v>
      </c>
      <c r="H55" s="16" t="n">
        <f aca="false">IF(AND(G55&lt;4,G55&gt;0),4,G55)</f>
        <v>0</v>
      </c>
      <c r="I55" s="16" t="n">
        <f aca="false">SUM(F55*24)</f>
        <v>0</v>
      </c>
      <c r="J55" s="15" t="n">
        <f aca="false">SUM(I55-H55)</f>
        <v>0</v>
      </c>
      <c r="K55" s="18" t="n">
        <f aca="false">IF(H55&gt;0,8,)</f>
        <v>0</v>
      </c>
      <c r="L55" s="18" t="n">
        <f aca="false">IF(J55&gt;1,J55-K55,0)</f>
        <v>0</v>
      </c>
      <c r="M55" s="0" t="n">
        <f aca="false">IF(AND(H55&gt;=4,H55&lt;=5),((5-H55)*0.14*1235.83)+(K55*1235.83),K55*1235.83)</f>
        <v>0</v>
      </c>
      <c r="N55" s="6" t="n">
        <f aca="false">L55*1853.74</f>
        <v>0</v>
      </c>
      <c r="O55" s="29" t="n">
        <f aca="false">(M55+N55)</f>
        <v>0</v>
      </c>
      <c r="P55" s="6" t="n">
        <f aca="false">O55-B55</f>
        <v>0</v>
      </c>
    </row>
    <row r="56" customFormat="false" ht="15" hidden="false" customHeight="false" outlineLevel="0" collapsed="false">
      <c r="A56" s="31"/>
      <c r="B56" s="44"/>
      <c r="C56" s="12"/>
      <c r="D56" s="12"/>
      <c r="E56" s="12"/>
      <c r="F56" s="12"/>
      <c r="G56" s="15" t="n">
        <f aca="false">SUM(E56*24)</f>
        <v>0</v>
      </c>
      <c r="H56" s="16" t="n">
        <f aca="false">IF(AND(G56&lt;4,G56&gt;0),4,G56)</f>
        <v>0</v>
      </c>
      <c r="I56" s="16" t="n">
        <f aca="false">SUM(F56*24)</f>
        <v>0</v>
      </c>
      <c r="J56" s="15" t="n">
        <f aca="false">SUM(I56-H56)</f>
        <v>0</v>
      </c>
      <c r="K56" s="18" t="n">
        <f aca="false">IF(H56&gt;0,8,)</f>
        <v>0</v>
      </c>
      <c r="L56" s="18" t="n">
        <f aca="false">IF(J56&gt;1,J56-K56,0)</f>
        <v>0</v>
      </c>
      <c r="M56" s="0" t="n">
        <f aca="false">IF(AND(H56&gt;=4,H56&lt;=5),((5-H56)*0.14*1235.83)+(K56*1235.83),K56*1235.83)</f>
        <v>0</v>
      </c>
      <c r="N56" s="6" t="n">
        <f aca="false">L56*1853.74</f>
        <v>0</v>
      </c>
      <c r="O56" s="29" t="n">
        <f aca="false">(M56+N56)</f>
        <v>0</v>
      </c>
      <c r="P56" s="6" t="n">
        <f aca="false">O56-B56</f>
        <v>0</v>
      </c>
    </row>
    <row r="57" customFormat="false" ht="15" hidden="false" customHeight="false" outlineLevel="0" collapsed="false">
      <c r="A57" s="31"/>
      <c r="B57" s="44"/>
      <c r="C57" s="12"/>
      <c r="D57" s="12"/>
      <c r="E57" s="12"/>
      <c r="F57" s="12"/>
      <c r="G57" s="15" t="n">
        <f aca="false">SUM(E57*24)</f>
        <v>0</v>
      </c>
      <c r="H57" s="16" t="n">
        <f aca="false">IF(AND(G57&lt;4,G57&gt;0),4,G57)</f>
        <v>0</v>
      </c>
      <c r="I57" s="16" t="n">
        <f aca="false">SUM(F57*24)</f>
        <v>0</v>
      </c>
      <c r="J57" s="15" t="n">
        <f aca="false">SUM(I57-H57)</f>
        <v>0</v>
      </c>
      <c r="K57" s="18" t="n">
        <f aca="false">IF(H57&gt;0,8,)</f>
        <v>0</v>
      </c>
      <c r="L57" s="18" t="n">
        <f aca="false">IF(J57&gt;1,J57-K57,0)</f>
        <v>0</v>
      </c>
      <c r="M57" s="0" t="n">
        <f aca="false">IF(AND(H57&gt;=4,H57&lt;=5),((5-H57)*0.14*1235.83)+(K57*1235.83),K57*1235.83)</f>
        <v>0</v>
      </c>
      <c r="N57" s="6" t="n">
        <f aca="false">L57*1853.74</f>
        <v>0</v>
      </c>
      <c r="O57" s="29" t="n">
        <f aca="false">(M57+N57)</f>
        <v>0</v>
      </c>
      <c r="P57" s="6" t="n">
        <f aca="false">O57-B57</f>
        <v>0</v>
      </c>
    </row>
    <row r="58" customFormat="false" ht="15" hidden="false" customHeight="false" outlineLevel="0" collapsed="false">
      <c r="A58" s="31"/>
      <c r="B58" s="44"/>
      <c r="C58" s="12"/>
      <c r="D58" s="12"/>
      <c r="E58" s="12"/>
      <c r="F58" s="12"/>
      <c r="G58" s="15" t="n">
        <f aca="false">SUM(E58*24)</f>
        <v>0</v>
      </c>
      <c r="H58" s="16" t="n">
        <f aca="false">IF(AND(G58&lt;4,G58&gt;0),4,G58)</f>
        <v>0</v>
      </c>
      <c r="I58" s="16" t="n">
        <f aca="false">SUM(F58*24)</f>
        <v>0</v>
      </c>
      <c r="J58" s="15" t="n">
        <f aca="false">SUM(I58-H58)</f>
        <v>0</v>
      </c>
      <c r="K58" s="18" t="n">
        <f aca="false">IF(H58&gt;0,8,)</f>
        <v>0</v>
      </c>
      <c r="L58" s="18" t="n">
        <f aca="false">IF(J58&gt;1,J58-K58,0)</f>
        <v>0</v>
      </c>
      <c r="M58" s="0" t="n">
        <f aca="false">IF(AND(H58&gt;=4,H58&lt;=5),((5-H58)*0.14*1235.83)+(K58*1235.83),K58*1235.83)</f>
        <v>0</v>
      </c>
      <c r="N58" s="6" t="n">
        <f aca="false">L58*1853.74</f>
        <v>0</v>
      </c>
      <c r="O58" s="29" t="n">
        <f aca="false">(M58+N58)</f>
        <v>0</v>
      </c>
      <c r="P58" s="6" t="n">
        <f aca="false">O58-B58</f>
        <v>0</v>
      </c>
    </row>
    <row r="59" customFormat="false" ht="15" hidden="false" customHeight="false" outlineLevel="0" collapsed="false">
      <c r="A59" s="31"/>
      <c r="B59" s="44"/>
      <c r="C59" s="12"/>
      <c r="D59" s="12"/>
      <c r="E59" s="12"/>
      <c r="F59" s="12"/>
      <c r="G59" s="15" t="n">
        <f aca="false">SUM(E59*24)</f>
        <v>0</v>
      </c>
      <c r="H59" s="16" t="n">
        <f aca="false">IF(AND(G59&lt;4,G59&gt;0),4,G59)</f>
        <v>0</v>
      </c>
      <c r="I59" s="16" t="n">
        <f aca="false">SUM(F59*24)</f>
        <v>0</v>
      </c>
      <c r="J59" s="15" t="n">
        <f aca="false">SUM(I59-H59)</f>
        <v>0</v>
      </c>
      <c r="K59" s="18" t="n">
        <f aca="false">IF(H59&gt;0,8,)</f>
        <v>0</v>
      </c>
      <c r="L59" s="18" t="n">
        <f aca="false">IF(J59&gt;1,J59-K59,0)</f>
        <v>0</v>
      </c>
      <c r="M59" s="0" t="n">
        <f aca="false">IF(AND(H59&gt;=4,H59&lt;=5),((5-H59)*0.14*1235.83)+(K59*1235.83),K59*1235.83)</f>
        <v>0</v>
      </c>
      <c r="N59" s="6" t="n">
        <f aca="false">L59*1853.74</f>
        <v>0</v>
      </c>
      <c r="O59" s="29" t="n">
        <f aca="false">(M59+N59)</f>
        <v>0</v>
      </c>
      <c r="P59" s="6" t="n">
        <f aca="false">O59-B59</f>
        <v>0</v>
      </c>
    </row>
    <row r="60" customFormat="false" ht="15" hidden="false" customHeight="false" outlineLevel="0" collapsed="false">
      <c r="A60" s="31"/>
      <c r="B60" s="44"/>
      <c r="C60" s="12"/>
      <c r="D60" s="12"/>
      <c r="E60" s="12"/>
      <c r="F60" s="12"/>
      <c r="G60" s="15" t="n">
        <f aca="false">SUM(E60*24)</f>
        <v>0</v>
      </c>
      <c r="H60" s="16" t="n">
        <f aca="false">IF(AND(G60&lt;4,G60&gt;0),4,G60)</f>
        <v>0</v>
      </c>
      <c r="I60" s="16" t="n">
        <f aca="false">SUM(F60*24)</f>
        <v>0</v>
      </c>
      <c r="J60" s="15" t="n">
        <f aca="false">SUM(I60-H60)</f>
        <v>0</v>
      </c>
      <c r="K60" s="18" t="n">
        <f aca="false">IF(H60&gt;0,8,)</f>
        <v>0</v>
      </c>
      <c r="L60" s="18" t="n">
        <f aca="false">IF(J60&gt;1,J60-K60,0)</f>
        <v>0</v>
      </c>
      <c r="M60" s="0" t="n">
        <f aca="false">IF(AND(H60&gt;=4,H60&lt;=5),((5-H60)*0.14*1235.83)+(K60*1235.83),K60*1235.83)</f>
        <v>0</v>
      </c>
      <c r="N60" s="6" t="n">
        <f aca="false">L60*1853.74</f>
        <v>0</v>
      </c>
      <c r="O60" s="29" t="n">
        <f aca="false">(M60+N60)</f>
        <v>0</v>
      </c>
      <c r="P60" s="6" t="n">
        <f aca="false">O60-B60</f>
        <v>0</v>
      </c>
    </row>
    <row r="61" customFormat="false" ht="15" hidden="false" customHeight="false" outlineLevel="0" collapsed="false">
      <c r="A61" s="31"/>
      <c r="B61" s="44"/>
      <c r="C61" s="12"/>
      <c r="D61" s="12"/>
      <c r="E61" s="12"/>
      <c r="F61" s="12"/>
      <c r="G61" s="15" t="n">
        <f aca="false">SUM(E61*24)</f>
        <v>0</v>
      </c>
      <c r="H61" s="16" t="n">
        <f aca="false">IF(AND(G61&lt;4,G61&gt;0),4,G61)</f>
        <v>0</v>
      </c>
      <c r="I61" s="16" t="n">
        <f aca="false">SUM(F61*24)</f>
        <v>0</v>
      </c>
      <c r="J61" s="15" t="n">
        <f aca="false">SUM(I61-H61)</f>
        <v>0</v>
      </c>
      <c r="K61" s="18" t="n">
        <f aca="false">IF(H61&gt;0,8,)</f>
        <v>0</v>
      </c>
      <c r="L61" s="18" t="n">
        <f aca="false">IF(J61&gt;1,J61-K61,0)</f>
        <v>0</v>
      </c>
      <c r="M61" s="0" t="n">
        <f aca="false">IF(AND(H61&gt;=4,H61&lt;=5),((5-H61)*0.14*1235.83)+(K61*1235.83),K61*1235.83)</f>
        <v>0</v>
      </c>
      <c r="N61" s="6" t="n">
        <f aca="false">L61*1853.74</f>
        <v>0</v>
      </c>
      <c r="O61" s="29" t="n">
        <f aca="false">(M61+N61)</f>
        <v>0</v>
      </c>
      <c r="P61" s="6" t="n">
        <f aca="false">O61-B61</f>
        <v>0</v>
      </c>
    </row>
    <row r="62" customFormat="false" ht="15" hidden="false" customHeight="false" outlineLevel="0" collapsed="false">
      <c r="A62" s="31"/>
      <c r="B62" s="44"/>
      <c r="C62" s="12"/>
      <c r="D62" s="12"/>
      <c r="E62" s="12"/>
      <c r="F62" s="12"/>
      <c r="G62" s="15" t="n">
        <f aca="false">SUM(E62*24)</f>
        <v>0</v>
      </c>
      <c r="H62" s="16" t="n">
        <f aca="false">IF(AND(G62&lt;4,G62&gt;0),4,G62)</f>
        <v>0</v>
      </c>
      <c r="I62" s="16" t="n">
        <f aca="false">SUM(F62*24)</f>
        <v>0</v>
      </c>
      <c r="J62" s="15" t="n">
        <f aca="false">SUM(I62-H62)</f>
        <v>0</v>
      </c>
      <c r="K62" s="18" t="n">
        <f aca="false">IF(H62&gt;0,8,)</f>
        <v>0</v>
      </c>
      <c r="L62" s="18" t="n">
        <f aca="false">IF(J62&gt;1,J62-K62,0)</f>
        <v>0</v>
      </c>
      <c r="M62" s="0" t="n">
        <f aca="false">IF(AND(H62&gt;=4,H62&lt;=5),((5-H62)*0.14*1235.83)+(K62*1235.83),K62*1235.83)</f>
        <v>0</v>
      </c>
      <c r="N62" s="6" t="n">
        <f aca="false">L62*1853.74</f>
        <v>0</v>
      </c>
      <c r="O62" s="29" t="n">
        <f aca="false">(M62+N62)</f>
        <v>0</v>
      </c>
      <c r="P62" s="6" t="n">
        <f aca="false">O62-B62</f>
        <v>0</v>
      </c>
    </row>
    <row r="63" customFormat="false" ht="15" hidden="false" customHeight="false" outlineLevel="0" collapsed="false">
      <c r="A63" s="31"/>
      <c r="B63" s="44"/>
      <c r="C63" s="12"/>
      <c r="D63" s="12"/>
      <c r="E63" s="12"/>
      <c r="F63" s="12"/>
      <c r="G63" s="15" t="n">
        <f aca="false">SUM(E63*24)</f>
        <v>0</v>
      </c>
      <c r="H63" s="16" t="n">
        <f aca="false">IF(AND(G63&lt;4,G63&gt;0),4,G63)</f>
        <v>0</v>
      </c>
      <c r="I63" s="16" t="n">
        <f aca="false">SUM(F63*24)</f>
        <v>0</v>
      </c>
      <c r="J63" s="15" t="n">
        <f aca="false">SUM(I63-H63)</f>
        <v>0</v>
      </c>
      <c r="K63" s="18" t="n">
        <f aca="false">IF(H63&gt;0,8,)</f>
        <v>0</v>
      </c>
      <c r="L63" s="18" t="n">
        <f aca="false">IF(J63&gt;1,J63-K63,0)</f>
        <v>0</v>
      </c>
      <c r="M63" s="0" t="n">
        <f aca="false">IF(AND(H63&gt;=4,H63&lt;=5),((5-H63)*0.14*1235.83)+(K63*1235.83),K63*1235.83)</f>
        <v>0</v>
      </c>
      <c r="N63" s="6" t="n">
        <f aca="false">L63*1853.74</f>
        <v>0</v>
      </c>
      <c r="O63" s="29" t="n">
        <f aca="false">(M63+N63)</f>
        <v>0</v>
      </c>
      <c r="P63" s="6" t="n">
        <f aca="false">O63-B63</f>
        <v>0</v>
      </c>
    </row>
    <row r="64" customFormat="false" ht="15" hidden="false" customHeight="false" outlineLevel="0" collapsed="false">
      <c r="A64" s="31"/>
      <c r="B64" s="44"/>
      <c r="C64" s="12"/>
      <c r="D64" s="12"/>
      <c r="E64" s="12"/>
      <c r="F64" s="12"/>
      <c r="G64" s="15" t="n">
        <f aca="false">SUM(E64*24)</f>
        <v>0</v>
      </c>
      <c r="H64" s="16" t="n">
        <f aca="false">IF(AND(G64&lt;4,G64&gt;0),4,G64)</f>
        <v>0</v>
      </c>
      <c r="I64" s="16" t="n">
        <f aca="false">SUM(F64*24)</f>
        <v>0</v>
      </c>
      <c r="J64" s="15" t="n">
        <f aca="false">SUM(I64-H64)</f>
        <v>0</v>
      </c>
      <c r="K64" s="18" t="n">
        <f aca="false">IF(H64&gt;0,8,)</f>
        <v>0</v>
      </c>
      <c r="L64" s="18" t="n">
        <f aca="false">IF(J64&gt;1,J64-K64,0)</f>
        <v>0</v>
      </c>
      <c r="M64" s="0" t="n">
        <f aca="false">IF(AND(H64&gt;=4,H64&lt;=5),((5-H64)*0.14*1235.83)+(K64*1235.83),K64*1235.83)</f>
        <v>0</v>
      </c>
      <c r="N64" s="6" t="n">
        <f aca="false">L64*1853.74</f>
        <v>0</v>
      </c>
      <c r="O64" s="29" t="n">
        <f aca="false">(M64+N64)</f>
        <v>0</v>
      </c>
      <c r="P64" s="6" t="n">
        <f aca="false">O64-B64</f>
        <v>0</v>
      </c>
    </row>
    <row r="65" customFormat="false" ht="15" hidden="false" customHeight="false" outlineLevel="0" collapsed="false">
      <c r="A65" s="31"/>
      <c r="B65" s="44"/>
      <c r="C65" s="12"/>
      <c r="D65" s="12"/>
      <c r="E65" s="12"/>
      <c r="F65" s="12"/>
      <c r="G65" s="15" t="n">
        <f aca="false">SUM(E65*24)</f>
        <v>0</v>
      </c>
      <c r="H65" s="16" t="n">
        <f aca="false">IF(AND(G65&lt;4,G65&gt;0),4,G65)</f>
        <v>0</v>
      </c>
      <c r="I65" s="16" t="n">
        <f aca="false">SUM(F65*24)</f>
        <v>0</v>
      </c>
      <c r="J65" s="15" t="n">
        <f aca="false">SUM(I65-H65)</f>
        <v>0</v>
      </c>
      <c r="K65" s="18" t="n">
        <f aca="false">IF(H65&gt;0,8,)</f>
        <v>0</v>
      </c>
      <c r="L65" s="18" t="n">
        <f aca="false">IF(J65&gt;1,J65-K65,0)</f>
        <v>0</v>
      </c>
      <c r="M65" s="0" t="n">
        <f aca="false">IF(AND(H65&gt;=4,H65&lt;=5),((5-H65)*0.14*1235.83)+(K65*1235.83),K65*1235.83)</f>
        <v>0</v>
      </c>
      <c r="N65" s="6" t="n">
        <f aca="false">L65*1853.74</f>
        <v>0</v>
      </c>
      <c r="O65" s="29" t="n">
        <f aca="false">(M65+N65)</f>
        <v>0</v>
      </c>
      <c r="P65" s="6" t="n">
        <f aca="false">O65-B65</f>
        <v>0</v>
      </c>
    </row>
    <row r="66" customFormat="false" ht="15" hidden="false" customHeight="false" outlineLevel="0" collapsed="false">
      <c r="A66" s="31"/>
      <c r="B66" s="44"/>
      <c r="C66" s="12"/>
      <c r="D66" s="12"/>
      <c r="E66" s="12"/>
      <c r="F66" s="12"/>
      <c r="G66" s="15" t="n">
        <f aca="false">SUM(E66*24)</f>
        <v>0</v>
      </c>
      <c r="H66" s="16" t="n">
        <f aca="false">IF(AND(G66&lt;4,G66&gt;0),4,G66)</f>
        <v>0</v>
      </c>
      <c r="I66" s="16" t="n">
        <f aca="false">SUM(F66*24)</f>
        <v>0</v>
      </c>
      <c r="J66" s="15" t="n">
        <f aca="false">SUM(I66-H66)</f>
        <v>0</v>
      </c>
      <c r="K66" s="18" t="n">
        <f aca="false">IF(H66&gt;0,8,)</f>
        <v>0</v>
      </c>
      <c r="L66" s="18" t="n">
        <f aca="false">IF(J66&gt;1,J66-K66,0)</f>
        <v>0</v>
      </c>
      <c r="M66" s="0" t="n">
        <f aca="false">IF(AND(H66&gt;=4,H66&lt;=5),((5-H66)*0.14*1235.83)+(K66*1235.83),K66*1235.83)</f>
        <v>0</v>
      </c>
      <c r="N66" s="6" t="n">
        <f aca="false">L66*1853.74</f>
        <v>0</v>
      </c>
      <c r="O66" s="29" t="n">
        <f aca="false">(M66+N66)</f>
        <v>0</v>
      </c>
      <c r="P66" s="6" t="n">
        <f aca="false">O66-B66</f>
        <v>0</v>
      </c>
    </row>
    <row r="67" customFormat="false" ht="15" hidden="false" customHeight="false" outlineLevel="0" collapsed="false">
      <c r="A67" s="31"/>
      <c r="B67" s="44"/>
      <c r="C67" s="12"/>
      <c r="D67" s="12"/>
      <c r="E67" s="12"/>
      <c r="F67" s="12"/>
      <c r="G67" s="15" t="n">
        <f aca="false">SUM(E67*24)</f>
        <v>0</v>
      </c>
      <c r="H67" s="16" t="n">
        <f aca="false">IF(AND(G67&lt;4,G67&gt;0),4,G67)</f>
        <v>0</v>
      </c>
      <c r="I67" s="16" t="n">
        <f aca="false">SUM(F67*24)</f>
        <v>0</v>
      </c>
      <c r="J67" s="15" t="n">
        <f aca="false">SUM(I67-H67)</f>
        <v>0</v>
      </c>
      <c r="K67" s="18" t="n">
        <f aca="false">IF(H67&gt;0,8,)</f>
        <v>0</v>
      </c>
      <c r="L67" s="18" t="n">
        <f aca="false">IF(J67&gt;1,J67-K67,0)</f>
        <v>0</v>
      </c>
      <c r="M67" s="0" t="n">
        <f aca="false">IF(AND(H67&gt;=4,H67&lt;=5),((5-H67)*0.14*1235.83)+(K67*1235.83),K67*1235.83)</f>
        <v>0</v>
      </c>
      <c r="N67" s="6" t="n">
        <f aca="false">L67*1853.74</f>
        <v>0</v>
      </c>
      <c r="O67" s="29" t="n">
        <f aca="false">(M67+N67)</f>
        <v>0</v>
      </c>
      <c r="P67" s="6" t="n">
        <f aca="false">O67-B67</f>
        <v>0</v>
      </c>
    </row>
    <row r="68" customFormat="false" ht="15" hidden="false" customHeight="false" outlineLevel="0" collapsed="false">
      <c r="A68" s="31"/>
      <c r="B68" s="44"/>
      <c r="C68" s="12"/>
      <c r="D68" s="12"/>
      <c r="E68" s="12"/>
      <c r="F68" s="12"/>
      <c r="G68" s="15" t="n">
        <f aca="false">SUM(E68*24)</f>
        <v>0</v>
      </c>
      <c r="H68" s="16" t="n">
        <f aca="false">IF(AND(G68&lt;4,G68&gt;0),4,G68)</f>
        <v>0</v>
      </c>
      <c r="I68" s="16" t="n">
        <f aca="false">SUM(F68*24)</f>
        <v>0</v>
      </c>
      <c r="J68" s="15" t="n">
        <f aca="false">SUM(I68-H68)</f>
        <v>0</v>
      </c>
      <c r="K68" s="18" t="n">
        <f aca="false">IF(H68&gt;0,8,)</f>
        <v>0</v>
      </c>
      <c r="L68" s="18" t="n">
        <f aca="false">IF(J68&gt;1,J68-K68,0)</f>
        <v>0</v>
      </c>
      <c r="M68" s="0" t="n">
        <f aca="false">IF(AND(H68&gt;=4,H68&lt;=5),((5-H68)*0.14*1235.83)+(K68*1235.83),K68*1235.83)</f>
        <v>0</v>
      </c>
      <c r="N68" s="6" t="n">
        <f aca="false">L68*1853.74</f>
        <v>0</v>
      </c>
      <c r="O68" s="29" t="n">
        <f aca="false">(M68+N68)</f>
        <v>0</v>
      </c>
      <c r="P68" s="6" t="n">
        <f aca="false">O68-B68</f>
        <v>0</v>
      </c>
    </row>
    <row r="69" customFormat="false" ht="15" hidden="false" customHeight="false" outlineLevel="0" collapsed="false">
      <c r="A69" s="31"/>
      <c r="B69" s="44"/>
      <c r="C69" s="12"/>
      <c r="D69" s="12"/>
      <c r="E69" s="12"/>
      <c r="F69" s="12"/>
      <c r="G69" s="15" t="n">
        <f aca="false">SUM(E69*24)</f>
        <v>0</v>
      </c>
      <c r="H69" s="16" t="n">
        <f aca="false">IF(AND(G69&lt;4,G69&gt;0),4,G69)</f>
        <v>0</v>
      </c>
      <c r="I69" s="16" t="n">
        <f aca="false">SUM(F69*24)</f>
        <v>0</v>
      </c>
      <c r="J69" s="15" t="n">
        <f aca="false">SUM(I69-H69)</f>
        <v>0</v>
      </c>
      <c r="K69" s="18" t="n">
        <f aca="false">IF(H69&gt;0,8,)</f>
        <v>0</v>
      </c>
      <c r="L69" s="18" t="n">
        <f aca="false">IF(J69&gt;1,J69-K69,0)</f>
        <v>0</v>
      </c>
      <c r="M69" s="0" t="n">
        <f aca="false">IF(AND(H69&gt;=4,H69&lt;=5),((5-H69)*0.14*1235.83)+(K69*1235.83),K69*1235.83)</f>
        <v>0</v>
      </c>
      <c r="N69" s="6" t="n">
        <f aca="false">L69*1853.74</f>
        <v>0</v>
      </c>
      <c r="O69" s="29" t="n">
        <f aca="false">(M69+N69)</f>
        <v>0</v>
      </c>
      <c r="P69" s="6" t="n">
        <f aca="false">O69-B69</f>
        <v>0</v>
      </c>
    </row>
    <row r="70" customFormat="false" ht="15" hidden="false" customHeight="false" outlineLevel="0" collapsed="false">
      <c r="A70" s="31"/>
      <c r="B70" s="44"/>
      <c r="C70" s="12"/>
      <c r="D70" s="12"/>
      <c r="E70" s="12"/>
      <c r="F70" s="12"/>
      <c r="G70" s="15" t="n">
        <f aca="false">SUM(E70*24)</f>
        <v>0</v>
      </c>
      <c r="H70" s="16" t="n">
        <f aca="false">IF(AND(G70&lt;4,G70&gt;0),4,G70)</f>
        <v>0</v>
      </c>
      <c r="I70" s="16" t="n">
        <f aca="false">SUM(F70*24)</f>
        <v>0</v>
      </c>
      <c r="J70" s="15" t="n">
        <f aca="false">SUM(I70-H70)</f>
        <v>0</v>
      </c>
      <c r="K70" s="18" t="n">
        <f aca="false">IF(H70&gt;0,8,)</f>
        <v>0</v>
      </c>
      <c r="L70" s="18" t="n">
        <f aca="false">IF(J70&gt;1,J70-K70,0)</f>
        <v>0</v>
      </c>
      <c r="M70" s="0" t="n">
        <f aca="false">IF(AND(H70&gt;=4,H70&lt;=5),((5-H70)*0.14*1235.83)+(K70*1235.83),K70*1235.83)</f>
        <v>0</v>
      </c>
      <c r="N70" s="6" t="n">
        <f aca="false">L70*1853.74</f>
        <v>0</v>
      </c>
      <c r="O70" s="29" t="n">
        <f aca="false">(M70+N70)</f>
        <v>0</v>
      </c>
      <c r="P70" s="6" t="n">
        <f aca="false">O70-B70</f>
        <v>0</v>
      </c>
    </row>
    <row r="71" customFormat="false" ht="15" hidden="false" customHeight="false" outlineLevel="0" collapsed="false">
      <c r="A71" s="31"/>
      <c r="B71" s="44"/>
      <c r="C71" s="12"/>
      <c r="D71" s="12"/>
      <c r="E71" s="12"/>
      <c r="F71" s="12"/>
      <c r="G71" s="15" t="n">
        <f aca="false">SUM(E71*24)</f>
        <v>0</v>
      </c>
      <c r="H71" s="16" t="n">
        <f aca="false">IF(AND(G71&lt;4,G71&gt;0),4,G71)</f>
        <v>0</v>
      </c>
      <c r="I71" s="16" t="n">
        <f aca="false">SUM(F71*24)</f>
        <v>0</v>
      </c>
      <c r="J71" s="15" t="n">
        <f aca="false">SUM(I71-H71)</f>
        <v>0</v>
      </c>
      <c r="K71" s="18" t="n">
        <f aca="false">IF(H71&gt;0,8,)</f>
        <v>0</v>
      </c>
      <c r="L71" s="18" t="n">
        <f aca="false">IF(J71&gt;1,J71-K71,0)</f>
        <v>0</v>
      </c>
      <c r="M71" s="0" t="n">
        <f aca="false">IF(AND(H71&gt;=4,H71&lt;=5),((5-H71)*0.14*1235.83)+(K71*1235.83),K71*1235.83)</f>
        <v>0</v>
      </c>
      <c r="N71" s="6" t="n">
        <f aca="false">L71*1853.74</f>
        <v>0</v>
      </c>
      <c r="O71" s="29" t="n">
        <f aca="false">(M71+N71)</f>
        <v>0</v>
      </c>
      <c r="P71" s="6" t="n">
        <f aca="false">O71-B71</f>
        <v>0</v>
      </c>
    </row>
    <row r="72" customFormat="false" ht="15" hidden="false" customHeight="false" outlineLevel="0" collapsed="false">
      <c r="A72" s="31"/>
      <c r="B72" s="44"/>
      <c r="C72" s="12"/>
      <c r="D72" s="12"/>
      <c r="E72" s="12"/>
      <c r="F72" s="12"/>
      <c r="G72" s="15" t="n">
        <f aca="false">SUM(E72*24)</f>
        <v>0</v>
      </c>
      <c r="H72" s="16" t="n">
        <f aca="false">IF(AND(G72&lt;4,G72&gt;0),4,G72)</f>
        <v>0</v>
      </c>
      <c r="I72" s="16" t="n">
        <f aca="false">SUM(F72*24)</f>
        <v>0</v>
      </c>
      <c r="J72" s="15" t="n">
        <f aca="false">SUM(I72-H72)</f>
        <v>0</v>
      </c>
      <c r="K72" s="18" t="n">
        <f aca="false">IF(H72&gt;0,8,)</f>
        <v>0</v>
      </c>
      <c r="L72" s="18" t="n">
        <f aca="false">IF(J72&gt;1,J72-K72,0)</f>
        <v>0</v>
      </c>
      <c r="M72" s="0" t="n">
        <f aca="false">IF(AND(H72&gt;=4,H72&lt;=5),((5-H72)*0.14*1235.83)+(K72*1235.83),K72*1235.83)</f>
        <v>0</v>
      </c>
      <c r="N72" s="6" t="n">
        <f aca="false">L72*1853.74</f>
        <v>0</v>
      </c>
      <c r="O72" s="29" t="n">
        <f aca="false">(M72+N72)</f>
        <v>0</v>
      </c>
      <c r="P72" s="6" t="n">
        <f aca="false">O72-B72</f>
        <v>0</v>
      </c>
    </row>
    <row r="73" customFormat="false" ht="15" hidden="false" customHeight="false" outlineLevel="0" collapsed="false">
      <c r="A73" s="31"/>
      <c r="B73" s="44"/>
      <c r="C73" s="12"/>
      <c r="D73" s="12"/>
      <c r="E73" s="12"/>
      <c r="F73" s="12"/>
      <c r="G73" s="15" t="n">
        <f aca="false">SUM(E73*24)</f>
        <v>0</v>
      </c>
      <c r="H73" s="16" t="n">
        <f aca="false">IF(AND(G73&lt;4,G73&gt;0),4,G73)</f>
        <v>0</v>
      </c>
      <c r="I73" s="16" t="n">
        <f aca="false">SUM(F73*24)</f>
        <v>0</v>
      </c>
      <c r="J73" s="15" t="n">
        <f aca="false">SUM(I73-H73)</f>
        <v>0</v>
      </c>
      <c r="K73" s="18" t="n">
        <f aca="false">IF(H73&gt;0,8,)</f>
        <v>0</v>
      </c>
      <c r="L73" s="18" t="n">
        <f aca="false">IF(J73&gt;1,J73-K73,0)</f>
        <v>0</v>
      </c>
      <c r="M73" s="0" t="n">
        <f aca="false">IF(AND(H73&gt;=4,H73&lt;=5),((5-H73)*0.14*1235.83)+(K73*1235.83),K73*1235.83)</f>
        <v>0</v>
      </c>
      <c r="N73" s="6" t="n">
        <f aca="false">L73*1853.74</f>
        <v>0</v>
      </c>
      <c r="O73" s="29" t="n">
        <f aca="false">(M73+N73)</f>
        <v>0</v>
      </c>
      <c r="P73" s="6" t="n">
        <f aca="false">O73-B73</f>
        <v>0</v>
      </c>
    </row>
    <row r="74" customFormat="false" ht="15" hidden="false" customHeight="false" outlineLevel="0" collapsed="false">
      <c r="A74" s="31"/>
      <c r="B74" s="44"/>
      <c r="C74" s="12"/>
      <c r="D74" s="12"/>
      <c r="E74" s="12"/>
      <c r="F74" s="12"/>
      <c r="G74" s="15" t="n">
        <f aca="false">SUM(E74*24)</f>
        <v>0</v>
      </c>
      <c r="H74" s="16" t="n">
        <f aca="false">IF(AND(G74&lt;4,G74&gt;0),4,G74)</f>
        <v>0</v>
      </c>
      <c r="I74" s="16" t="n">
        <f aca="false">SUM(F74*24)</f>
        <v>0</v>
      </c>
      <c r="J74" s="15" t="n">
        <f aca="false">SUM(I74-H74)</f>
        <v>0</v>
      </c>
      <c r="K74" s="18" t="n">
        <f aca="false">IF(H74&gt;0,8,)</f>
        <v>0</v>
      </c>
      <c r="L74" s="18" t="n">
        <f aca="false">IF(J74&gt;1,J74-K74,0)</f>
        <v>0</v>
      </c>
      <c r="M74" s="0" t="n">
        <f aca="false">IF(AND(H74&gt;=4,H74&lt;=5),((5-H74)*0.14*1235.83)+(K74*1235.83),K74*1235.83)</f>
        <v>0</v>
      </c>
      <c r="N74" s="6" t="n">
        <f aca="false">L74*1853.74</f>
        <v>0</v>
      </c>
      <c r="O74" s="29" t="n">
        <f aca="false">(M74+N74)</f>
        <v>0</v>
      </c>
      <c r="P74" s="6" t="n">
        <f aca="false">O74-B74</f>
        <v>0</v>
      </c>
    </row>
    <row r="75" customFormat="false" ht="15" hidden="false" customHeight="false" outlineLevel="0" collapsed="false">
      <c r="A75" s="31"/>
      <c r="B75" s="44"/>
      <c r="C75" s="12"/>
      <c r="D75" s="12"/>
      <c r="E75" s="12"/>
      <c r="F75" s="12"/>
      <c r="G75" s="15" t="n">
        <f aca="false">SUM(E75*24)</f>
        <v>0</v>
      </c>
      <c r="H75" s="16" t="n">
        <f aca="false">IF(AND(G75&lt;4,G75&gt;0),4,G75)</f>
        <v>0</v>
      </c>
      <c r="I75" s="16" t="n">
        <f aca="false">SUM(F75*24)</f>
        <v>0</v>
      </c>
      <c r="J75" s="15" t="n">
        <f aca="false">SUM(I75-H75)</f>
        <v>0</v>
      </c>
      <c r="K75" s="18" t="n">
        <f aca="false">IF(H75&gt;0,8,)</f>
        <v>0</v>
      </c>
      <c r="L75" s="18" t="n">
        <f aca="false">IF(J75&gt;1,J75-K75,0)</f>
        <v>0</v>
      </c>
      <c r="M75" s="0" t="n">
        <f aca="false">IF(AND(H75&gt;=4,H75&lt;=5),((5-H75)*0.14*1235.83)+(K75*1235.83),K75*1235.83)</f>
        <v>0</v>
      </c>
      <c r="N75" s="6" t="n">
        <f aca="false">L75*1853.74</f>
        <v>0</v>
      </c>
      <c r="O75" s="29" t="n">
        <f aca="false">(M75+N75)</f>
        <v>0</v>
      </c>
      <c r="P75" s="6" t="n">
        <f aca="false">O75-B75</f>
        <v>0</v>
      </c>
    </row>
    <row r="76" customFormat="false" ht="15" hidden="false" customHeight="false" outlineLevel="0" collapsed="false">
      <c r="A76" s="31"/>
      <c r="B76" s="44"/>
      <c r="C76" s="12"/>
      <c r="D76" s="12"/>
      <c r="E76" s="12"/>
      <c r="F76" s="12"/>
      <c r="G76" s="15" t="n">
        <f aca="false">SUM(E76*24)</f>
        <v>0</v>
      </c>
      <c r="H76" s="16" t="n">
        <f aca="false">IF(AND(G76&lt;4,G76&gt;0),4,G76)</f>
        <v>0</v>
      </c>
      <c r="I76" s="16" t="n">
        <f aca="false">SUM(F76*24)</f>
        <v>0</v>
      </c>
      <c r="J76" s="15" t="n">
        <f aca="false">SUM(I76-H76)</f>
        <v>0</v>
      </c>
      <c r="K76" s="18" t="n">
        <f aca="false">IF(H76&gt;0,8,)</f>
        <v>0</v>
      </c>
      <c r="L76" s="18" t="n">
        <f aca="false">IF(J76&gt;1,J76-K76,0)</f>
        <v>0</v>
      </c>
      <c r="M76" s="0" t="n">
        <f aca="false">IF(AND(H76&gt;=4,H76&lt;=5),((5-H76)*0.14*1235.83)+(K76*1235.83),K76*1235.83)</f>
        <v>0</v>
      </c>
      <c r="N76" s="6" t="n">
        <f aca="false">L76*1853.74</f>
        <v>0</v>
      </c>
      <c r="O76" s="29" t="n">
        <f aca="false">(M76+N76)</f>
        <v>0</v>
      </c>
      <c r="P76" s="6" t="n">
        <f aca="false">O76-B76</f>
        <v>0</v>
      </c>
    </row>
    <row r="77" customFormat="false" ht="15" hidden="false" customHeight="false" outlineLevel="0" collapsed="false">
      <c r="A77" s="31"/>
      <c r="B77" s="44"/>
      <c r="C77" s="12"/>
      <c r="D77" s="12"/>
      <c r="E77" s="12"/>
      <c r="F77" s="12"/>
      <c r="G77" s="15" t="n">
        <f aca="false">SUM(E77*24)</f>
        <v>0</v>
      </c>
      <c r="H77" s="16" t="n">
        <f aca="false">IF(AND(G77&lt;4,G77&gt;0),4,G77)</f>
        <v>0</v>
      </c>
      <c r="I77" s="16" t="n">
        <f aca="false">SUM(F77*24)</f>
        <v>0</v>
      </c>
      <c r="J77" s="15" t="n">
        <f aca="false">SUM(I77-H77)</f>
        <v>0</v>
      </c>
      <c r="K77" s="18" t="n">
        <f aca="false">IF(H77&gt;0,8,)</f>
        <v>0</v>
      </c>
      <c r="L77" s="18" t="n">
        <f aca="false">IF(J77&gt;1,J77-K77,0)</f>
        <v>0</v>
      </c>
      <c r="M77" s="0" t="n">
        <f aca="false">IF(AND(H77&gt;=4,H77&lt;=5),((5-H77)*0.14*1235.83)+(K77*1235.83),K77*1235.83)</f>
        <v>0</v>
      </c>
      <c r="N77" s="6" t="n">
        <f aca="false">L77*1853.74</f>
        <v>0</v>
      </c>
      <c r="O77" s="29" t="n">
        <f aca="false">(M77+N77)</f>
        <v>0</v>
      </c>
      <c r="P77" s="6" t="n">
        <f aca="false">O77-B77</f>
        <v>0</v>
      </c>
    </row>
    <row r="78" customFormat="false" ht="15" hidden="false" customHeight="false" outlineLevel="0" collapsed="false">
      <c r="A78" s="31"/>
      <c r="B78" s="44"/>
      <c r="C78" s="12"/>
      <c r="D78" s="12"/>
      <c r="E78" s="12"/>
      <c r="F78" s="12"/>
      <c r="G78" s="15" t="n">
        <f aca="false">SUM(E78*24)</f>
        <v>0</v>
      </c>
      <c r="H78" s="16" t="n">
        <f aca="false">IF(AND(G78&lt;4,G78&gt;0),4,G78)</f>
        <v>0</v>
      </c>
      <c r="I78" s="16" t="n">
        <f aca="false">SUM(F78*24)</f>
        <v>0</v>
      </c>
      <c r="J78" s="15" t="n">
        <f aca="false">SUM(I78-H78)</f>
        <v>0</v>
      </c>
      <c r="K78" s="18" t="n">
        <f aca="false">IF(H78&gt;0,8,)</f>
        <v>0</v>
      </c>
      <c r="L78" s="18" t="n">
        <f aca="false">IF(J78&gt;1,J78-K78,0)</f>
        <v>0</v>
      </c>
      <c r="M78" s="0" t="n">
        <f aca="false">IF(AND(H78&gt;=4,H78&lt;=5),((5-H78)*0.14*1235.83)+(K78*1235.83),K78*1235.83)</f>
        <v>0</v>
      </c>
      <c r="N78" s="6" t="n">
        <f aca="false">L78*1853.74</f>
        <v>0</v>
      </c>
      <c r="O78" s="29" t="n">
        <f aca="false">(M78+N78)</f>
        <v>0</v>
      </c>
      <c r="P78" s="6" t="n">
        <f aca="false">O78-B78</f>
        <v>0</v>
      </c>
    </row>
    <row r="79" customFormat="false" ht="15" hidden="false" customHeight="false" outlineLevel="0" collapsed="false">
      <c r="A79" s="31"/>
      <c r="B79" s="44"/>
      <c r="C79" s="12"/>
      <c r="D79" s="12"/>
      <c r="E79" s="12"/>
      <c r="F79" s="12"/>
      <c r="G79" s="15" t="n">
        <f aca="false">SUM(E79*24)</f>
        <v>0</v>
      </c>
      <c r="H79" s="16" t="n">
        <f aca="false">IF(AND(G79&lt;4,G79&gt;0),4,G79)</f>
        <v>0</v>
      </c>
      <c r="I79" s="16" t="n">
        <f aca="false">SUM(F79*24)</f>
        <v>0</v>
      </c>
      <c r="J79" s="15" t="n">
        <f aca="false">SUM(I79-H79)</f>
        <v>0</v>
      </c>
      <c r="K79" s="18" t="n">
        <f aca="false">IF(H79&gt;0,8,)</f>
        <v>0</v>
      </c>
      <c r="L79" s="18" t="n">
        <f aca="false">IF(J79&gt;1,J79-K79,0)</f>
        <v>0</v>
      </c>
      <c r="M79" s="0" t="n">
        <f aca="false">IF(AND(H79&gt;=4,H79&lt;=5),((5-H79)*0.14*1235.83)+(K79*1235.83),K79*1235.83)</f>
        <v>0</v>
      </c>
      <c r="N79" s="6" t="n">
        <f aca="false">L79*1853.74</f>
        <v>0</v>
      </c>
      <c r="O79" s="29" t="n">
        <f aca="false">(M79+N79)</f>
        <v>0</v>
      </c>
      <c r="P79" s="6" t="n">
        <f aca="false">O79-B79</f>
        <v>0</v>
      </c>
    </row>
    <row r="80" customFormat="false" ht="15" hidden="false" customHeight="false" outlineLevel="0" collapsed="false">
      <c r="A80" s="31"/>
      <c r="B80" s="44"/>
      <c r="C80" s="12"/>
      <c r="D80" s="12"/>
      <c r="E80" s="12"/>
      <c r="F80" s="12"/>
      <c r="G80" s="15" t="n">
        <f aca="false">SUM(E80*24)</f>
        <v>0</v>
      </c>
      <c r="H80" s="16" t="n">
        <f aca="false">IF(AND(G80&lt;4,G80&gt;0),4,G80)</f>
        <v>0</v>
      </c>
      <c r="I80" s="16" t="n">
        <f aca="false">SUM(F80*24)</f>
        <v>0</v>
      </c>
      <c r="J80" s="15" t="n">
        <f aca="false">SUM(I80-H80)</f>
        <v>0</v>
      </c>
      <c r="K80" s="18" t="n">
        <f aca="false">IF(H80&gt;0,8,)</f>
        <v>0</v>
      </c>
      <c r="L80" s="18" t="n">
        <f aca="false">IF(J80&gt;1,J80-K80,0)</f>
        <v>0</v>
      </c>
      <c r="M80" s="0" t="n">
        <f aca="false">IF(AND(H80&gt;=4,H80&lt;=5),((5-H80)*0.14*1235.83)+(K80*1235.83),K80*1235.83)</f>
        <v>0</v>
      </c>
      <c r="N80" s="6" t="n">
        <f aca="false">L80*1853.74</f>
        <v>0</v>
      </c>
      <c r="O80" s="29" t="n">
        <f aca="false">(M80+N80)</f>
        <v>0</v>
      </c>
      <c r="P80" s="6" t="n">
        <f aca="false">O80-B80</f>
        <v>0</v>
      </c>
    </row>
    <row r="81" customFormat="false" ht="15" hidden="false" customHeight="false" outlineLevel="0" collapsed="false">
      <c r="A81" s="31"/>
      <c r="B81" s="44"/>
      <c r="C81" s="12"/>
      <c r="D81" s="12"/>
      <c r="E81" s="12"/>
      <c r="F81" s="12"/>
      <c r="G81" s="15" t="n">
        <f aca="false">SUM(E81*24)</f>
        <v>0</v>
      </c>
      <c r="H81" s="16" t="n">
        <f aca="false">IF(AND(G81&lt;4,G81&gt;0),4,G81)</f>
        <v>0</v>
      </c>
      <c r="I81" s="16" t="n">
        <f aca="false">SUM(F81*24)</f>
        <v>0</v>
      </c>
      <c r="J81" s="15" t="n">
        <f aca="false">SUM(I81-H81)</f>
        <v>0</v>
      </c>
      <c r="K81" s="18" t="n">
        <f aca="false">IF(H81&gt;0,8,)</f>
        <v>0</v>
      </c>
      <c r="L81" s="18" t="n">
        <f aca="false">IF(J81&gt;1,J81-K81,0)</f>
        <v>0</v>
      </c>
      <c r="M81" s="0" t="n">
        <f aca="false">IF(AND(H81&gt;=4,H81&lt;=5),((5-H81)*0.14*1235.83)+(K81*1235.83),K81*1235.83)</f>
        <v>0</v>
      </c>
      <c r="N81" s="6" t="n">
        <f aca="false">L81*1853.74</f>
        <v>0</v>
      </c>
      <c r="O81" s="29" t="n">
        <f aca="false">(M81+N81)</f>
        <v>0</v>
      </c>
      <c r="P81" s="6" t="n">
        <f aca="false">O81-B81</f>
        <v>0</v>
      </c>
    </row>
    <row r="82" customFormat="false" ht="15" hidden="false" customHeight="false" outlineLevel="0" collapsed="false">
      <c r="A82" s="31"/>
      <c r="B82" s="44"/>
      <c r="C82" s="12"/>
      <c r="D82" s="12"/>
      <c r="E82" s="12"/>
      <c r="F82" s="12"/>
      <c r="G82" s="15" t="n">
        <f aca="false">SUM(E82*24)</f>
        <v>0</v>
      </c>
      <c r="H82" s="16" t="n">
        <f aca="false">IF(AND(G82&lt;4,G82&gt;0),4,G82)</f>
        <v>0</v>
      </c>
      <c r="I82" s="16" t="n">
        <f aca="false">SUM(F82*24)</f>
        <v>0</v>
      </c>
      <c r="J82" s="15" t="n">
        <f aca="false">SUM(I82-H82)</f>
        <v>0</v>
      </c>
      <c r="K82" s="18" t="n">
        <f aca="false">IF(H82&gt;0,8,)</f>
        <v>0</v>
      </c>
      <c r="L82" s="18" t="n">
        <f aca="false">IF(J82&gt;1,J82-K82,0)</f>
        <v>0</v>
      </c>
      <c r="M82" s="0" t="n">
        <f aca="false">IF(AND(H82&gt;=4,H82&lt;=5),((5-H82)*0.14*1235.83)+(K82*1235.83),K82*1235.83)</f>
        <v>0</v>
      </c>
      <c r="N82" s="6" t="n">
        <f aca="false">L82*1853.74</f>
        <v>0</v>
      </c>
      <c r="O82" s="29" t="n">
        <f aca="false">(M82+N82)</f>
        <v>0</v>
      </c>
      <c r="P82" s="6" t="n">
        <f aca="false">O82-B82</f>
        <v>0</v>
      </c>
    </row>
    <row r="83" customFormat="false" ht="15" hidden="false" customHeight="false" outlineLevel="0" collapsed="false">
      <c r="A83" s="31"/>
      <c r="B83" s="44"/>
      <c r="C83" s="12"/>
      <c r="D83" s="12"/>
      <c r="E83" s="12"/>
      <c r="F83" s="12"/>
      <c r="G83" s="15" t="n">
        <f aca="false">SUM(E83*24)</f>
        <v>0</v>
      </c>
      <c r="H83" s="16" t="n">
        <f aca="false">IF(AND(G83&lt;4,G83&gt;0),4,G83)</f>
        <v>0</v>
      </c>
      <c r="I83" s="16" t="n">
        <f aca="false">SUM(F83*24)</f>
        <v>0</v>
      </c>
      <c r="J83" s="15" t="n">
        <f aca="false">SUM(I83-H83)</f>
        <v>0</v>
      </c>
      <c r="K83" s="18" t="n">
        <f aca="false">IF(H83&gt;0,8,)</f>
        <v>0</v>
      </c>
      <c r="L83" s="18" t="n">
        <f aca="false">IF(J83&gt;1,J83-K83,0)</f>
        <v>0</v>
      </c>
      <c r="M83" s="0" t="n">
        <f aca="false">IF(AND(H83&gt;=4,H83&lt;=5),((5-H83)*0.14*1235.83)+(K83*1235.83),K83*1235.83)</f>
        <v>0</v>
      </c>
      <c r="N83" s="6" t="n">
        <f aca="false">L83*1853.74</f>
        <v>0</v>
      </c>
      <c r="O83" s="29" t="n">
        <f aca="false">(M83+N83)</f>
        <v>0</v>
      </c>
      <c r="P83" s="6" t="n">
        <f aca="false">O83-B83</f>
        <v>0</v>
      </c>
    </row>
    <row r="84" customFormat="false" ht="15" hidden="false" customHeight="false" outlineLevel="0" collapsed="false">
      <c r="A84" s="31"/>
      <c r="B84" s="44"/>
      <c r="C84" s="12"/>
      <c r="D84" s="12"/>
      <c r="E84" s="12"/>
      <c r="F84" s="12"/>
      <c r="G84" s="15" t="n">
        <f aca="false">SUM(E84*24)</f>
        <v>0</v>
      </c>
      <c r="H84" s="16" t="n">
        <f aca="false">IF(AND(G84&lt;4,G84&gt;0),4,G84)</f>
        <v>0</v>
      </c>
      <c r="I84" s="16" t="n">
        <f aca="false">SUM(F84*24)</f>
        <v>0</v>
      </c>
      <c r="J84" s="15" t="n">
        <f aca="false">SUM(I84-H84)</f>
        <v>0</v>
      </c>
      <c r="K84" s="18" t="n">
        <f aca="false">IF(H84&gt;0,8,)</f>
        <v>0</v>
      </c>
      <c r="L84" s="18" t="n">
        <f aca="false">IF(J84&gt;1,J84-K84,0)</f>
        <v>0</v>
      </c>
      <c r="M84" s="0" t="n">
        <f aca="false">IF(AND(H84&gt;=4,H84&lt;=5),((5-H84)*0.14*1235.83)+(K84*1235.83),K84*1235.83)</f>
        <v>0</v>
      </c>
      <c r="N84" s="6" t="n">
        <f aca="false">L84*1853.74</f>
        <v>0</v>
      </c>
      <c r="O84" s="29" t="n">
        <f aca="false">(M84+N84)</f>
        <v>0</v>
      </c>
      <c r="P84" s="6" t="n">
        <f aca="false">O84-B84</f>
        <v>0</v>
      </c>
    </row>
    <row r="85" customFormat="false" ht="15" hidden="false" customHeight="false" outlineLevel="0" collapsed="false">
      <c r="A85" s="31"/>
      <c r="B85" s="44"/>
      <c r="C85" s="12"/>
      <c r="D85" s="12"/>
      <c r="E85" s="12"/>
      <c r="F85" s="12"/>
      <c r="G85" s="15" t="n">
        <f aca="false">SUM(E85*24)</f>
        <v>0</v>
      </c>
      <c r="H85" s="16" t="n">
        <f aca="false">IF(AND(G85&lt;4,G85&gt;0),4,G85)</f>
        <v>0</v>
      </c>
      <c r="I85" s="16" t="n">
        <f aca="false">SUM(F85*24)</f>
        <v>0</v>
      </c>
      <c r="J85" s="15" t="n">
        <f aca="false">SUM(I85-H85)</f>
        <v>0</v>
      </c>
      <c r="K85" s="18" t="n">
        <f aca="false">IF(H85&gt;0,8,)</f>
        <v>0</v>
      </c>
      <c r="L85" s="18" t="n">
        <f aca="false">IF(J85&gt;1,J85-K85,0)</f>
        <v>0</v>
      </c>
      <c r="M85" s="0" t="n">
        <f aca="false">IF(AND(H85&gt;=4,H85&lt;=5),((5-H85)*0.14*1235.83)+(K85*1235.83),K85*1235.83)</f>
        <v>0</v>
      </c>
      <c r="N85" s="6" t="n">
        <f aca="false">L85*1853.74</f>
        <v>0</v>
      </c>
      <c r="O85" s="29" t="n">
        <f aca="false">(M85+N85)</f>
        <v>0</v>
      </c>
      <c r="P85" s="6" t="n">
        <f aca="false">O85-B85</f>
        <v>0</v>
      </c>
    </row>
    <row r="86" customFormat="false" ht="15" hidden="false" customHeight="false" outlineLevel="0" collapsed="false">
      <c r="A86" s="31"/>
      <c r="B86" s="44"/>
      <c r="C86" s="12"/>
      <c r="D86" s="12"/>
      <c r="E86" s="12"/>
      <c r="F86" s="12"/>
      <c r="G86" s="15" t="n">
        <f aca="false">SUM(E86*24)</f>
        <v>0</v>
      </c>
      <c r="H86" s="16" t="n">
        <f aca="false">IF(AND(G86&lt;4,G86&gt;0),4,G86)</f>
        <v>0</v>
      </c>
      <c r="I86" s="16" t="n">
        <f aca="false">SUM(F86*24)</f>
        <v>0</v>
      </c>
      <c r="J86" s="15" t="n">
        <f aca="false">SUM(I86-H86)</f>
        <v>0</v>
      </c>
      <c r="K86" s="18" t="n">
        <f aca="false">IF(H86&gt;0,8,)</f>
        <v>0</v>
      </c>
      <c r="L86" s="18" t="n">
        <f aca="false">IF(J86&gt;1,J86-K86,0)</f>
        <v>0</v>
      </c>
      <c r="M86" s="0" t="n">
        <f aca="false">IF(AND(H86&gt;=4,H86&lt;=5),((5-H86)*0.14*1235.83)+(K86*1235.83),K86*1235.83)</f>
        <v>0</v>
      </c>
      <c r="N86" s="6" t="n">
        <f aca="false">L86*1853.74</f>
        <v>0</v>
      </c>
      <c r="O86" s="29" t="n">
        <f aca="false">(M86+N86)</f>
        <v>0</v>
      </c>
      <c r="P86" s="6" t="n">
        <f aca="false">O86-B86</f>
        <v>0</v>
      </c>
    </row>
    <row r="87" customFormat="false" ht="15" hidden="false" customHeight="false" outlineLevel="0" collapsed="false">
      <c r="A87" s="31"/>
      <c r="B87" s="44"/>
      <c r="C87" s="12"/>
      <c r="D87" s="12"/>
      <c r="E87" s="12"/>
      <c r="F87" s="12"/>
      <c r="G87" s="15" t="n">
        <f aca="false">SUM(E87*24)</f>
        <v>0</v>
      </c>
      <c r="H87" s="16" t="n">
        <f aca="false">IF(AND(G87&lt;4,G87&gt;0),4,G87)</f>
        <v>0</v>
      </c>
      <c r="I87" s="16" t="n">
        <f aca="false">SUM(F87*24)</f>
        <v>0</v>
      </c>
      <c r="J87" s="15" t="n">
        <f aca="false">SUM(I87-H87)</f>
        <v>0</v>
      </c>
      <c r="K87" s="18" t="n">
        <f aca="false">IF(H87&gt;0,8,)</f>
        <v>0</v>
      </c>
      <c r="L87" s="18" t="n">
        <f aca="false">IF(J87&gt;1,J87-K87,0)</f>
        <v>0</v>
      </c>
      <c r="M87" s="0" t="n">
        <f aca="false">IF(AND(H87&gt;=4,H87&lt;=5),((5-H87)*0.14*1235.83)+(K87*1235.83),K87*1235.83)</f>
        <v>0</v>
      </c>
      <c r="N87" s="6" t="n">
        <f aca="false">L87*1853.74</f>
        <v>0</v>
      </c>
      <c r="O87" s="29" t="n">
        <f aca="false">(M87+N87)</f>
        <v>0</v>
      </c>
      <c r="P87" s="6" t="n">
        <f aca="false">O87-B87</f>
        <v>0</v>
      </c>
    </row>
    <row r="88" customFormat="false" ht="15" hidden="false" customHeight="false" outlineLevel="0" collapsed="false">
      <c r="A88" s="31"/>
      <c r="B88" s="44"/>
      <c r="C88" s="12"/>
      <c r="D88" s="12"/>
      <c r="E88" s="12"/>
      <c r="F88" s="12"/>
      <c r="G88" s="15" t="n">
        <f aca="false">SUM(E88*24)</f>
        <v>0</v>
      </c>
      <c r="H88" s="16" t="n">
        <f aca="false">IF(AND(G88&lt;4,G88&gt;0),4,G88)</f>
        <v>0</v>
      </c>
      <c r="I88" s="16" t="n">
        <f aca="false">SUM(F88*24)</f>
        <v>0</v>
      </c>
      <c r="J88" s="15" t="n">
        <f aca="false">SUM(I88-H88)</f>
        <v>0</v>
      </c>
      <c r="K88" s="18" t="n">
        <f aca="false">IF(H88&gt;0,8,)</f>
        <v>0</v>
      </c>
      <c r="L88" s="18" t="n">
        <f aca="false">IF(J88&gt;1,J88-K88,0)</f>
        <v>0</v>
      </c>
      <c r="M88" s="0" t="n">
        <f aca="false">IF(AND(H88&gt;=4,H88&lt;=5),((5-H88)*0.14*1235.83)+(K88*1235.83),K88*1235.83)</f>
        <v>0</v>
      </c>
      <c r="N88" s="6" t="n">
        <f aca="false">L88*1853.74</f>
        <v>0</v>
      </c>
      <c r="O88" s="29" t="n">
        <f aca="false">(M88+N88)</f>
        <v>0</v>
      </c>
      <c r="P88" s="6" t="n">
        <f aca="false">O88-B88</f>
        <v>0</v>
      </c>
    </row>
    <row r="89" customFormat="false" ht="15" hidden="false" customHeight="false" outlineLevel="0" collapsed="false">
      <c r="A89" s="31"/>
      <c r="B89" s="44"/>
      <c r="C89" s="12"/>
      <c r="D89" s="12"/>
      <c r="E89" s="12"/>
      <c r="F89" s="12"/>
      <c r="G89" s="15" t="n">
        <f aca="false">SUM(E89*24)</f>
        <v>0</v>
      </c>
      <c r="H89" s="16" t="n">
        <f aca="false">IF(AND(G89&lt;4,G89&gt;0),4,G89)</f>
        <v>0</v>
      </c>
      <c r="I89" s="16" t="n">
        <f aca="false">SUM(F89*24)</f>
        <v>0</v>
      </c>
      <c r="J89" s="15" t="n">
        <f aca="false">SUM(I89-H89)</f>
        <v>0</v>
      </c>
      <c r="K89" s="18" t="n">
        <f aca="false">IF(H89&gt;0,8,)</f>
        <v>0</v>
      </c>
      <c r="L89" s="18" t="n">
        <f aca="false">IF(J89&gt;1,J89-K89,0)</f>
        <v>0</v>
      </c>
      <c r="M89" s="0" t="n">
        <f aca="false">IF(AND(H89&gt;=4,H89&lt;=5),((5-H89)*0.14*1235.83)+(K89*1235.83),K89*1235.83)</f>
        <v>0</v>
      </c>
      <c r="N89" s="6" t="n">
        <f aca="false">L89*1853.74</f>
        <v>0</v>
      </c>
      <c r="O89" s="29" t="n">
        <f aca="false">(M89+N89)</f>
        <v>0</v>
      </c>
      <c r="P89" s="6" t="n">
        <f aca="false">O89-B89</f>
        <v>0</v>
      </c>
    </row>
    <row r="90" customFormat="false" ht="15" hidden="false" customHeight="false" outlineLevel="0" collapsed="false">
      <c r="A90" s="31"/>
      <c r="B90" s="44"/>
      <c r="C90" s="12"/>
      <c r="D90" s="12"/>
      <c r="E90" s="12"/>
      <c r="F90" s="12"/>
      <c r="G90" s="15" t="n">
        <f aca="false">SUM(E90*24)</f>
        <v>0</v>
      </c>
      <c r="H90" s="16" t="n">
        <f aca="false">IF(AND(G90&lt;4,G90&gt;0),4,G90)</f>
        <v>0</v>
      </c>
      <c r="I90" s="16" t="n">
        <f aca="false">SUM(F90*24)</f>
        <v>0</v>
      </c>
      <c r="J90" s="15" t="n">
        <f aca="false">SUM(I90-H90)</f>
        <v>0</v>
      </c>
      <c r="K90" s="18" t="n">
        <f aca="false">IF(H90&gt;0,8,)</f>
        <v>0</v>
      </c>
      <c r="L90" s="18" t="n">
        <f aca="false">IF(J90&gt;1,J90-K90,0)</f>
        <v>0</v>
      </c>
      <c r="M90" s="0" t="n">
        <f aca="false">IF(AND(H90&gt;=4,H90&lt;=5),((5-H90)*0.14*1235.83)+(K90*1235.83),K90*1235.83)</f>
        <v>0</v>
      </c>
      <c r="N90" s="6" t="n">
        <f aca="false">L90*1853.74</f>
        <v>0</v>
      </c>
      <c r="O90" s="29" t="n">
        <f aca="false">(M90+N90)</f>
        <v>0</v>
      </c>
      <c r="P90" s="6" t="n">
        <f aca="false">O90-B90</f>
        <v>0</v>
      </c>
    </row>
    <row r="91" customFormat="false" ht="15" hidden="false" customHeight="false" outlineLevel="0" collapsed="false">
      <c r="A91" s="31"/>
      <c r="B91" s="44"/>
      <c r="C91" s="12"/>
      <c r="D91" s="12"/>
      <c r="E91" s="12"/>
      <c r="F91" s="12"/>
      <c r="G91" s="15" t="n">
        <f aca="false">SUM(E91*24)</f>
        <v>0</v>
      </c>
      <c r="H91" s="16" t="n">
        <f aca="false">IF(AND(G91&lt;4,G91&gt;0),4,G91)</f>
        <v>0</v>
      </c>
      <c r="I91" s="16" t="n">
        <f aca="false">SUM(F91*24)</f>
        <v>0</v>
      </c>
      <c r="J91" s="15" t="n">
        <f aca="false">SUM(I91-H91)</f>
        <v>0</v>
      </c>
      <c r="K91" s="18" t="n">
        <f aca="false">IF(H91&gt;0,8,)</f>
        <v>0</v>
      </c>
      <c r="L91" s="18" t="n">
        <f aca="false">IF(J91&gt;1,J91-K91,0)</f>
        <v>0</v>
      </c>
      <c r="M91" s="0" t="n">
        <f aca="false">IF(AND(H91&gt;=4,H91&lt;=5),((5-H91)*0.14*1235.83)+(K91*1235.83),K91*1235.83)</f>
        <v>0</v>
      </c>
      <c r="N91" s="6" t="n">
        <f aca="false">L91*1853.74</f>
        <v>0</v>
      </c>
      <c r="O91" s="29" t="n">
        <f aca="false">(M91+N91)</f>
        <v>0</v>
      </c>
      <c r="P91" s="6" t="n">
        <f aca="false">O91-B91</f>
        <v>0</v>
      </c>
    </row>
    <row r="92" customFormat="false" ht="15" hidden="false" customHeight="false" outlineLevel="0" collapsed="false">
      <c r="A92" s="31"/>
      <c r="B92" s="44"/>
      <c r="C92" s="12"/>
      <c r="D92" s="12"/>
      <c r="E92" s="12"/>
      <c r="F92" s="12"/>
      <c r="G92" s="15" t="n">
        <f aca="false">SUM(E92*24)</f>
        <v>0</v>
      </c>
      <c r="H92" s="16" t="n">
        <f aca="false">IF(AND(G92&lt;4,G92&gt;0),4,G92)</f>
        <v>0</v>
      </c>
      <c r="I92" s="16" t="n">
        <f aca="false">SUM(F92*24)</f>
        <v>0</v>
      </c>
      <c r="J92" s="15" t="n">
        <f aca="false">SUM(I92-H92)</f>
        <v>0</v>
      </c>
      <c r="K92" s="18" t="n">
        <f aca="false">IF(H92&gt;0,8,)</f>
        <v>0</v>
      </c>
      <c r="L92" s="18" t="n">
        <f aca="false">IF(J92&gt;1,J92-K92,0)</f>
        <v>0</v>
      </c>
      <c r="M92" s="0" t="n">
        <f aca="false">IF(AND(H92&gt;=4,H92&lt;=5),((5-H92)*0.14*1235.83)+(K92*1235.83),K92*1235.83)</f>
        <v>0</v>
      </c>
      <c r="N92" s="6" t="n">
        <f aca="false">L92*1853.74</f>
        <v>0</v>
      </c>
      <c r="O92" s="29" t="n">
        <f aca="false">(M92+N92)</f>
        <v>0</v>
      </c>
      <c r="P92" s="6" t="n">
        <f aca="false">O92-B92</f>
        <v>0</v>
      </c>
    </row>
    <row r="93" customFormat="false" ht="15" hidden="false" customHeight="false" outlineLevel="0" collapsed="false">
      <c r="A93" s="31"/>
      <c r="B93" s="44"/>
      <c r="C93" s="12"/>
      <c r="D93" s="12"/>
      <c r="E93" s="12"/>
      <c r="F93" s="12"/>
      <c r="G93" s="15" t="n">
        <f aca="false">SUM(E93*24)</f>
        <v>0</v>
      </c>
      <c r="H93" s="16" t="n">
        <f aca="false">IF(AND(G93&lt;4,G93&gt;0),4,G93)</f>
        <v>0</v>
      </c>
      <c r="I93" s="16" t="n">
        <f aca="false">SUM(F93*24)</f>
        <v>0</v>
      </c>
      <c r="J93" s="15" t="n">
        <f aca="false">SUM(I93-H93)</f>
        <v>0</v>
      </c>
      <c r="K93" s="18" t="n">
        <f aca="false">IF(H93&gt;0,8,)</f>
        <v>0</v>
      </c>
      <c r="L93" s="18" t="n">
        <f aca="false">IF(J93&gt;1,J93-K93,0)</f>
        <v>0</v>
      </c>
      <c r="M93" s="0" t="n">
        <f aca="false">IF(AND(H93&gt;=4,H93&lt;=5),((5-H93)*0.14*1235.83)+(K93*1235.83),K93*1235.83)</f>
        <v>0</v>
      </c>
      <c r="N93" s="6" t="n">
        <f aca="false">L93*1853.74</f>
        <v>0</v>
      </c>
      <c r="O93" s="29" t="n">
        <f aca="false">(M93+N93)</f>
        <v>0</v>
      </c>
      <c r="P93" s="6" t="n">
        <f aca="false">O93-B93</f>
        <v>0</v>
      </c>
    </row>
    <row r="94" customFormat="false" ht="15" hidden="false" customHeight="false" outlineLevel="0" collapsed="false">
      <c r="A94" s="31"/>
      <c r="B94" s="44"/>
      <c r="C94" s="12"/>
      <c r="D94" s="12"/>
      <c r="E94" s="12"/>
      <c r="F94" s="12"/>
      <c r="G94" s="15" t="n">
        <f aca="false">SUM(E94*24)</f>
        <v>0</v>
      </c>
      <c r="H94" s="16" t="n">
        <f aca="false">IF(AND(G94&lt;4,G94&gt;0),4,G94)</f>
        <v>0</v>
      </c>
      <c r="I94" s="16" t="n">
        <f aca="false">SUM(F94*24)</f>
        <v>0</v>
      </c>
      <c r="J94" s="15" t="n">
        <f aca="false">SUM(I94-H94)</f>
        <v>0</v>
      </c>
      <c r="K94" s="18" t="n">
        <f aca="false">IF(H94&gt;0,8,)</f>
        <v>0</v>
      </c>
      <c r="L94" s="18" t="n">
        <f aca="false">IF(J94&gt;1,J94-K94,0)</f>
        <v>0</v>
      </c>
      <c r="M94" s="0" t="n">
        <f aca="false">IF(AND(H94&gt;=4,H94&lt;=5),((5-H94)*0.14*1235.83)+(K94*1235.83),K94*1235.83)</f>
        <v>0</v>
      </c>
      <c r="N94" s="6" t="n">
        <f aca="false">L94*1853.74</f>
        <v>0</v>
      </c>
      <c r="O94" s="29" t="n">
        <f aca="false">(M94+N94)</f>
        <v>0</v>
      </c>
      <c r="P94" s="6" t="n">
        <f aca="false">O94-B94</f>
        <v>0</v>
      </c>
    </row>
    <row r="95" customFormat="false" ht="15" hidden="false" customHeight="false" outlineLevel="0" collapsed="false">
      <c r="A95" s="31"/>
      <c r="B95" s="44"/>
      <c r="C95" s="12"/>
      <c r="D95" s="12"/>
      <c r="E95" s="12"/>
      <c r="F95" s="12"/>
      <c r="G95" s="15" t="n">
        <f aca="false">SUM(E95*24)</f>
        <v>0</v>
      </c>
      <c r="H95" s="16" t="n">
        <f aca="false">IF(AND(G95&lt;4,G95&gt;0),4,G95)</f>
        <v>0</v>
      </c>
      <c r="I95" s="16" t="n">
        <f aca="false">SUM(F95*24)</f>
        <v>0</v>
      </c>
      <c r="J95" s="15" t="n">
        <f aca="false">SUM(I95-H95)</f>
        <v>0</v>
      </c>
      <c r="K95" s="18" t="n">
        <f aca="false">IF(H95&gt;0,8,)</f>
        <v>0</v>
      </c>
      <c r="L95" s="18" t="n">
        <f aca="false">IF(J95&gt;1,J95-K95,0)</f>
        <v>0</v>
      </c>
      <c r="M95" s="0" t="n">
        <f aca="false">IF(AND(H95&gt;=4,H95&lt;=5),((5-H95)*0.14*1235.83)+(K95*1235.83),K95*1235.83)</f>
        <v>0</v>
      </c>
      <c r="N95" s="6" t="n">
        <f aca="false">L95*1853.74</f>
        <v>0</v>
      </c>
      <c r="O95" s="29" t="n">
        <f aca="false">(M95+N95)</f>
        <v>0</v>
      </c>
      <c r="P95" s="6" t="n">
        <f aca="false">O95-B95</f>
        <v>0</v>
      </c>
    </row>
    <row r="96" customFormat="false" ht="15" hidden="false" customHeight="false" outlineLevel="0" collapsed="false">
      <c r="A96" s="31"/>
      <c r="B96" s="44"/>
      <c r="C96" s="12"/>
      <c r="D96" s="12"/>
      <c r="E96" s="12"/>
      <c r="F96" s="12"/>
      <c r="G96" s="15" t="n">
        <f aca="false">SUM(E96*24)</f>
        <v>0</v>
      </c>
      <c r="H96" s="16" t="n">
        <f aca="false">IF(AND(G96&lt;4,G96&gt;0),4,G96)</f>
        <v>0</v>
      </c>
      <c r="I96" s="16" t="n">
        <f aca="false">SUM(F96*24)</f>
        <v>0</v>
      </c>
      <c r="J96" s="15" t="n">
        <f aca="false">SUM(I96-H96)</f>
        <v>0</v>
      </c>
      <c r="K96" s="18" t="n">
        <f aca="false">IF(H96&gt;0,8,)</f>
        <v>0</v>
      </c>
      <c r="L96" s="18" t="n">
        <f aca="false">IF(J96&gt;1,J96-K96,0)</f>
        <v>0</v>
      </c>
      <c r="M96" s="0" t="n">
        <f aca="false">IF(AND(H96&gt;=4,H96&lt;=5),((5-H96)*0.14*1235.83)+(K96*1235.83),K96*1235.83)</f>
        <v>0</v>
      </c>
      <c r="N96" s="6" t="n">
        <f aca="false">L96*1853.74</f>
        <v>0</v>
      </c>
      <c r="O96" s="29" t="n">
        <f aca="false">(M96+N96)</f>
        <v>0</v>
      </c>
      <c r="P96" s="6" t="n">
        <f aca="false">O96-B96</f>
        <v>0</v>
      </c>
    </row>
    <row r="97" customFormat="false" ht="15" hidden="false" customHeight="false" outlineLevel="0" collapsed="false">
      <c r="A97" s="31"/>
      <c r="B97" s="44"/>
      <c r="C97" s="12"/>
      <c r="D97" s="12"/>
      <c r="E97" s="12"/>
      <c r="F97" s="12"/>
      <c r="G97" s="15" t="n">
        <f aca="false">SUM(E97*24)</f>
        <v>0</v>
      </c>
      <c r="H97" s="16" t="n">
        <f aca="false">IF(AND(G97&lt;4,G97&gt;0),4,G97)</f>
        <v>0</v>
      </c>
      <c r="I97" s="16" t="n">
        <f aca="false">SUM(F97*24)</f>
        <v>0</v>
      </c>
      <c r="J97" s="15" t="n">
        <f aca="false">SUM(I97-H97)</f>
        <v>0</v>
      </c>
      <c r="K97" s="18" t="n">
        <f aca="false">IF(H97&gt;0,8,)</f>
        <v>0</v>
      </c>
      <c r="L97" s="18" t="n">
        <f aca="false">IF(J97&gt;1,J97-K97,0)</f>
        <v>0</v>
      </c>
      <c r="M97" s="0" t="n">
        <f aca="false">IF(AND(H97&gt;=4,H97&lt;=5),((5-H97)*0.14*1235.83)+(K97*1235.83),K97*1235.83)</f>
        <v>0</v>
      </c>
      <c r="N97" s="6" t="n">
        <f aca="false">L97*1853.74</f>
        <v>0</v>
      </c>
      <c r="O97" s="29" t="n">
        <f aca="false">(M97+N97)</f>
        <v>0</v>
      </c>
      <c r="P97" s="6" t="n">
        <f aca="false">O97-B97</f>
        <v>0</v>
      </c>
    </row>
    <row r="98" customFormat="false" ht="15" hidden="false" customHeight="false" outlineLevel="0" collapsed="false">
      <c r="A98" s="31"/>
      <c r="B98" s="44"/>
      <c r="C98" s="12"/>
      <c r="D98" s="12"/>
      <c r="E98" s="12"/>
      <c r="F98" s="12"/>
      <c r="G98" s="15" t="n">
        <f aca="false">SUM(E98*24)</f>
        <v>0</v>
      </c>
      <c r="H98" s="16" t="n">
        <f aca="false">IF(AND(G98&lt;4,G98&gt;0),4,G98)</f>
        <v>0</v>
      </c>
      <c r="I98" s="16" t="n">
        <f aca="false">SUM(F98*24)</f>
        <v>0</v>
      </c>
      <c r="J98" s="15" t="n">
        <f aca="false">SUM(I98-H98)</f>
        <v>0</v>
      </c>
      <c r="K98" s="18" t="n">
        <f aca="false">IF(H98&gt;0,8,)</f>
        <v>0</v>
      </c>
      <c r="L98" s="18" t="n">
        <f aca="false">IF(J98&gt;1,J98-K98,0)</f>
        <v>0</v>
      </c>
      <c r="M98" s="0" t="n">
        <f aca="false">IF(AND(H98&gt;=4,H98&lt;=5),((5-H98)*0.14*1235.83)+(K98*1235.83),K98*1235.83)</f>
        <v>0</v>
      </c>
      <c r="N98" s="6" t="n">
        <f aca="false">L98*1853.74</f>
        <v>0</v>
      </c>
      <c r="O98" s="29" t="n">
        <f aca="false">(M98+N98)</f>
        <v>0</v>
      </c>
      <c r="P98" s="6" t="n">
        <f aca="false">O98-B98</f>
        <v>0</v>
      </c>
    </row>
    <row r="99" customFormat="false" ht="15" hidden="false" customHeight="false" outlineLevel="0" collapsed="false">
      <c r="A99" s="31"/>
      <c r="B99" s="44"/>
      <c r="C99" s="12"/>
      <c r="D99" s="12"/>
      <c r="E99" s="12"/>
      <c r="F99" s="12"/>
      <c r="G99" s="15" t="n">
        <f aca="false">SUM(E99*24)</f>
        <v>0</v>
      </c>
      <c r="H99" s="16" t="n">
        <f aca="false">IF(AND(G99&lt;4,G99&gt;0),4,G99)</f>
        <v>0</v>
      </c>
      <c r="I99" s="16" t="n">
        <f aca="false">SUM(F99*24)</f>
        <v>0</v>
      </c>
      <c r="J99" s="15" t="n">
        <f aca="false">SUM(I99-H99)</f>
        <v>0</v>
      </c>
      <c r="K99" s="18" t="n">
        <f aca="false">IF(H99&gt;0,8,)</f>
        <v>0</v>
      </c>
      <c r="L99" s="18" t="n">
        <f aca="false">IF(J99&gt;1,J99-K99,0)</f>
        <v>0</v>
      </c>
      <c r="M99" s="0" t="n">
        <f aca="false">IF(AND(H99&gt;=4,H99&lt;=5),((5-H99)*0.14*1235.83)+(K99*1235.83),K99*1235.83)</f>
        <v>0</v>
      </c>
      <c r="N99" s="6" t="n">
        <f aca="false">L99*1853.74</f>
        <v>0</v>
      </c>
      <c r="O99" s="29" t="n">
        <f aca="false">(M99+N99)</f>
        <v>0</v>
      </c>
      <c r="P99" s="6" t="n">
        <f aca="false">O99-B99</f>
        <v>0</v>
      </c>
    </row>
    <row r="100" customFormat="false" ht="15" hidden="false" customHeight="false" outlineLevel="0" collapsed="false">
      <c r="A100" s="31"/>
      <c r="B100" s="44"/>
      <c r="C100" s="12"/>
      <c r="D100" s="12"/>
      <c r="E100" s="12"/>
      <c r="F100" s="12"/>
      <c r="G100" s="15" t="n">
        <f aca="false">SUM(E100*24)</f>
        <v>0</v>
      </c>
      <c r="H100" s="16" t="n">
        <f aca="false">IF(AND(G100&lt;4,G100&gt;0),4,G100)</f>
        <v>0</v>
      </c>
      <c r="I100" s="16" t="n">
        <f aca="false">SUM(F100*24)</f>
        <v>0</v>
      </c>
      <c r="J100" s="15" t="n">
        <f aca="false">SUM(I100-H100)</f>
        <v>0</v>
      </c>
      <c r="K100" s="18" t="n">
        <f aca="false">IF(H100&gt;0,8,)</f>
        <v>0</v>
      </c>
      <c r="L100" s="18" t="n">
        <f aca="false">IF(J100&gt;1,J100-K100,0)</f>
        <v>0</v>
      </c>
      <c r="M100" s="0" t="n">
        <f aca="false">IF(AND(H100&gt;=4,H100&lt;=5),((5-H100)*0.14*1235.83)+(K100*1235.83),K100*1235.83)</f>
        <v>0</v>
      </c>
      <c r="N100" s="6" t="n">
        <f aca="false">L100*1853.74</f>
        <v>0</v>
      </c>
      <c r="O100" s="29" t="n">
        <f aca="false">(M100+N100)</f>
        <v>0</v>
      </c>
      <c r="P100" s="6" t="n">
        <f aca="false">O100-B100</f>
        <v>0</v>
      </c>
    </row>
    <row r="101" customFormat="false" ht="15" hidden="false" customHeight="false" outlineLevel="0" collapsed="false">
      <c r="A101" s="31"/>
      <c r="B101" s="44"/>
      <c r="C101" s="12"/>
      <c r="D101" s="12"/>
      <c r="E101" s="12"/>
      <c r="F101" s="12"/>
      <c r="G101" s="15" t="n">
        <f aca="false">SUM(E101*24)</f>
        <v>0</v>
      </c>
      <c r="H101" s="16" t="n">
        <f aca="false">IF(AND(G101&lt;4,G101&gt;0),4,G101)</f>
        <v>0</v>
      </c>
      <c r="I101" s="16" t="n">
        <f aca="false">SUM(F101*24)</f>
        <v>0</v>
      </c>
      <c r="J101" s="15" t="n">
        <f aca="false">SUM(I101-H101)</f>
        <v>0</v>
      </c>
      <c r="K101" s="18" t="n">
        <f aca="false">IF(H101&gt;0,8,)</f>
        <v>0</v>
      </c>
      <c r="L101" s="18" t="n">
        <f aca="false">IF(J101&gt;1,J101-K101,0)</f>
        <v>0</v>
      </c>
      <c r="M101" s="0" t="n">
        <f aca="false">IF(AND(H101&gt;=4,H101&lt;=5),((5-H101)*0.14*1235.83)+(K101*1235.83),K101*1235.83)</f>
        <v>0</v>
      </c>
      <c r="N101" s="6" t="n">
        <f aca="false">L101*1853.74</f>
        <v>0</v>
      </c>
      <c r="O101" s="29" t="n">
        <f aca="false">(M101+N101)</f>
        <v>0</v>
      </c>
      <c r="P101" s="6" t="n">
        <f aca="false">O101-B101</f>
        <v>0</v>
      </c>
    </row>
    <row r="102" customFormat="false" ht="15" hidden="false" customHeight="false" outlineLevel="0" collapsed="false">
      <c r="A102" s="31"/>
      <c r="B102" s="44"/>
      <c r="C102" s="12"/>
      <c r="D102" s="12"/>
      <c r="E102" s="12"/>
      <c r="F102" s="12"/>
      <c r="G102" s="15" t="n">
        <f aca="false">SUM(E102*24)</f>
        <v>0</v>
      </c>
      <c r="H102" s="16" t="n">
        <f aca="false">IF(AND(G102&lt;4,G102&gt;0),4,G102)</f>
        <v>0</v>
      </c>
      <c r="I102" s="16" t="n">
        <f aca="false">SUM(F102*24)</f>
        <v>0</v>
      </c>
      <c r="J102" s="15" t="n">
        <f aca="false">SUM(I102-H102)</f>
        <v>0</v>
      </c>
      <c r="K102" s="18" t="n">
        <f aca="false">IF(H102&gt;0,8,)</f>
        <v>0</v>
      </c>
      <c r="L102" s="18" t="n">
        <f aca="false">IF(J102&gt;1,J102-K102,0)</f>
        <v>0</v>
      </c>
      <c r="M102" s="0" t="n">
        <f aca="false">IF(AND(H102&gt;=4,H102&lt;=5),((5-H102)*0.14*1235.83)+(K102*1235.83),K102*1235.83)</f>
        <v>0</v>
      </c>
      <c r="N102" s="6" t="n">
        <f aca="false">L102*1853.74</f>
        <v>0</v>
      </c>
      <c r="O102" s="29" t="n">
        <f aca="false">(M102+N102)</f>
        <v>0</v>
      </c>
      <c r="P102" s="6" t="n">
        <f aca="false">O102-B102</f>
        <v>0</v>
      </c>
    </row>
    <row r="103" customFormat="false" ht="15" hidden="false" customHeight="false" outlineLevel="0" collapsed="false">
      <c r="A103" s="31"/>
      <c r="B103" s="44"/>
      <c r="C103" s="12"/>
      <c r="D103" s="12"/>
      <c r="E103" s="12"/>
      <c r="F103" s="12"/>
      <c r="G103" s="15" t="n">
        <f aca="false">SUM(E103*24)</f>
        <v>0</v>
      </c>
      <c r="H103" s="16" t="n">
        <f aca="false">IF(AND(G103&lt;4,G103&gt;0),4,G103)</f>
        <v>0</v>
      </c>
      <c r="I103" s="16" t="n">
        <f aca="false">SUM(F103*24)</f>
        <v>0</v>
      </c>
      <c r="J103" s="15" t="n">
        <f aca="false">SUM(I103-H103)</f>
        <v>0</v>
      </c>
      <c r="K103" s="18" t="n">
        <f aca="false">IF(H103&gt;0,8,)</f>
        <v>0</v>
      </c>
      <c r="L103" s="18" t="n">
        <f aca="false">IF(J103&gt;1,J103-K103,0)</f>
        <v>0</v>
      </c>
      <c r="M103" s="0" t="n">
        <f aca="false">IF(AND(H103&gt;=4,H103&lt;=5),((5-H103)*0.14*1235.83)+(K103*1235.83),K103*1235.83)</f>
        <v>0</v>
      </c>
      <c r="N103" s="6" t="n">
        <f aca="false">L103*1853.74</f>
        <v>0</v>
      </c>
      <c r="O103" s="29" t="n">
        <f aca="false">(M103+N103)</f>
        <v>0</v>
      </c>
      <c r="P103" s="6" t="n">
        <f aca="false">O103-B103</f>
        <v>0</v>
      </c>
    </row>
    <row r="104" customFormat="false" ht="15" hidden="false" customHeight="false" outlineLevel="0" collapsed="false">
      <c r="A104" s="31"/>
      <c r="B104" s="44"/>
      <c r="C104" s="12"/>
      <c r="D104" s="12"/>
      <c r="E104" s="12"/>
      <c r="F104" s="12"/>
      <c r="G104" s="15" t="n">
        <f aca="false">SUM(E104*24)</f>
        <v>0</v>
      </c>
      <c r="H104" s="16" t="n">
        <f aca="false">IF(AND(G104&lt;4,G104&gt;0),4,G104)</f>
        <v>0</v>
      </c>
      <c r="I104" s="16" t="n">
        <f aca="false">SUM(F104*24)</f>
        <v>0</v>
      </c>
      <c r="J104" s="15" t="n">
        <f aca="false">SUM(I104-H104)</f>
        <v>0</v>
      </c>
      <c r="K104" s="18" t="n">
        <f aca="false">IF(H104&gt;0,8,)</f>
        <v>0</v>
      </c>
      <c r="L104" s="18" t="n">
        <f aca="false">IF(J104&gt;1,J104-K104,0)</f>
        <v>0</v>
      </c>
      <c r="M104" s="0" t="n">
        <f aca="false">IF(AND(H104&gt;=4,H104&lt;=5),((5-H104)*0.14*1235.83)+(K104*1235.83),K104*1235.83)</f>
        <v>0</v>
      </c>
      <c r="N104" s="6" t="n">
        <f aca="false">L104*1853.74</f>
        <v>0</v>
      </c>
      <c r="O104" s="29" t="n">
        <f aca="false">(M104+N104)</f>
        <v>0</v>
      </c>
      <c r="P104" s="6" t="n">
        <f aca="false">O104-B104</f>
        <v>0</v>
      </c>
    </row>
    <row r="105" customFormat="false" ht="15" hidden="false" customHeight="false" outlineLevel="0" collapsed="false">
      <c r="A105" s="31"/>
      <c r="B105" s="44"/>
      <c r="C105" s="12"/>
      <c r="D105" s="12"/>
      <c r="E105" s="12"/>
      <c r="F105" s="12"/>
      <c r="G105" s="15" t="n">
        <f aca="false">SUM(E105*24)</f>
        <v>0</v>
      </c>
      <c r="H105" s="16" t="n">
        <f aca="false">IF(AND(G105&lt;4,G105&gt;0),4,G105)</f>
        <v>0</v>
      </c>
      <c r="I105" s="16" t="n">
        <f aca="false">SUM(F105*24)</f>
        <v>0</v>
      </c>
      <c r="J105" s="15" t="n">
        <f aca="false">SUM(I105-H105)</f>
        <v>0</v>
      </c>
      <c r="K105" s="18" t="n">
        <f aca="false">IF(H105&gt;0,8,)</f>
        <v>0</v>
      </c>
      <c r="L105" s="18" t="n">
        <f aca="false">IF(J105&gt;1,J105-K105,0)</f>
        <v>0</v>
      </c>
      <c r="M105" s="0" t="n">
        <f aca="false">IF(AND(H105&gt;=4,H105&lt;=5),((5-H105)*0.14*1235.83)+(K105*1235.83),K105*1235.83)</f>
        <v>0</v>
      </c>
      <c r="N105" s="6" t="n">
        <f aca="false">L105*1853.74</f>
        <v>0</v>
      </c>
      <c r="O105" s="29" t="n">
        <f aca="false">(M105+N105)</f>
        <v>0</v>
      </c>
      <c r="P105" s="6" t="n">
        <f aca="false">O105-B105</f>
        <v>0</v>
      </c>
    </row>
    <row r="106" customFormat="false" ht="15" hidden="false" customHeight="false" outlineLevel="0" collapsed="false">
      <c r="A106" s="31"/>
      <c r="B106" s="44"/>
      <c r="C106" s="17"/>
      <c r="D106" s="17"/>
      <c r="E106" s="17"/>
      <c r="F106" s="17"/>
      <c r="G106" s="15" t="n">
        <f aca="false">SUM(E106*24)</f>
        <v>0</v>
      </c>
      <c r="H106" s="16" t="n">
        <f aca="false">IF(AND(G106&lt;4,G106&gt;0),4,G106)</f>
        <v>0</v>
      </c>
      <c r="I106" s="16" t="n">
        <f aca="false">SUM(F106*24)</f>
        <v>0</v>
      </c>
      <c r="J106" s="15" t="n">
        <f aca="false">SUM(I106-H106)</f>
        <v>0</v>
      </c>
      <c r="K106" s="18" t="n">
        <f aca="false">IF(H106&gt;0,8,)</f>
        <v>0</v>
      </c>
      <c r="L106" s="18" t="n">
        <f aca="false">IF(J106&gt;1,J106-K106,0)</f>
        <v>0</v>
      </c>
      <c r="M106" s="0" t="n">
        <f aca="false">IF(AND(H106&gt;=4,H106&lt;=5),((5-H106)*0.14*1235.83)+(K106*1235.83),K106*1235.83)</f>
        <v>0</v>
      </c>
      <c r="N106" s="6" t="n">
        <f aca="false">L106*1853.74</f>
        <v>0</v>
      </c>
      <c r="O106" s="29" t="n">
        <f aca="false">(M106+N106)</f>
        <v>0</v>
      </c>
      <c r="P106" s="6" t="n">
        <f aca="false">O106-B106</f>
        <v>0</v>
      </c>
    </row>
    <row r="107" customFormat="false" ht="15" hidden="false" customHeight="false" outlineLevel="0" collapsed="false">
      <c r="A107" s="31"/>
      <c r="B107" s="44"/>
      <c r="C107" s="17"/>
      <c r="D107" s="17"/>
      <c r="E107" s="17"/>
      <c r="F107" s="17"/>
      <c r="G107" s="15" t="n">
        <f aca="false">SUM(E107*24)</f>
        <v>0</v>
      </c>
      <c r="H107" s="16" t="n">
        <f aca="false">IF(AND(G107&lt;4,G107&gt;0),4,G107)</f>
        <v>0</v>
      </c>
      <c r="I107" s="16" t="n">
        <f aca="false">SUM(F107*24)</f>
        <v>0</v>
      </c>
      <c r="J107" s="15" t="n">
        <f aca="false">SUM(I107-H107)</f>
        <v>0</v>
      </c>
      <c r="K107" s="18" t="n">
        <f aca="false">IF(H107&gt;0,8,)</f>
        <v>0</v>
      </c>
      <c r="L107" s="18" t="n">
        <f aca="false">IF(J107&gt;1,J107-K107,0)</f>
        <v>0</v>
      </c>
      <c r="M107" s="0" t="n">
        <f aca="false">IF(AND(H107&gt;=4,H107&lt;=5),((5-H107)*0.14*1235.83)+(K107*1235.83),K107*1235.83)</f>
        <v>0</v>
      </c>
      <c r="N107" s="6" t="n">
        <f aca="false">L107*1853.74</f>
        <v>0</v>
      </c>
      <c r="O107" s="29" t="n">
        <f aca="false">(M107+N107)</f>
        <v>0</v>
      </c>
      <c r="P107" s="6" t="n">
        <f aca="false">O107-B107</f>
        <v>0</v>
      </c>
    </row>
    <row r="108" customFormat="false" ht="15" hidden="false" customHeight="false" outlineLevel="0" collapsed="false">
      <c r="A108" s="31"/>
      <c r="B108" s="44"/>
      <c r="C108" s="17"/>
      <c r="D108" s="17"/>
      <c r="E108" s="17"/>
      <c r="F108" s="17"/>
      <c r="G108" s="15" t="n">
        <f aca="false">SUM(E108*24)</f>
        <v>0</v>
      </c>
      <c r="H108" s="16" t="n">
        <f aca="false">IF(AND(G108&lt;4,G108&gt;0),4,G108)</f>
        <v>0</v>
      </c>
      <c r="I108" s="16" t="n">
        <f aca="false">SUM(F108*24)</f>
        <v>0</v>
      </c>
      <c r="J108" s="15" t="n">
        <f aca="false">SUM(I108-H108)</f>
        <v>0</v>
      </c>
      <c r="K108" s="18" t="n">
        <f aca="false">IF(H108&gt;0,8,)</f>
        <v>0</v>
      </c>
      <c r="L108" s="18" t="n">
        <f aca="false">IF(J108&gt;1,J108-K108,0)</f>
        <v>0</v>
      </c>
      <c r="M108" s="0" t="n">
        <f aca="false">IF(AND(H108&gt;=4,H108&lt;=5),((5-H108)*0.14*1235.83)+(K108*1235.83),K108*1235.83)</f>
        <v>0</v>
      </c>
      <c r="N108" s="6" t="n">
        <f aca="false">L108*1853.74</f>
        <v>0</v>
      </c>
      <c r="O108" s="29" t="n">
        <f aca="false">(M108+N108)</f>
        <v>0</v>
      </c>
      <c r="P108" s="6" t="n">
        <f aca="false">O108-B108</f>
        <v>0</v>
      </c>
    </row>
    <row r="109" customFormat="false" ht="15" hidden="false" customHeight="false" outlineLevel="0" collapsed="false">
      <c r="A109" s="31"/>
      <c r="B109" s="44"/>
      <c r="C109" s="17"/>
      <c r="D109" s="17"/>
      <c r="E109" s="17"/>
      <c r="F109" s="17"/>
      <c r="G109" s="15" t="n">
        <f aca="false">SUM(E109*24)</f>
        <v>0</v>
      </c>
      <c r="H109" s="16" t="n">
        <f aca="false">IF(AND(G109&lt;4,G109&gt;0),4,G109)</f>
        <v>0</v>
      </c>
      <c r="I109" s="16" t="n">
        <f aca="false">SUM(F109*24)</f>
        <v>0</v>
      </c>
      <c r="J109" s="15" t="n">
        <f aca="false">SUM(I109-H109)</f>
        <v>0</v>
      </c>
      <c r="K109" s="18" t="n">
        <f aca="false">IF(H109&gt;0,8,)</f>
        <v>0</v>
      </c>
      <c r="L109" s="18" t="n">
        <f aca="false">IF(J109&gt;1,J109-K109,0)</f>
        <v>0</v>
      </c>
      <c r="M109" s="0" t="n">
        <f aca="false">IF(AND(H109&gt;=4,H109&lt;=5),((5-H109)*0.14*1235.83)+(K109*1235.83),K109*1235.83)</f>
        <v>0</v>
      </c>
      <c r="N109" s="6" t="n">
        <f aca="false">L109*1853.74</f>
        <v>0</v>
      </c>
      <c r="O109" s="29" t="n">
        <f aca="false">(M109+N109)</f>
        <v>0</v>
      </c>
      <c r="P109" s="6" t="n">
        <f aca="false">O109-B109</f>
        <v>0</v>
      </c>
    </row>
    <row r="110" customFormat="false" ht="15" hidden="false" customHeight="false" outlineLevel="0" collapsed="false">
      <c r="A110" s="31"/>
      <c r="B110" s="44"/>
      <c r="C110" s="17"/>
      <c r="D110" s="17"/>
      <c r="E110" s="17"/>
      <c r="F110" s="17"/>
      <c r="G110" s="15" t="n">
        <f aca="false">SUM(E110*24)</f>
        <v>0</v>
      </c>
      <c r="H110" s="16" t="n">
        <f aca="false">IF(AND(G110&lt;4,G110&gt;0),4,G110)</f>
        <v>0</v>
      </c>
      <c r="I110" s="16" t="n">
        <f aca="false">SUM(F110*24)</f>
        <v>0</v>
      </c>
      <c r="J110" s="15" t="n">
        <f aca="false">SUM(I110-H110)</f>
        <v>0</v>
      </c>
      <c r="K110" s="18" t="n">
        <f aca="false">IF(H110&gt;0,8,)</f>
        <v>0</v>
      </c>
      <c r="L110" s="18" t="n">
        <f aca="false">IF(J110&gt;1,J110-K110,0)</f>
        <v>0</v>
      </c>
      <c r="M110" s="0" t="n">
        <f aca="false">IF(AND(H110&gt;=4,H110&lt;=5),((5-H110)*0.14*1235.83)+(K110*1235.83),K110*1235.83)</f>
        <v>0</v>
      </c>
      <c r="N110" s="6" t="n">
        <f aca="false">L110*1853.74</f>
        <v>0</v>
      </c>
      <c r="O110" s="29" t="n">
        <f aca="false">(M110+N110)</f>
        <v>0</v>
      </c>
      <c r="P110" s="6" t="n">
        <f aca="false">O110-B110</f>
        <v>0</v>
      </c>
    </row>
    <row r="111" customFormat="false" ht="15" hidden="false" customHeight="false" outlineLevel="0" collapsed="false">
      <c r="A111" s="31"/>
      <c r="B111" s="44"/>
      <c r="C111" s="17"/>
      <c r="D111" s="17"/>
      <c r="E111" s="17"/>
      <c r="F111" s="17"/>
      <c r="G111" s="15" t="n">
        <f aca="false">SUM(E111*24)</f>
        <v>0</v>
      </c>
      <c r="H111" s="16" t="n">
        <f aca="false">IF(AND(G111&lt;4,G111&gt;0),4,G111)</f>
        <v>0</v>
      </c>
      <c r="I111" s="16" t="n">
        <f aca="false">SUM(F111*24)</f>
        <v>0</v>
      </c>
      <c r="J111" s="15" t="n">
        <f aca="false">SUM(I111-H111)</f>
        <v>0</v>
      </c>
      <c r="K111" s="18" t="n">
        <f aca="false">IF(H111&gt;0,8,)</f>
        <v>0</v>
      </c>
      <c r="L111" s="18" t="n">
        <f aca="false">IF(J111&gt;1,J111-K111,0)</f>
        <v>0</v>
      </c>
      <c r="M111" s="0" t="n">
        <f aca="false">IF(AND(H111&gt;=4,H111&lt;=5),((5-H111)*0.14*1235.83)+(K111*1235.83),K111*1235.83)</f>
        <v>0</v>
      </c>
      <c r="N111" s="6" t="n">
        <f aca="false">L111*1853.74</f>
        <v>0</v>
      </c>
      <c r="O111" s="29" t="n">
        <f aca="false">(M111+N111)</f>
        <v>0</v>
      </c>
      <c r="P111" s="6" t="n">
        <f aca="false">O111-B111</f>
        <v>0</v>
      </c>
    </row>
    <row r="112" customFormat="false" ht="15" hidden="false" customHeight="false" outlineLevel="0" collapsed="false">
      <c r="A112" s="31"/>
      <c r="B112" s="44"/>
      <c r="C112" s="17"/>
      <c r="D112" s="17"/>
      <c r="E112" s="17"/>
      <c r="F112" s="17"/>
      <c r="G112" s="15" t="n">
        <f aca="false">SUM(E112*24)</f>
        <v>0</v>
      </c>
      <c r="H112" s="16" t="n">
        <f aca="false">IF(AND(G112&lt;4,G112&gt;0),4,G112)</f>
        <v>0</v>
      </c>
      <c r="I112" s="16" t="n">
        <f aca="false">SUM(F112*24)</f>
        <v>0</v>
      </c>
      <c r="J112" s="15" t="n">
        <f aca="false">SUM(I112-H112)</f>
        <v>0</v>
      </c>
      <c r="K112" s="18" t="n">
        <f aca="false">IF(H112&gt;0,8,)</f>
        <v>0</v>
      </c>
      <c r="L112" s="18" t="n">
        <f aca="false">IF(J112&gt;1,J112-K112,0)</f>
        <v>0</v>
      </c>
      <c r="M112" s="0" t="n">
        <f aca="false">IF(AND(H112&gt;=4,H112&lt;=5),((5-H112)*0.14*1235.83)+(K112*1235.83),K112*1235.83)</f>
        <v>0</v>
      </c>
      <c r="N112" s="6" t="n">
        <f aca="false">L112*1853.74</f>
        <v>0</v>
      </c>
      <c r="O112" s="29" t="n">
        <f aca="false">(M112+N112)</f>
        <v>0</v>
      </c>
      <c r="P112" s="6" t="n">
        <f aca="false">O112-B112</f>
        <v>0</v>
      </c>
    </row>
    <row r="113" customFormat="false" ht="15" hidden="false" customHeight="false" outlineLevel="0" collapsed="false">
      <c r="A113" s="31"/>
      <c r="B113" s="44"/>
      <c r="C113" s="17"/>
      <c r="D113" s="17"/>
      <c r="E113" s="17"/>
      <c r="F113" s="17"/>
      <c r="G113" s="15" t="n">
        <f aca="false">SUM(E113*24)</f>
        <v>0</v>
      </c>
      <c r="H113" s="16" t="n">
        <f aca="false">IF(AND(G113&lt;4,G113&gt;0),4,G113)</f>
        <v>0</v>
      </c>
      <c r="I113" s="16" t="n">
        <f aca="false">SUM(F113*24)</f>
        <v>0</v>
      </c>
      <c r="J113" s="15" t="n">
        <f aca="false">SUM(I113-H113)</f>
        <v>0</v>
      </c>
      <c r="K113" s="18" t="n">
        <f aca="false">IF(H113&gt;0,8,)</f>
        <v>0</v>
      </c>
      <c r="L113" s="18" t="n">
        <f aca="false">IF(J113&gt;1,J113-K113,0)</f>
        <v>0</v>
      </c>
      <c r="M113" s="0" t="n">
        <f aca="false">IF(AND(H113&gt;=4,H113&lt;=5),((5-H113)*0.14*1235.83)+(K113*1235.83),K113*1235.83)</f>
        <v>0</v>
      </c>
      <c r="N113" s="6" t="n">
        <f aca="false">L113*1853.74</f>
        <v>0</v>
      </c>
      <c r="O113" s="29" t="n">
        <f aca="false">(M113+N113)</f>
        <v>0</v>
      </c>
      <c r="P113" s="6" t="n">
        <f aca="false">O113-B113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"/>
  <sheetViews>
    <sheetView windowProtection="true" showFormulas="false" showGridLines="true" showRowColHeaders="true" showZeros="true" rightToLeft="false" tabSelected="false" showOutlineSymbols="true" defaultGridColor="true" view="normal" topLeftCell="A60" colorId="64" zoomScale="110" zoomScaleNormal="110" zoomScalePageLayoutView="100" workbookViewId="0">
      <pane xSplit="2" ySplit="0" topLeftCell="C60" activePane="topRight" state="frozen"/>
      <selection pane="topLeft" activeCell="A60" activeCellId="0" sqref="A60"/>
      <selection pane="topRight" activeCell="B90" activeCellId="0" sqref="B90"/>
    </sheetView>
  </sheetViews>
  <sheetFormatPr defaultRowHeight="15"/>
  <cols>
    <col collapsed="false" hidden="false" max="1" min="1" style="0" width="6.88265306122449"/>
    <col collapsed="false" hidden="false" max="2" min="2" style="0" width="36.4489795918367"/>
    <col collapsed="false" hidden="false" max="4" min="3" style="0" width="11.0714285714286"/>
    <col collapsed="false" hidden="false" max="5" min="5" style="0" width="12.5561224489796"/>
    <col collapsed="false" hidden="false" max="6" min="6" style="0" width="12.2857142857143"/>
    <col collapsed="false" hidden="false" max="7" min="7" style="0" width="12.4183673469388"/>
    <col collapsed="false" hidden="false" max="8" min="8" style="0" width="11.3418367346939"/>
    <col collapsed="false" hidden="false" max="9" min="9" style="0" width="12.5561224489796"/>
    <col collapsed="false" hidden="false" max="1025" min="10" style="0" width="10.530612244898"/>
  </cols>
  <sheetData>
    <row r="1" s="52" customFormat="true" ht="23.25" hidden="false" customHeight="true" outlineLevel="0" collapsed="false">
      <c r="A1" s="51" t="s">
        <v>177</v>
      </c>
      <c r="B1" s="51"/>
      <c r="C1" s="51"/>
      <c r="D1" s="51"/>
      <c r="E1" s="51"/>
      <c r="F1" s="51"/>
      <c r="G1" s="51"/>
      <c r="H1" s="51"/>
      <c r="I1" s="51"/>
    </row>
    <row r="2" customFormat="false" ht="4.5" hidden="false" customHeight="true" outlineLevel="0" collapsed="false">
      <c r="A2" s="53"/>
    </row>
    <row r="3" customFormat="false" ht="15" hidden="false" customHeight="true" outlineLevel="0" collapsed="false">
      <c r="A3" s="54"/>
      <c r="B3" s="54"/>
      <c r="C3" s="55" t="n">
        <v>15</v>
      </c>
      <c r="D3" s="55" t="n">
        <v>16</v>
      </c>
      <c r="E3" s="55" t="n">
        <v>17</v>
      </c>
      <c r="F3" s="55" t="n">
        <v>18</v>
      </c>
      <c r="G3" s="55" t="n">
        <v>19</v>
      </c>
      <c r="H3" s="55" t="n">
        <v>20</v>
      </c>
      <c r="I3" s="56"/>
    </row>
    <row r="4" customFormat="false" ht="15" hidden="false" customHeight="true" outlineLevel="0" collapsed="false">
      <c r="A4" s="57" t="s">
        <v>178</v>
      </c>
      <c r="B4" s="58" t="s">
        <v>179</v>
      </c>
      <c r="C4" s="59" t="s">
        <v>180</v>
      </c>
      <c r="D4" s="60" t="s">
        <v>181</v>
      </c>
      <c r="E4" s="61" t="s">
        <v>182</v>
      </c>
      <c r="F4" s="61" t="s">
        <v>183</v>
      </c>
      <c r="G4" s="61" t="s">
        <v>184</v>
      </c>
      <c r="H4" s="62" t="s">
        <v>185</v>
      </c>
      <c r="I4" s="63" t="s">
        <v>186</v>
      </c>
    </row>
    <row r="5" customFormat="false" ht="15" hidden="false" customHeight="true" outlineLevel="0" collapsed="false">
      <c r="A5" s="64" t="n">
        <v>1347</v>
      </c>
      <c r="B5" s="12" t="s">
        <v>30</v>
      </c>
      <c r="C5" s="65" t="n">
        <f aca="false">VLOOKUP(B5,Lunes!$C$2:$P$300,14)</f>
        <v>17464.6162</v>
      </c>
      <c r="D5" s="65"/>
      <c r="E5" s="65"/>
      <c r="F5" s="65"/>
      <c r="G5" s="65"/>
      <c r="H5" s="65"/>
      <c r="I5" s="66" t="n">
        <f aca="false">SUM(C5:H5)</f>
        <v>17464.6162</v>
      </c>
      <c r="J5" s="67"/>
      <c r="L5" s="10"/>
    </row>
    <row r="6" customFormat="false" ht="15" hidden="false" customHeight="true" outlineLevel="0" collapsed="false">
      <c r="A6" s="64" t="n">
        <v>2574</v>
      </c>
      <c r="B6" s="12" t="s">
        <v>34</v>
      </c>
      <c r="C6" s="65" t="n">
        <f aca="false">VLOOKUP(B6,Lunes!$C$2:$P$300,14)</f>
        <v>20173.4348666667</v>
      </c>
      <c r="D6" s="65"/>
      <c r="E6" s="65" t="n">
        <f aca="false">VLOOKUP(B6,Miercoles!$C$2:$P$300,14)</f>
        <v>1372.58486666666</v>
      </c>
      <c r="F6" s="65" t="n">
        <f aca="false">VLOOKUP(B6,Jueves!$C$2:$P$300,14)</f>
        <v>4575.96470666666</v>
      </c>
      <c r="G6" s="65" t="n">
        <f aca="false">VLOOKUP(B6,Viernes!$C$2:$P$300,14)</f>
        <v>5425.8352</v>
      </c>
      <c r="H6" s="65" t="n">
        <f aca="false">VLOOKUP(B6,Sabado!$C$2:$P$301,14)</f>
        <v>10827.1552</v>
      </c>
      <c r="I6" s="66" t="n">
        <f aca="false">SUM(C6:H6)</f>
        <v>42374.97484</v>
      </c>
      <c r="J6" s="67"/>
    </row>
    <row r="7" customFormat="false" ht="15" hidden="false" customHeight="true" outlineLevel="0" collapsed="false">
      <c r="A7" s="64" t="n">
        <v>2084</v>
      </c>
      <c r="B7" s="17" t="s">
        <v>38</v>
      </c>
      <c r="C7" s="65"/>
      <c r="D7" s="65"/>
      <c r="E7" s="65"/>
      <c r="F7" s="65" t="n">
        <f aca="false">VLOOKUP(B7,Jueves!$C$2:$P$300,14)</f>
        <v>1579.06181666667</v>
      </c>
      <c r="G7" s="65"/>
      <c r="H7" s="65"/>
      <c r="I7" s="66" t="n">
        <f aca="false">SUM(C7:H7)</f>
        <v>1579.06181666667</v>
      </c>
      <c r="J7" s="67"/>
      <c r="L7" s="10"/>
    </row>
    <row r="8" customFormat="false" ht="15" hidden="false" customHeight="true" outlineLevel="0" collapsed="false">
      <c r="A8" s="64" t="n">
        <v>2793</v>
      </c>
      <c r="B8" s="37" t="s">
        <v>40</v>
      </c>
      <c r="C8" s="65"/>
      <c r="D8" s="65" t="n">
        <f aca="false">VLOOKUP(B8,Martes!$C$2:$P$300,14)</f>
        <v>3842.49986666667</v>
      </c>
      <c r="E8" s="65" t="n">
        <f aca="false">VLOOKUP(B8,Miercoles!$C$2:$P$300,14)</f>
        <v>21861.8808666667</v>
      </c>
      <c r="F8" s="65" t="n">
        <f aca="false">VLOOKUP(B8,Jueves!$C$2:$P$300,14)</f>
        <v>4000.56953333333</v>
      </c>
      <c r="G8" s="65" t="n">
        <f aca="false">VLOOKUP(B8,Viernes!$C$2:$P$300,14)</f>
        <v>2889.3662</v>
      </c>
      <c r="H8" s="65" t="n">
        <f aca="false">VLOOKUP(B8,Sabado!$C$2:$P$301,14)</f>
        <v>14518.8228666667</v>
      </c>
      <c r="I8" s="66" t="n">
        <f aca="false">SUM(C8:H8)</f>
        <v>47113.1393333333</v>
      </c>
      <c r="J8" s="67"/>
      <c r="L8" s="10"/>
    </row>
    <row r="9" customFormat="false" ht="15" hidden="false" customHeight="true" outlineLevel="0" collapsed="false">
      <c r="A9" s="64" t="n">
        <v>2843</v>
      </c>
      <c r="B9" s="12" t="s">
        <v>42</v>
      </c>
      <c r="C9" s="65" t="n">
        <f aca="false">VLOOKUP(B9,Lunes!$C$2:$P$300,14)</f>
        <v>-50</v>
      </c>
      <c r="D9" s="65" t="n">
        <f aca="false">VLOOKUP(B9,Martes!$C$2:$P$300,14)</f>
        <v>0</v>
      </c>
      <c r="E9" s="65"/>
      <c r="F9" s="65" t="n">
        <f aca="false">VLOOKUP(B9,Jueves!$C$2:$P$300,14)</f>
        <v>3104.5952</v>
      </c>
      <c r="G9" s="65" t="n">
        <f aca="false">VLOOKUP(B9,Viernes!$C$2:$P$300,14)</f>
        <v>2920.26186666666</v>
      </c>
      <c r="H9" s="65" t="n">
        <f aca="false">VLOOKUP(B9,Sabado!$C$2:$P$301,14)</f>
        <v>10059.6562</v>
      </c>
      <c r="I9" s="66" t="n">
        <f aca="false">SUM(C9:H9)</f>
        <v>16034.5132666667</v>
      </c>
      <c r="J9" s="67"/>
      <c r="L9" s="10"/>
    </row>
    <row r="10" customFormat="false" ht="15" hidden="false" customHeight="true" outlineLevel="0" collapsed="false">
      <c r="A10" s="64" t="n">
        <v>2808</v>
      </c>
      <c r="B10" s="12" t="s">
        <v>43</v>
      </c>
      <c r="C10" s="65" t="n">
        <f aca="false">VLOOKUP(B10,Lunes!$C$2:$P$300,14)</f>
        <v>15962.5198666667</v>
      </c>
      <c r="D10" s="65" t="n">
        <f aca="false">VLOOKUP(B10,Martes!$C$2:$P$300,14)</f>
        <v>17257.5225633333</v>
      </c>
      <c r="E10" s="65" t="n">
        <f aca="false">VLOOKUP(B10,Miercoles!$C$2:$P$300,14)</f>
        <v>10587.0221666667</v>
      </c>
      <c r="F10" s="65" t="n">
        <f aca="false">VLOOKUP(B10,Jueves!$C$2:$P$300,14)</f>
        <v>14928.7345633333</v>
      </c>
      <c r="G10" s="65" t="n">
        <f aca="false">VLOOKUP(B10,Viernes!$C$2:$P$300,14)</f>
        <v>21456.4332933333</v>
      </c>
      <c r="H10" s="65" t="n">
        <f aca="false">VLOOKUP(B10,Sabado!$C$2:$P$301,14)</f>
        <v>0</v>
      </c>
      <c r="I10" s="66" t="n">
        <f aca="false">SUM(C10:H10)</f>
        <v>80192.2324533333</v>
      </c>
      <c r="J10" s="67"/>
      <c r="L10" s="10"/>
    </row>
    <row r="11" customFormat="false" ht="15" hidden="false" customHeight="true" outlineLevel="0" collapsed="false">
      <c r="A11" s="64" t="n">
        <v>2362</v>
      </c>
      <c r="B11" s="22" t="s">
        <v>45</v>
      </c>
      <c r="C11" s="65" t="n">
        <f aca="false">VLOOKUP(B11,Lunes!$C$2:$P$300,14)</f>
        <v>15508.44612</v>
      </c>
      <c r="D11" s="65" t="n">
        <f aca="false">VLOOKUP(B11,Martes!$C$2:$P$300,14)</f>
        <v>12550.6707866667</v>
      </c>
      <c r="E11" s="65" t="n">
        <f aca="false">VLOOKUP(B11,Miercoles!$C$2:$P$300,14)</f>
        <v>20404.0173266667</v>
      </c>
      <c r="F11" s="65" t="n">
        <f aca="false">VLOOKUP(B11,Jueves!$C$2:$P$300,14)</f>
        <v>16064.1259766667</v>
      </c>
      <c r="G11" s="65"/>
      <c r="H11" s="65" t="n">
        <f aca="false">VLOOKUP(B11,Sabado!$C$2:$P$301,14)</f>
        <v>9989.21389</v>
      </c>
      <c r="I11" s="66" t="n">
        <f aca="false">SUM(C11:H11)</f>
        <v>74516.4741</v>
      </c>
      <c r="J11" s="67"/>
    </row>
    <row r="12" customFormat="false" ht="15.75" hidden="false" customHeight="true" outlineLevel="0" collapsed="false">
      <c r="A12" s="64" t="n">
        <v>537</v>
      </c>
      <c r="B12" s="12" t="s">
        <v>49</v>
      </c>
      <c r="C12" s="65"/>
      <c r="D12" s="65"/>
      <c r="E12" s="65"/>
      <c r="F12" s="65" t="n">
        <f aca="false">VLOOKUP(B12,Jueves!$C$2:$P$300,14)</f>
        <v>1984.41305666667</v>
      </c>
      <c r="G12" s="65" t="n">
        <f aca="false">VLOOKUP(B12,Viernes!$C$2:$P$300,14)</f>
        <v>14578.2503733333</v>
      </c>
      <c r="H12" s="65"/>
      <c r="I12" s="66" t="n">
        <f aca="false">SUM(C12:H12)</f>
        <v>16562.66343</v>
      </c>
    </row>
    <row r="13" customFormat="false" ht="15.75" hidden="false" customHeight="true" outlineLevel="0" collapsed="false">
      <c r="A13" s="64" t="s">
        <v>187</v>
      </c>
      <c r="B13" s="12" t="s">
        <v>51</v>
      </c>
      <c r="C13" s="65" t="n">
        <f aca="false">VLOOKUP(B13,Lunes!$C$2:$P$300,14)</f>
        <v>26282.5682</v>
      </c>
      <c r="D13" s="65"/>
      <c r="E13" s="65"/>
      <c r="F13" s="65"/>
      <c r="G13" s="65" t="n">
        <f aca="false">VLOOKUP(B13,Viernes!$C$2:$P$300,14)</f>
        <v>4396.4742</v>
      </c>
      <c r="H13" s="65" t="n">
        <f aca="false">VLOOKUP(B13,Sabado!$C$2:$P$301,14)</f>
        <v>1738.4062</v>
      </c>
      <c r="I13" s="66" t="n">
        <f aca="false">SUM(C13:H13)</f>
        <v>32417.4486</v>
      </c>
    </row>
    <row r="14" customFormat="false" ht="15.75" hidden="false" customHeight="true" outlineLevel="0" collapsed="false">
      <c r="A14" s="64" t="n">
        <v>2828</v>
      </c>
      <c r="B14" s="12" t="s">
        <v>55</v>
      </c>
      <c r="C14" s="65" t="n">
        <f aca="false">VLOOKUP(B14,Lunes!$C$2:$P$300,14)</f>
        <v>26302.4638666667</v>
      </c>
      <c r="D14" s="65"/>
      <c r="E14" s="65"/>
      <c r="F14" s="65"/>
      <c r="G14" s="65" t="n">
        <f aca="false">VLOOKUP(B14,Viernes!$C$2:$P$300,14)</f>
        <v>4396.4742</v>
      </c>
      <c r="H14" s="65" t="n">
        <f aca="false">VLOOKUP(B14,Sabado!$C$2:$P$301,14)</f>
        <v>10059.6562</v>
      </c>
      <c r="I14" s="66" t="n">
        <f aca="false">SUM(C14:H14)</f>
        <v>40758.5942666667</v>
      </c>
    </row>
    <row r="15" customFormat="false" ht="15" hidden="false" customHeight="true" outlineLevel="0" collapsed="false">
      <c r="A15" s="64" t="n">
        <v>90</v>
      </c>
      <c r="B15" s="12" t="s">
        <v>57</v>
      </c>
      <c r="C15" s="65" t="n">
        <f aca="false">VLOOKUP(B15,Lunes!$C$2:$P$300,14)</f>
        <v>16947.78731</v>
      </c>
      <c r="D15" s="65"/>
      <c r="E15" s="65"/>
      <c r="F15" s="65"/>
      <c r="G15" s="65"/>
      <c r="H15" s="65"/>
      <c r="I15" s="66" t="n">
        <f aca="false">SUM(C15:H15)</f>
        <v>16947.78731</v>
      </c>
    </row>
    <row r="16" customFormat="false" ht="15" hidden="false" customHeight="true" outlineLevel="0" collapsed="false">
      <c r="A16" s="64" t="n">
        <v>2757</v>
      </c>
      <c r="B16" s="12" t="s">
        <v>62</v>
      </c>
      <c r="C16" s="65" t="n">
        <f aca="false">VLOOKUP(B16,Lunes!$C$2:$P$300,14)</f>
        <v>20393.3915333333</v>
      </c>
      <c r="D16" s="65"/>
      <c r="E16" s="65" t="n">
        <f aca="false">VLOOKUP(B16,Miercoles!$C$2:$P$300,14)</f>
        <v>1372.58486666666</v>
      </c>
      <c r="F16" s="65" t="n">
        <f aca="false">VLOOKUP(B16,Jueves!$C$2:$P$300,14)</f>
        <v>0</v>
      </c>
      <c r="G16" s="65" t="n">
        <f aca="false">VLOOKUP(B16,Viernes!$C$2:$P$300,14)</f>
        <v>0</v>
      </c>
      <c r="H16" s="65" t="n">
        <f aca="false">VLOOKUP(B16,Sabado!$C$2:$P$301,14)</f>
        <v>0</v>
      </c>
      <c r="I16" s="66" t="n">
        <f aca="false">SUM(C16:H16)</f>
        <v>21765.9764</v>
      </c>
    </row>
    <row r="17" customFormat="false" ht="15" hidden="false" customHeight="true" outlineLevel="0" collapsed="false">
      <c r="A17" s="64" t="n">
        <v>2089</v>
      </c>
      <c r="B17" s="22" t="s">
        <v>66</v>
      </c>
      <c r="C17" s="65" t="n">
        <f aca="false">VLOOKUP(B17,Lunes!$C$2:$P$300,14)</f>
        <v>-110</v>
      </c>
      <c r="D17" s="65"/>
      <c r="E17" s="65"/>
      <c r="F17" s="65" t="n">
        <f aca="false">VLOOKUP(B17,Jueves!$C$2:$P$300,14)</f>
        <v>1849.29597666667</v>
      </c>
      <c r="G17" s="65" t="n">
        <f aca="false">VLOOKUP(B17,Viernes!$C$2:$P$300,14)</f>
        <v>1901.19597666667</v>
      </c>
      <c r="H17" s="65"/>
      <c r="I17" s="66" t="n">
        <f aca="false">SUM(C17:H17)</f>
        <v>3640.49195333333</v>
      </c>
    </row>
    <row r="18" customFormat="false" ht="15" hidden="false" customHeight="true" outlineLevel="0" collapsed="false">
      <c r="A18" s="64" t="n">
        <v>2700</v>
      </c>
      <c r="B18" s="12" t="s">
        <v>68</v>
      </c>
      <c r="C18" s="65" t="n">
        <f aca="false">VLOOKUP(B18,Lunes!$C$2:$P$300,14)</f>
        <v>26288.4638666667</v>
      </c>
      <c r="D18" s="65"/>
      <c r="E18" s="65"/>
      <c r="F18" s="65"/>
      <c r="G18" s="65" t="n">
        <f aca="false">VLOOKUP(B18,Viernes!$C$2:$P$300,14)</f>
        <v>4396.4742</v>
      </c>
      <c r="H18" s="65" t="n">
        <f aca="false">VLOOKUP(B18,Sabado!$C$2:$P$301,14)</f>
        <v>1738.4062</v>
      </c>
      <c r="I18" s="66" t="n">
        <f aca="false">SUM(C18:H18)</f>
        <v>32423.3442666667</v>
      </c>
    </row>
    <row r="19" customFormat="false" ht="15" hidden="false" customHeight="true" outlineLevel="0" collapsed="false">
      <c r="A19" s="64" t="n">
        <v>2726</v>
      </c>
      <c r="B19" s="12" t="s">
        <v>71</v>
      </c>
      <c r="C19" s="65" t="n">
        <f aca="false">VLOOKUP(B19,Lunes!$C$2:$P$300,14)</f>
        <v>20383.3915333333</v>
      </c>
      <c r="D19" s="65"/>
      <c r="E19" s="65" t="n">
        <f aca="false">VLOOKUP(B19,Miercoles!$C$2:$P$300,14)</f>
        <v>1279.89786666667</v>
      </c>
      <c r="F19" s="65" t="n">
        <f aca="false">VLOOKUP(B19,Jueves!$C$2:$P$300,14)</f>
        <v>4539.30183333333</v>
      </c>
      <c r="G19" s="65" t="n">
        <f aca="false">VLOOKUP(B19,Viernes!$C$2:$P$300,14)</f>
        <v>5425.8352</v>
      </c>
      <c r="H19" s="65" t="n">
        <f aca="false">VLOOKUP(B19,Sabado!$C$2:$P$301,14)</f>
        <v>0</v>
      </c>
      <c r="I19" s="66" t="n">
        <f aca="false">SUM(C19:H19)</f>
        <v>31628.4264333333</v>
      </c>
    </row>
    <row r="20" customFormat="false" ht="15" hidden="false" customHeight="true" outlineLevel="0" collapsed="false">
      <c r="A20" s="64" t="n">
        <v>2769</v>
      </c>
      <c r="B20" s="12" t="s">
        <v>73</v>
      </c>
      <c r="C20" s="65"/>
      <c r="D20" s="65" t="n">
        <f aca="false">VLOOKUP(B20,Martes!$C$2:$P$300,14)</f>
        <v>3842.49986666667</v>
      </c>
      <c r="E20" s="65"/>
      <c r="F20" s="65" t="n">
        <f aca="false">VLOOKUP(B20,Jueves!$C$2:$P$300,14)</f>
        <v>4000.56953333333</v>
      </c>
      <c r="G20" s="65" t="n">
        <f aca="false">VLOOKUP(B20,Viernes!$C$2:$P$300,14)</f>
        <v>2889.3662</v>
      </c>
      <c r="H20" s="65" t="n">
        <f aca="false">VLOOKUP(B20,Sabado!$C$2:$P$301,14)</f>
        <v>4941.1662</v>
      </c>
      <c r="I20" s="66" t="n">
        <f aca="false">SUM(C20:H20)</f>
        <v>15673.6018</v>
      </c>
    </row>
    <row r="21" customFormat="false" ht="15" hidden="false" customHeight="true" outlineLevel="0" collapsed="false">
      <c r="A21" s="64" t="n">
        <v>2819</v>
      </c>
      <c r="B21" s="12" t="s">
        <v>76</v>
      </c>
      <c r="C21" s="65"/>
      <c r="D21" s="65" t="n">
        <f aca="false">VLOOKUP(B21,Martes!$C$2:$P$300,14)</f>
        <v>3842.49986666667</v>
      </c>
      <c r="E21" s="65"/>
      <c r="F21" s="65" t="n">
        <f aca="false">VLOOKUP(B21,Jueves!$C$2:$P$300,14)</f>
        <v>3073.69953333333</v>
      </c>
      <c r="G21" s="65" t="n">
        <f aca="false">VLOOKUP(B21,Viernes!$C$2:$P$300,14)</f>
        <v>1406.3742</v>
      </c>
      <c r="H21" s="65" t="n">
        <f aca="false">VLOOKUP(B21,Sabado!$C$2:$P$301,14)</f>
        <v>4941.1662</v>
      </c>
      <c r="I21" s="66" t="n">
        <f aca="false">SUM(C21:H21)</f>
        <v>13263.7398</v>
      </c>
    </row>
    <row r="22" customFormat="false" ht="15" hidden="false" customHeight="true" outlineLevel="0" collapsed="false">
      <c r="A22" s="64" t="n">
        <v>1599</v>
      </c>
      <c r="B22" s="12" t="s">
        <v>79</v>
      </c>
      <c r="C22" s="65"/>
      <c r="D22" s="65"/>
      <c r="E22" s="65"/>
      <c r="F22" s="65"/>
      <c r="G22" s="65" t="n">
        <f aca="false">VLOOKUP(B22,Viernes!$C$2:$P$300,14)</f>
        <v>59.4749599999996</v>
      </c>
      <c r="H22" s="65"/>
      <c r="I22" s="66" t="n">
        <f aca="false">SUM(C22:H22)</f>
        <v>59.4749599999996</v>
      </c>
    </row>
    <row r="23" customFormat="false" ht="15" hidden="false" customHeight="true" outlineLevel="0" collapsed="false">
      <c r="A23" s="64" t="n">
        <v>2321</v>
      </c>
      <c r="B23" s="12" t="s">
        <v>82</v>
      </c>
      <c r="C23" s="65"/>
      <c r="D23" s="65" t="n">
        <f aca="false">VLOOKUP(B23,Martes!$C$2:$P$300,14)</f>
        <v>0</v>
      </c>
      <c r="E23" s="65" t="n">
        <f aca="false">VLOOKUP(B23,Miercoles!$C$2:$P$300,14)</f>
        <v>15442.58507</v>
      </c>
      <c r="F23" s="65" t="n">
        <f aca="false">VLOOKUP(B23,Jueves!$C$2:$P$300,14)</f>
        <v>404.147150000001</v>
      </c>
      <c r="G23" s="65"/>
      <c r="H23" s="65" t="n">
        <f aca="false">VLOOKUP(B23,Sabado!$C$2:$P$301,14)</f>
        <v>344.873389999999</v>
      </c>
      <c r="I23" s="66" t="n">
        <f aca="false">SUM(C23:H23)</f>
        <v>16191.60561</v>
      </c>
    </row>
    <row r="24" customFormat="false" ht="15" hidden="false" customHeight="true" outlineLevel="0" collapsed="false">
      <c r="A24" s="68"/>
      <c r="B24" s="69" t="s">
        <v>186</v>
      </c>
      <c r="C24" s="70" t="n">
        <f aca="false">SUM(C5:C23)</f>
        <v>205547.083363333</v>
      </c>
      <c r="D24" s="70" t="n">
        <f aca="false">SUM(D5:D23)</f>
        <v>41335.69295</v>
      </c>
      <c r="E24" s="70" t="n">
        <f aca="false">SUM(E5:E23)</f>
        <v>72320.57303</v>
      </c>
      <c r="F24" s="70" t="n">
        <f aca="false">SUM(F5:F23)</f>
        <v>60104.47888</v>
      </c>
      <c r="G24" s="70" t="n">
        <f aca="false">SUM(G5:G23)</f>
        <v>72141.81607</v>
      </c>
      <c r="H24" s="70" t="n">
        <f aca="false">SUM(H5:H23)</f>
        <v>69158.5225466667</v>
      </c>
      <c r="I24" s="70" t="n">
        <f aca="false">SUM(I5:I23)</f>
        <v>520608.16684</v>
      </c>
    </row>
    <row r="25" customFormat="false" ht="15" hidden="false" customHeight="true" outlineLevel="0" collapsed="false">
      <c r="A25" s="49"/>
      <c r="B25" s="71"/>
      <c r="C25" s="49"/>
      <c r="D25" s="49"/>
      <c r="E25" s="49"/>
      <c r="F25" s="49"/>
      <c r="G25" s="49"/>
      <c r="H25" s="49"/>
      <c r="I25" s="49"/>
    </row>
    <row r="26" customFormat="false" ht="15" hidden="false" customHeight="true" outlineLevel="0" collapsed="false">
      <c r="A26" s="72" t="s">
        <v>178</v>
      </c>
      <c r="B26" s="73" t="s">
        <v>179</v>
      </c>
      <c r="C26" s="74" t="s">
        <v>180</v>
      </c>
      <c r="D26" s="75" t="s">
        <v>181</v>
      </c>
      <c r="E26" s="76" t="s">
        <v>182</v>
      </c>
      <c r="F26" s="76" t="s">
        <v>183</v>
      </c>
      <c r="G26" s="76" t="s">
        <v>184</v>
      </c>
      <c r="H26" s="77" t="s">
        <v>185</v>
      </c>
      <c r="I26" s="78" t="s">
        <v>186</v>
      </c>
    </row>
    <row r="27" customFormat="false" ht="15" hidden="false" customHeight="true" outlineLevel="0" collapsed="false">
      <c r="A27" s="79" t="n">
        <v>1347</v>
      </c>
      <c r="B27" s="80" t="s">
        <v>29</v>
      </c>
      <c r="C27" s="81" t="n">
        <f aca="false">VLOOKUP(B27,Lunes!$A$2:$B$101,2)</f>
        <v>10</v>
      </c>
      <c r="D27" s="81" t="n">
        <f aca="false">VLOOKUP(B27,Martes!$A$2:$B$101,2)</f>
        <v>16962.66</v>
      </c>
      <c r="E27" s="81" t="n">
        <f aca="false">VLOOKUP(B27,Miercoles!$A$2:$B$101,2)</f>
        <v>16708.18</v>
      </c>
      <c r="F27" s="81" t="n">
        <f aca="false">VLOOKUP(B27,Jueves!$A$2:$B$100,2)</f>
        <v>10353.05</v>
      </c>
      <c r="G27" s="81" t="n">
        <f aca="false">VLOOKUP(B27,Viernes!$A$2:$B$101,2)</f>
        <v>12375.44</v>
      </c>
      <c r="H27" s="81" t="n">
        <f aca="false">VLOOKUP(B27,Sabado!$A$2:$B$102,2)</f>
        <v>11377.64</v>
      </c>
      <c r="I27" s="82" t="n">
        <f aca="false">SUM('PLANILLA 15 A 20 DE FEBRERO'!$C27:$H27)</f>
        <v>67786.97</v>
      </c>
    </row>
    <row r="28" customFormat="false" ht="15" hidden="false" customHeight="true" outlineLevel="0" collapsed="false">
      <c r="A28" s="79" t="n">
        <v>2574</v>
      </c>
      <c r="B28" s="80" t="s">
        <v>33</v>
      </c>
      <c r="C28" s="81" t="n">
        <f aca="false">VLOOKUP(B28,Lunes!$A$2:$B$101,2)</f>
        <v>20</v>
      </c>
      <c r="D28" s="81" t="n">
        <f aca="false">VLOOKUP(B28,Martes!$A$2:$B$101,2)</f>
        <v>16256.15</v>
      </c>
      <c r="E28" s="81" t="n">
        <f aca="false">VLOOKUP(B28,Miercoles!$A$2:$B$101,2)</f>
        <v>16967.19</v>
      </c>
      <c r="F28" s="81" t="n">
        <f aca="false">VLOOKUP(B28,Jueves!$A$2:$B$100,2)</f>
        <v>14605.74</v>
      </c>
      <c r="G28" s="81" t="n">
        <f aca="false">VLOOKUP(B28,Viernes!$A$2:$B$101,2)</f>
        <v>18258.81</v>
      </c>
      <c r="H28" s="81" t="n">
        <f aca="false">VLOOKUP(B28,Sabado!$A$2:$B$102,2)</f>
        <v>12857.49</v>
      </c>
      <c r="I28" s="82" t="n">
        <f aca="false">SUM('PLANILLA 15 A 20 DE FEBRERO'!$C28:$H28)</f>
        <v>78965.38</v>
      </c>
    </row>
    <row r="29" customFormat="false" ht="15" hidden="false" customHeight="true" outlineLevel="0" collapsed="false">
      <c r="A29" s="79" t="n">
        <v>2084</v>
      </c>
      <c r="B29" s="80" t="s">
        <v>37</v>
      </c>
      <c r="C29" s="81" t="n">
        <f aca="false">VLOOKUP(B29,Lunes!$A$2:$B$101,2)</f>
        <v>30</v>
      </c>
      <c r="D29" s="81" t="n">
        <f aca="false">VLOOKUP(B29,Martes!$A$2:$B$101,2)</f>
        <v>17657.53</v>
      </c>
      <c r="E29" s="81" t="n">
        <f aca="false">VLOOKUP(B29,Miercoles!$A$2:$B$101,2)</f>
        <v>22236.27</v>
      </c>
      <c r="F29" s="81" t="n">
        <f aca="false">VLOOKUP(B29,Jueves!$A$2:$B$100,2)</f>
        <v>14214.83</v>
      </c>
      <c r="G29" s="81" t="n">
        <f aca="false">VLOOKUP(B29,Viernes!$A$2:$B$101,2)</f>
        <v>14162.93</v>
      </c>
      <c r="H29" s="81" t="n">
        <f aca="false">VLOOKUP(B29,Sabado!$A$2:$B$102,2)</f>
        <v>21728.8</v>
      </c>
      <c r="I29" s="82" t="n">
        <f aca="false">SUM('PLANILLA 15 A 20 DE FEBRERO'!$C29:$H29)</f>
        <v>90030.36</v>
      </c>
    </row>
    <row r="30" customFormat="false" ht="15" hidden="false" customHeight="true" outlineLevel="0" collapsed="false">
      <c r="A30" s="64" t="s">
        <v>188</v>
      </c>
      <c r="B30" s="83" t="s">
        <v>39</v>
      </c>
      <c r="C30" s="81" t="n">
        <f aca="false">VLOOKUP(B30,Lunes!$A$2:$B$101,2)</f>
        <v>40</v>
      </c>
      <c r="D30" s="81" t="n">
        <f aca="false">VLOOKUP(B30,Martes!$A$2:$B$101,2)</f>
        <v>13106.89</v>
      </c>
      <c r="E30" s="81" t="n">
        <f aca="false">VLOOKUP(B30,Miercoles!$A$2:$B$101,2)</f>
        <v>0</v>
      </c>
      <c r="F30" s="81" t="n">
        <f aca="false">VLOOKUP(B30,Jueves!$A$2:$B$100,2)</f>
        <v>11311.35</v>
      </c>
      <c r="G30" s="81" t="n">
        <f aca="false">VLOOKUP(B30,Viernes!$A$2:$B$101,2)</f>
        <v>12731.51</v>
      </c>
      <c r="H30" s="81" t="n">
        <f aca="false">VLOOKUP(B30,Sabado!$A$2:$B$102,2)</f>
        <v>5118.49</v>
      </c>
      <c r="I30" s="84" t="n">
        <f aca="false">SUM('PLANILLA 15 A 20 DE FEBRERO'!$C30:$H30)</f>
        <v>42308.24</v>
      </c>
    </row>
    <row r="31" customFormat="false" ht="15" hidden="false" customHeight="true" outlineLevel="0" collapsed="false">
      <c r="A31" s="79" t="n">
        <v>2843</v>
      </c>
      <c r="B31" s="80" t="s">
        <v>41</v>
      </c>
      <c r="C31" s="81" t="n">
        <f aca="false">VLOOKUP(B31,Lunes!$A$2:$B$101,2)</f>
        <v>50</v>
      </c>
      <c r="D31" s="81" t="n">
        <f aca="false">VLOOKUP(B31,Martes!$A$2:$B$101,2)</f>
        <v>0</v>
      </c>
      <c r="E31" s="81" t="n">
        <f aca="false">VLOOKUP(B31,Miercoles!$A$2:$B$101,2)</f>
        <v>14904.28</v>
      </c>
      <c r="F31" s="81" t="n">
        <f aca="false">VLOOKUP(B31,Jueves!$A$2:$B$100,2)</f>
        <v>11311.35</v>
      </c>
      <c r="G31" s="81" t="n">
        <f aca="false">VLOOKUP(B31,Viernes!$A$2:$B$101,2)</f>
        <v>12731.51</v>
      </c>
      <c r="H31" s="85" t="n">
        <f aca="false">VLOOKUP(B31,Sabado!$A$2:$B$102,2)</f>
        <v>0</v>
      </c>
      <c r="I31" s="84" t="n">
        <f aca="false">SUM('PLANILLA 15 A 20 DE FEBRERO'!$C31:$H31)</f>
        <v>38997.14</v>
      </c>
    </row>
    <row r="32" customFormat="false" ht="15" hidden="false" customHeight="true" outlineLevel="0" collapsed="false">
      <c r="A32" s="79" t="n">
        <v>2808</v>
      </c>
      <c r="B32" s="80" t="s">
        <v>43</v>
      </c>
      <c r="C32" s="81" t="n">
        <f aca="false">VLOOKUP(B32,Lunes!$A$2:$B$101,2)</f>
        <v>60</v>
      </c>
      <c r="D32" s="81" t="n">
        <f aca="false">VLOOKUP(B32,Martes!$A$2:$B$101,2)</f>
        <v>0</v>
      </c>
      <c r="E32" s="81" t="n">
        <f aca="false">VLOOKUP(B32,Miercoles!$A$2:$B$101,2)</f>
        <v>0</v>
      </c>
      <c r="F32" s="81" t="n">
        <f aca="false">VLOOKUP(B32,Jueves!$A$2:$B$100,2)</f>
        <v>5665.52</v>
      </c>
      <c r="G32" s="81" t="n">
        <f aca="false">VLOOKUP(B32,Viernes!$A$2:$B$101,2)</f>
        <v>5036.01</v>
      </c>
      <c r="H32" s="81" t="n">
        <f aca="false">VLOOKUP(B32,Sabado!$A$2:$B$102,2)</f>
        <v>0</v>
      </c>
      <c r="I32" s="84" t="n">
        <f aca="false">SUM('PLANILLA 15 A 20 DE FEBRERO'!$C32:$H32)</f>
        <v>10761.53</v>
      </c>
    </row>
    <row r="33" customFormat="false" ht="15" hidden="false" customHeight="true" outlineLevel="0" collapsed="false">
      <c r="A33" s="79" t="n">
        <v>2362</v>
      </c>
      <c r="B33" s="80" t="s">
        <v>44</v>
      </c>
      <c r="C33" s="81" t="n">
        <f aca="false">VLOOKUP(B33,Lunes!$A$2:$B$101,2)</f>
        <v>70</v>
      </c>
      <c r="D33" s="81" t="n">
        <f aca="false">VLOOKUP(B33,Martes!$A$2:$B$101,2)</f>
        <v>0</v>
      </c>
      <c r="E33" s="81" t="n">
        <f aca="false">VLOOKUP(B33,Miercoles!$A$2:$B$101,2)</f>
        <v>0</v>
      </c>
      <c r="F33" s="81" t="n">
        <f aca="false">VLOOKUP(B33,Jueves!$A$2:$B$100,2)</f>
        <v>0</v>
      </c>
      <c r="G33" s="81" t="n">
        <f aca="false">VLOOKUP(B33,Viernes!$A$2:$B$101,2)</f>
        <v>14162.93</v>
      </c>
      <c r="H33" s="81" t="n">
        <f aca="false">VLOOKUP(B33,Sabado!$A$2:$B$102,2)</f>
        <v>0</v>
      </c>
      <c r="I33" s="82" t="n">
        <f aca="false">SUM('PLANILLA 15 A 20 DE FEBRERO'!$C33:$H33)</f>
        <v>14232.93</v>
      </c>
    </row>
    <row r="34" customFormat="false" ht="15" hidden="false" customHeight="true" outlineLevel="0" collapsed="false">
      <c r="A34" s="79" t="n">
        <v>537</v>
      </c>
      <c r="B34" s="80" t="s">
        <v>48</v>
      </c>
      <c r="C34" s="81" t="n">
        <f aca="false">VLOOKUP(B34,Lunes!$A$2:$B$101,2)</f>
        <v>80</v>
      </c>
      <c r="D34" s="81" t="n">
        <f aca="false">VLOOKUP(B34,Martes!$A$2:$B$101,2)</f>
        <v>17657.53</v>
      </c>
      <c r="E34" s="81" t="n">
        <f aca="false">VLOOKUP(B34,Miercoles!$A$2:$B$101,2)</f>
        <v>22236.27</v>
      </c>
      <c r="F34" s="81" t="n">
        <f aca="false">VLOOKUP(B34,Jueves!$A$2:$B$100,2)</f>
        <v>14214.83</v>
      </c>
      <c r="G34" s="81" t="n">
        <f aca="false">VLOOKUP(B34,Viernes!$A$2:$B$101,2)</f>
        <v>0</v>
      </c>
      <c r="H34" s="81" t="n">
        <f aca="false">VLOOKUP(B34,Sabado!$A$2:$B$102,2)</f>
        <v>21728.8</v>
      </c>
      <c r="I34" s="82" t="n">
        <f aca="false">SUM('PLANILLA 15 A 20 DE FEBRERO'!$C34:$H34)</f>
        <v>75917.43</v>
      </c>
    </row>
    <row r="35" customFormat="false" ht="15" hidden="false" customHeight="true" outlineLevel="0" collapsed="false">
      <c r="A35" s="64" t="s">
        <v>187</v>
      </c>
      <c r="B35" s="80" t="s">
        <v>51</v>
      </c>
      <c r="C35" s="81" t="n">
        <f aca="false">VLOOKUP(B35,Lunes!$A$2:$B$101,2)</f>
        <v>90</v>
      </c>
      <c r="D35" s="81" t="n">
        <f aca="false">VLOOKUP(B35,Martes!$A$2:$B$101,2)</f>
        <v>18587.82</v>
      </c>
      <c r="E35" s="81" t="n">
        <f aca="false">VLOOKUP(B35,Miercoles!$A$2:$B$101,2)</f>
        <v>13890.94</v>
      </c>
      <c r="F35" s="81" t="n">
        <f aca="false">VLOOKUP(B35,Jueves!$A$2:$B$100,2)</f>
        <v>17670.64</v>
      </c>
      <c r="G35" s="81" t="n">
        <f aca="false">VLOOKUP(B35,Viernes!$A$2:$B$101,2)</f>
        <v>9741.41</v>
      </c>
      <c r="H35" s="85" t="n">
        <f aca="false">VLOOKUP(B35,Sabado!$A$2:$B$102,2)</f>
        <v>8321.25</v>
      </c>
      <c r="I35" s="84" t="n">
        <f aca="false">SUM('PLANILLA 15 A 20 DE FEBRERO'!$C35:$H35)</f>
        <v>68302.06</v>
      </c>
    </row>
    <row r="36" customFormat="false" ht="15" hidden="false" customHeight="true" outlineLevel="0" collapsed="false">
      <c r="A36" s="79" t="n">
        <v>2828</v>
      </c>
      <c r="B36" s="80" t="s">
        <v>55</v>
      </c>
      <c r="C36" s="81" t="n">
        <f aca="false">VLOOKUP(B36,Lunes!$A$2:$B$101,2)</f>
        <v>101</v>
      </c>
      <c r="D36" s="81" t="n">
        <f aca="false">VLOOKUP(B36,Martes!$A$2:$B$101,2)</f>
        <v>18587.82</v>
      </c>
      <c r="E36" s="81" t="n">
        <f aca="false">VLOOKUP(B36,Miercoles!$A$2:$B$101,2)</f>
        <v>13890.94</v>
      </c>
      <c r="F36" s="81" t="n">
        <f aca="false">VLOOKUP(B36,Jueves!$A$2:$B$100,2)</f>
        <v>17670.64</v>
      </c>
      <c r="G36" s="81" t="n">
        <f aca="false">VLOOKUP(B36,Viernes!$A$2:$B$101,2)</f>
        <v>9741.41</v>
      </c>
      <c r="H36" s="81" t="n">
        <f aca="false">VLOOKUP(B36,Sabado!$A$2:$B$102,2)</f>
        <v>0</v>
      </c>
      <c r="I36" s="84" t="n">
        <f aca="false">SUM('PLANILLA 15 A 20 DE FEBRERO'!$C36:$H36)</f>
        <v>59991.81</v>
      </c>
    </row>
    <row r="37" customFormat="false" ht="15" hidden="false" customHeight="true" outlineLevel="0" collapsed="false">
      <c r="A37" s="79" t="n">
        <v>90</v>
      </c>
      <c r="B37" s="80" t="s">
        <v>56</v>
      </c>
      <c r="C37" s="81" t="n">
        <f aca="false">VLOOKUP(B37,Lunes!$A$2:$B$101,2)</f>
        <v>105</v>
      </c>
      <c r="D37" s="81" t="n">
        <f aca="false">VLOOKUP(B37,Martes!$A$2:$B$101,2)</f>
        <v>16962.66</v>
      </c>
      <c r="E37" s="81" t="n">
        <f aca="false">VLOOKUP(B37,Miercoles!$A$2:$B$101,2)</f>
        <v>16708.18</v>
      </c>
      <c r="F37" s="81" t="n">
        <f aca="false">VLOOKUP(B37,Jueves!$A$2:$B$100,2)</f>
        <v>10353.05</v>
      </c>
      <c r="G37" s="81" t="n">
        <f aca="false">VLOOKUP(B37,Viernes!$A$2:$B$101,2)</f>
        <v>12375.44</v>
      </c>
      <c r="H37" s="81" t="n">
        <f aca="false">VLOOKUP(B37,Sabado!$A$2:$B$102,2)</f>
        <v>11377.64</v>
      </c>
      <c r="I37" s="82" t="n">
        <f aca="false">SUM('PLANILLA 15 A 20 DE FEBRERO'!$C37:$H37)</f>
        <v>67881.97</v>
      </c>
    </row>
    <row r="38" customFormat="false" ht="15" hidden="false" customHeight="true" outlineLevel="0" collapsed="false">
      <c r="A38" s="79" t="n">
        <v>2757</v>
      </c>
      <c r="B38" s="83" t="s">
        <v>61</v>
      </c>
      <c r="C38" s="81" t="n">
        <f aca="false">VLOOKUP(B38,Lunes!$A$2:$B$101,2)</f>
        <v>109</v>
      </c>
      <c r="D38" s="81" t="n">
        <f aca="false">VLOOKUP(B38,Martes!$A$2:$B$101,2)</f>
        <v>16256.15</v>
      </c>
      <c r="E38" s="81" t="n">
        <f aca="false">VLOOKUP(B38,Miercoles!$A$2:$B$101,2)</f>
        <v>16967.19</v>
      </c>
      <c r="F38" s="81" t="n">
        <f aca="false">VLOOKUP(B38,Jueves!$A$2:$B$100,2)</f>
        <v>0</v>
      </c>
      <c r="G38" s="81" t="n">
        <f aca="false">VLOOKUP(B38,Viernes!$A$2:$B$101,2)</f>
        <v>0</v>
      </c>
      <c r="H38" s="81" t="n">
        <f aca="false">VLOOKUP(B38,Sabado!$A$2:$B$102,2)</f>
        <v>0</v>
      </c>
      <c r="I38" s="82" t="n">
        <f aca="false">SUM('PLANILLA 15 A 20 DE FEBRERO'!$C38:$H38)</f>
        <v>33332.34</v>
      </c>
    </row>
    <row r="39" customFormat="false" ht="15" hidden="false" customHeight="true" outlineLevel="0" collapsed="false">
      <c r="A39" s="79" t="n">
        <v>2089</v>
      </c>
      <c r="B39" s="80" t="s">
        <v>65</v>
      </c>
      <c r="C39" s="81" t="n">
        <f aca="false">VLOOKUP(B39,Lunes!$A$2:$B$101,2)</f>
        <v>110</v>
      </c>
      <c r="D39" s="81" t="n">
        <f aca="false">VLOOKUP(B39,Martes!$A$2:$B$101,2)</f>
        <v>17657.53</v>
      </c>
      <c r="E39" s="81" t="n">
        <f aca="false">VLOOKUP(B39,Miercoles!$A$2:$B$101,2)</f>
        <v>22236.27</v>
      </c>
      <c r="F39" s="81" t="n">
        <f aca="false">VLOOKUP(B39,Jueves!$A$2:$B$100,2)</f>
        <v>14214.83</v>
      </c>
      <c r="G39" s="81" t="n">
        <f aca="false">VLOOKUP(B39,Viernes!$A$2:$B$101,2)</f>
        <v>14162.93</v>
      </c>
      <c r="H39" s="81" t="n">
        <f aca="false">VLOOKUP(B39,Sabado!$A$2:$B$102,2)</f>
        <v>21728.8</v>
      </c>
      <c r="I39" s="82" t="n">
        <f aca="false">SUM('PLANILLA 15 A 20 DE FEBRERO'!$C39:$H39)</f>
        <v>90110.36</v>
      </c>
    </row>
    <row r="40" customFormat="false" ht="15" hidden="false" customHeight="true" outlineLevel="0" collapsed="false">
      <c r="A40" s="79" t="n">
        <v>2700</v>
      </c>
      <c r="B40" s="80" t="s">
        <v>67</v>
      </c>
      <c r="C40" s="81" t="n">
        <f aca="false">VLOOKUP(B40,Lunes!$A$2:$B$101,2)</f>
        <v>115</v>
      </c>
      <c r="D40" s="81" t="n">
        <f aca="false">VLOOKUP(B40,Martes!$A$2:$B$101,2)</f>
        <v>18587.82</v>
      </c>
      <c r="E40" s="81" t="n">
        <f aca="false">VLOOKUP(B40,Miercoles!$A$2:$B$101,2)</f>
        <v>13890.94</v>
      </c>
      <c r="F40" s="81" t="n">
        <f aca="false">VLOOKUP(B40,Jueves!$A$2:$B$100,2)</f>
        <v>17670.64</v>
      </c>
      <c r="G40" s="81" t="n">
        <f aca="false">VLOOKUP(B40,Viernes!$A$2:$B$101,2)</f>
        <v>9741.41</v>
      </c>
      <c r="H40" s="81" t="n">
        <f aca="false">VLOOKUP(B40,Sabado!$A$2:$B$102,2)</f>
        <v>8321.25</v>
      </c>
      <c r="I40" s="82" t="n">
        <f aca="false">SUM('PLANILLA 15 A 20 DE FEBRERO'!$C40:$H40)</f>
        <v>68327.06</v>
      </c>
    </row>
    <row r="41" customFormat="false" ht="15" hidden="false" customHeight="true" outlineLevel="0" collapsed="false">
      <c r="A41" s="79" t="n">
        <v>2726</v>
      </c>
      <c r="B41" s="80" t="s">
        <v>70</v>
      </c>
      <c r="C41" s="81" t="n">
        <f aca="false">VLOOKUP(B41,Lunes!$A$2:$B$101,2)</f>
        <v>119</v>
      </c>
      <c r="D41" s="81" t="n">
        <f aca="false">VLOOKUP(B41,Martes!$A$2:$B$101,2)</f>
        <v>16256.15</v>
      </c>
      <c r="E41" s="81" t="n">
        <f aca="false">VLOOKUP(B41,Miercoles!$A$2:$B$101,2)</f>
        <v>16967.19</v>
      </c>
      <c r="F41" s="81" t="n">
        <f aca="false">VLOOKUP(B41,Jueves!$A$2:$B$100,2)</f>
        <v>14605.74</v>
      </c>
      <c r="G41" s="81" t="n">
        <f aca="false">VLOOKUP(B41,Viernes!$A$2:$B$101,2)</f>
        <v>18258.81</v>
      </c>
      <c r="H41" s="81" t="n">
        <f aca="false">VLOOKUP(B41,Sabado!$A$2:$B$102,2)</f>
        <v>0</v>
      </c>
      <c r="I41" s="82" t="n">
        <f aca="false">SUM('PLANILLA 15 A 20 DE FEBRERO'!$C41:$H41)</f>
        <v>66206.89</v>
      </c>
    </row>
    <row r="42" customFormat="false" ht="15" hidden="false" customHeight="true" outlineLevel="0" collapsed="false">
      <c r="A42" s="79" t="n">
        <v>2769</v>
      </c>
      <c r="B42" s="86" t="s">
        <v>72</v>
      </c>
      <c r="C42" s="81" t="n">
        <f aca="false">VLOOKUP(B42,Lunes!$A$2:$B$101,2)</f>
        <v>120</v>
      </c>
      <c r="D42" s="81" t="n">
        <f aca="false">VLOOKUP(B42,Martes!$A$2:$B$101,2)</f>
        <v>13106.89</v>
      </c>
      <c r="E42" s="81" t="n">
        <f aca="false">VLOOKUP(B42,Miercoles!$A$2:$B$101,2)</f>
        <v>14904.28</v>
      </c>
      <c r="F42" s="81" t="n">
        <f aca="false">VLOOKUP(B42,Jueves!$A$2:$B$100,2)</f>
        <v>11311.35</v>
      </c>
      <c r="G42" s="81" t="n">
        <f aca="false">VLOOKUP(B42,Viernes!$A$2:$B$101,2)</f>
        <v>12731.51</v>
      </c>
      <c r="H42" s="81" t="n">
        <f aca="false">VLOOKUP(B42,Sabado!$A$2:$B$102,2)</f>
        <v>5118.49</v>
      </c>
      <c r="I42" s="84" t="n">
        <f aca="false">SUM('PLANILLA 15 A 20 DE FEBRERO'!$C42:$H42)</f>
        <v>57292.52</v>
      </c>
    </row>
    <row r="43" customFormat="false" ht="15" hidden="false" customHeight="true" outlineLevel="0" collapsed="false">
      <c r="A43" s="79" t="n">
        <v>2819</v>
      </c>
      <c r="B43" s="80" t="s">
        <v>76</v>
      </c>
      <c r="C43" s="81" t="n">
        <f aca="false">VLOOKUP(B43,Lunes!$A$2:$B$101,2)</f>
        <v>154</v>
      </c>
      <c r="D43" s="81" t="n">
        <f aca="false">VLOOKUP(B43,Martes!$A$2:$B$101,2)</f>
        <v>13106.89</v>
      </c>
      <c r="E43" s="81" t="n">
        <f aca="false">VLOOKUP(B43,Miercoles!$A$2:$B$101,2)</f>
        <v>14904.28</v>
      </c>
      <c r="F43" s="81" t="n">
        <f aca="false">VLOOKUP(B43,Jueves!$A$2:$B$100,2)</f>
        <v>11311.35</v>
      </c>
      <c r="G43" s="81" t="n">
        <f aca="false">VLOOKUP(B43,Viernes!$A$2:$B$101,2)</f>
        <v>12731.51</v>
      </c>
      <c r="H43" s="81" t="n">
        <f aca="false">VLOOKUP(B43,Sabado!$A$2:$B$102,2)</f>
        <v>5118.49</v>
      </c>
      <c r="I43" s="84" t="n">
        <f aca="false">SUM('PLANILLA 15 A 20 DE FEBRERO'!$C43:$H43)</f>
        <v>57326.52</v>
      </c>
    </row>
    <row r="44" customFormat="false" ht="15" hidden="false" customHeight="true" outlineLevel="0" collapsed="false">
      <c r="A44" s="79" t="n">
        <v>1599</v>
      </c>
      <c r="B44" s="80" t="s">
        <v>78</v>
      </c>
      <c r="C44" s="81" t="n">
        <f aca="false">VLOOKUP(B44,Lunes!$A$2:$B$101,2)</f>
        <v>250</v>
      </c>
      <c r="D44" s="81" t="n">
        <f aca="false">VLOOKUP(B44,Martes!$A$2:$B$101,2)</f>
        <v>16962.66</v>
      </c>
      <c r="E44" s="81" t="n">
        <f aca="false">VLOOKUP(B44,Miercoles!$A$2:$B$101,2)</f>
        <v>16708.18</v>
      </c>
      <c r="F44" s="81" t="n">
        <f aca="false">VLOOKUP(B44,Jueves!$A$2:$B$100,2)</f>
        <v>10353.05</v>
      </c>
      <c r="G44" s="81" t="n">
        <f aca="false">VLOOKUP(B44,Viernes!$A$2:$B$101,2)</f>
        <v>12375.44</v>
      </c>
      <c r="H44" s="81" t="n">
        <f aca="false">VLOOKUP(B44,Sabado!$A$2:$B$102,2)</f>
        <v>11377.64</v>
      </c>
      <c r="I44" s="82" t="n">
        <f aca="false">SUM('PLANILLA 15 A 20 DE FEBRERO'!$C44:$H44)</f>
        <v>68026.97</v>
      </c>
    </row>
    <row r="45" customFormat="false" ht="15" hidden="false" customHeight="true" outlineLevel="0" collapsed="false">
      <c r="A45" s="79" t="n">
        <v>2321</v>
      </c>
      <c r="B45" s="80" t="s">
        <v>81</v>
      </c>
      <c r="C45" s="81" t="n">
        <f aca="false">VLOOKUP(B45,Lunes!$A$2:$B$101,2)</f>
        <v>362</v>
      </c>
      <c r="D45" s="81" t="n">
        <f aca="false">VLOOKUP(B45,Martes!$A$2:$B$101,2)</f>
        <v>0</v>
      </c>
      <c r="E45" s="81" t="n">
        <f aca="false">VLOOKUP(B45,Miercoles!$A$2:$B$101,2)</f>
        <v>0</v>
      </c>
      <c r="F45" s="81" t="n">
        <f aca="false">VLOOKUP(B45,Jueves!$A$2:$B$100,2)</f>
        <v>20271.26</v>
      </c>
      <c r="G45" s="81" t="n">
        <f aca="false">VLOOKUP(B45,Viernes!$A$2:$B$101,2)</f>
        <v>13222.8</v>
      </c>
      <c r="H45" s="81" t="n">
        <f aca="false">VLOOKUP(B45,Sabado!$A$2:$B$102,2)</f>
        <v>12857.49</v>
      </c>
      <c r="I45" s="82" t="n">
        <f aca="false">SUM('PLANILLA 15 A 20 DE FEBRERO'!$C45:$H45)</f>
        <v>46713.55</v>
      </c>
    </row>
    <row r="46" customFormat="false" ht="15" hidden="false" customHeight="true" outlineLevel="0" collapsed="false">
      <c r="B46" s="87"/>
      <c r="D46" s="87"/>
      <c r="F46" s="87"/>
      <c r="H46" s="87"/>
    </row>
    <row r="47" customFormat="false" ht="15" hidden="false" customHeight="true" outlineLevel="0" collapsed="false">
      <c r="B47" s="87"/>
      <c r="D47" s="87"/>
      <c r="F47" s="87"/>
      <c r="H47" s="87"/>
    </row>
    <row r="48" customFormat="false" ht="15" hidden="false" customHeight="true" outlineLevel="0" collapsed="false">
      <c r="B48" s="87"/>
      <c r="D48" s="87"/>
      <c r="F48" s="87"/>
      <c r="H48" s="87"/>
    </row>
    <row r="49" customFormat="false" ht="15" hidden="false" customHeight="true" outlineLevel="0" collapsed="false">
      <c r="B49" s="87"/>
      <c r="D49" s="87"/>
      <c r="F49" s="87"/>
      <c r="H49" s="87"/>
    </row>
    <row r="50" customFormat="false" ht="15" hidden="false" customHeight="true" outlineLevel="0" collapsed="false">
      <c r="B50" s="87"/>
      <c r="D50" s="87"/>
      <c r="F50" s="87"/>
      <c r="H50" s="87"/>
    </row>
    <row r="51" customFormat="false" ht="15" hidden="false" customHeight="true" outlineLevel="0" collapsed="false">
      <c r="B51" s="87"/>
      <c r="D51" s="87"/>
      <c r="F51" s="87"/>
      <c r="H51" s="87"/>
    </row>
    <row r="52" customFormat="false" ht="15" hidden="false" customHeight="true" outlineLevel="0" collapsed="false">
      <c r="B52" s="87"/>
      <c r="D52" s="87"/>
      <c r="F52" s="87"/>
      <c r="H52" s="87"/>
    </row>
    <row r="53" customFormat="false" ht="15" hidden="false" customHeight="true" outlineLevel="0" collapsed="false">
      <c r="B53" s="87"/>
      <c r="D53" s="87"/>
      <c r="F53" s="87"/>
      <c r="H53" s="87"/>
    </row>
    <row r="54" customFormat="false" ht="15" hidden="false" customHeight="true" outlineLevel="0" collapsed="false">
      <c r="B54" s="87"/>
      <c r="D54" s="87"/>
      <c r="F54" s="87"/>
      <c r="H54" s="87"/>
    </row>
    <row r="55" customFormat="false" ht="15" hidden="false" customHeight="true" outlineLevel="0" collapsed="false">
      <c r="B55" s="87"/>
      <c r="D55" s="87"/>
      <c r="F55" s="87"/>
      <c r="H55" s="87"/>
    </row>
    <row r="56" customFormat="false" ht="15" hidden="false" customHeight="true" outlineLevel="0" collapsed="false">
      <c r="B56" s="87"/>
      <c r="C56" s="88"/>
      <c r="D56" s="88"/>
      <c r="E56" s="88"/>
      <c r="F56" s="88"/>
      <c r="G56" s="88"/>
      <c r="H56" s="88"/>
      <c r="I56" s="88"/>
    </row>
    <row r="57" customFormat="false" ht="15" hidden="false" customHeight="true" outlineLevel="0" collapsed="false">
      <c r="B57" s="87"/>
      <c r="C57" s="88"/>
      <c r="D57" s="88"/>
      <c r="E57" s="88"/>
      <c r="F57" s="88"/>
      <c r="G57" s="88"/>
      <c r="H57" s="88"/>
      <c r="I57" s="88"/>
    </row>
    <row r="58" customFormat="false" ht="15" hidden="false" customHeight="true" outlineLevel="0" collapsed="false">
      <c r="B58" s="87"/>
      <c r="C58" s="88"/>
      <c r="D58" s="88"/>
      <c r="E58" s="88"/>
      <c r="F58" s="88"/>
      <c r="G58" s="88"/>
      <c r="H58" s="88"/>
      <c r="I58" s="88"/>
    </row>
    <row r="59" customFormat="false" ht="15" hidden="false" customHeight="true" outlineLevel="0" collapsed="false">
      <c r="B59" s="87"/>
      <c r="C59" s="88"/>
      <c r="D59" s="88"/>
      <c r="E59" s="88"/>
      <c r="F59" s="88"/>
      <c r="G59" s="88"/>
      <c r="H59" s="88"/>
      <c r="I59" s="88"/>
    </row>
    <row r="61" customFormat="false" ht="15" hidden="false" customHeight="true" outlineLevel="0" collapsed="false">
      <c r="A61" s="72" t="s">
        <v>178</v>
      </c>
      <c r="B61" s="73" t="s">
        <v>179</v>
      </c>
      <c r="C61" s="74" t="s">
        <v>180</v>
      </c>
      <c r="D61" s="75" t="s">
        <v>181</v>
      </c>
      <c r="E61" s="76" t="s">
        <v>182</v>
      </c>
      <c r="F61" s="76" t="s">
        <v>183</v>
      </c>
      <c r="G61" s="76" t="s">
        <v>184</v>
      </c>
      <c r="H61" s="77" t="s">
        <v>185</v>
      </c>
      <c r="I61" s="78" t="s">
        <v>186</v>
      </c>
    </row>
    <row r="62" customFormat="false" ht="15" hidden="false" customHeight="true" outlineLevel="0" collapsed="false">
      <c r="A62" s="79" t="n">
        <v>1347</v>
      </c>
      <c r="B62" s="80" t="s">
        <v>29</v>
      </c>
      <c r="C62" s="81" t="n">
        <f aca="false">C27+C5</f>
        <v>17474.6162</v>
      </c>
      <c r="D62" s="81" t="n">
        <f aca="false">D27+D5</f>
        <v>16962.66</v>
      </c>
      <c r="E62" s="81" t="n">
        <f aca="false">E27+E5</f>
        <v>16708.18</v>
      </c>
      <c r="F62" s="81" t="n">
        <f aca="false">F27+F5</f>
        <v>10353.05</v>
      </c>
      <c r="G62" s="81" t="n">
        <f aca="false">G27+G5</f>
        <v>12375.44</v>
      </c>
      <c r="H62" s="81" t="n">
        <f aca="false">H27+H5</f>
        <v>11377.64</v>
      </c>
      <c r="I62" s="82" t="n">
        <f aca="false">I27+I5</f>
        <v>85251.5862</v>
      </c>
      <c r="J62" s="89"/>
    </row>
    <row r="63" customFormat="false" ht="15" hidden="false" customHeight="true" outlineLevel="0" collapsed="false">
      <c r="A63" s="79" t="n">
        <v>2574</v>
      </c>
      <c r="B63" s="80" t="s">
        <v>33</v>
      </c>
      <c r="C63" s="81" t="n">
        <f aca="false">C28+C6</f>
        <v>20193.4348666667</v>
      </c>
      <c r="D63" s="81" t="n">
        <f aca="false">D28+D6</f>
        <v>16256.15</v>
      </c>
      <c r="E63" s="81" t="n">
        <f aca="false">E28+E6</f>
        <v>18339.7748666667</v>
      </c>
      <c r="F63" s="81" t="n">
        <f aca="false">F28+F6</f>
        <v>19181.7047066667</v>
      </c>
      <c r="G63" s="81" t="n">
        <f aca="false">G28+G6</f>
        <v>23684.6452</v>
      </c>
      <c r="H63" s="81" t="n">
        <f aca="false">H28+H6</f>
        <v>23684.6452</v>
      </c>
      <c r="I63" s="82" t="n">
        <f aca="false">I28+I6</f>
        <v>121340.35484</v>
      </c>
      <c r="J63" s="90"/>
    </row>
    <row r="64" customFormat="false" ht="15" hidden="false" customHeight="true" outlineLevel="0" collapsed="false">
      <c r="A64" s="79" t="n">
        <v>2084</v>
      </c>
      <c r="B64" s="80" t="s">
        <v>37</v>
      </c>
      <c r="C64" s="81" t="n">
        <f aca="false">C29+C7</f>
        <v>30</v>
      </c>
      <c r="D64" s="81" t="n">
        <f aca="false">D29+D7</f>
        <v>17657.53</v>
      </c>
      <c r="E64" s="81" t="n">
        <f aca="false">E29+E7</f>
        <v>22236.27</v>
      </c>
      <c r="F64" s="81" t="n">
        <f aca="false">F29+F7</f>
        <v>15793.8918166667</v>
      </c>
      <c r="G64" s="81" t="n">
        <f aca="false">G29+G7</f>
        <v>14162.93</v>
      </c>
      <c r="H64" s="81" t="n">
        <f aca="false">H29+H7</f>
        <v>21728.8</v>
      </c>
      <c r="I64" s="82" t="n">
        <f aca="false">I29+I7</f>
        <v>91609.4218166667</v>
      </c>
      <c r="J64" s="91"/>
    </row>
    <row r="65" customFormat="false" ht="15" hidden="false" customHeight="true" outlineLevel="0" collapsed="false">
      <c r="A65" s="64" t="s">
        <v>188</v>
      </c>
      <c r="B65" s="83" t="s">
        <v>39</v>
      </c>
      <c r="C65" s="81" t="n">
        <f aca="false">C30+C8</f>
        <v>40</v>
      </c>
      <c r="D65" s="81" t="n">
        <f aca="false">D30+D8</f>
        <v>16949.3898666667</v>
      </c>
      <c r="E65" s="81" t="n">
        <f aca="false">E30+E8</f>
        <v>21861.8808666667</v>
      </c>
      <c r="F65" s="81" t="n">
        <f aca="false">F30+F8</f>
        <v>15311.9195333333</v>
      </c>
      <c r="G65" s="81" t="n">
        <f aca="false">G30+G8</f>
        <v>15620.8762</v>
      </c>
      <c r="H65" s="81" t="n">
        <f aca="false">H30+H8</f>
        <v>19637.3128666667</v>
      </c>
      <c r="I65" s="82" t="n">
        <f aca="false">I30+I8</f>
        <v>89421.3793333333</v>
      </c>
    </row>
    <row r="66" customFormat="false" ht="15" hidden="false" customHeight="true" outlineLevel="0" collapsed="false">
      <c r="A66" s="79" t="n">
        <v>2843</v>
      </c>
      <c r="B66" s="80" t="s">
        <v>41</v>
      </c>
      <c r="C66" s="81" t="s">
        <v>189</v>
      </c>
      <c r="D66" s="81" t="s">
        <v>189</v>
      </c>
      <c r="E66" s="81" t="n">
        <f aca="false">E31+E9</f>
        <v>14904.28</v>
      </c>
      <c r="F66" s="81" t="n">
        <f aca="false">F31+F9</f>
        <v>14415.9452</v>
      </c>
      <c r="G66" s="81" t="n">
        <f aca="false">G31+G9</f>
        <v>15651.7718666667</v>
      </c>
      <c r="H66" s="81" t="n">
        <f aca="false">H31+H9</f>
        <v>10059.6562</v>
      </c>
      <c r="I66" s="82" t="n">
        <f aca="false">I31+I9</f>
        <v>55031.6532666667</v>
      </c>
      <c r="J66" s="92"/>
    </row>
    <row r="67" customFormat="false" ht="15" hidden="false" customHeight="true" outlineLevel="0" collapsed="false">
      <c r="A67" s="79" t="n">
        <v>2808</v>
      </c>
      <c r="B67" s="80" t="s">
        <v>43</v>
      </c>
      <c r="C67" s="81" t="n">
        <f aca="false">C32+C10</f>
        <v>16022.5198666667</v>
      </c>
      <c r="D67" s="81" t="n">
        <f aca="false">D32+D10</f>
        <v>17257.5225633333</v>
      </c>
      <c r="E67" s="81" t="n">
        <f aca="false">E32+E10</f>
        <v>10587.0221666667</v>
      </c>
      <c r="F67" s="81" t="n">
        <f aca="false">F32+F10</f>
        <v>20594.2545633333</v>
      </c>
      <c r="G67" s="81" t="n">
        <f aca="false">G32+G10</f>
        <v>26492.4432933333</v>
      </c>
      <c r="H67" s="81" t="s">
        <v>190</v>
      </c>
      <c r="I67" s="82" t="n">
        <f aca="false">I32+I10</f>
        <v>90953.7624533333</v>
      </c>
      <c r="J67" s="93"/>
    </row>
    <row r="68" customFormat="false" ht="15" hidden="false" customHeight="true" outlineLevel="0" collapsed="false">
      <c r="A68" s="79" t="n">
        <v>2362</v>
      </c>
      <c r="B68" s="80" t="s">
        <v>44</v>
      </c>
      <c r="C68" s="81" t="n">
        <f aca="false">C33+C11</f>
        <v>15578.44612</v>
      </c>
      <c r="D68" s="81" t="n">
        <f aca="false">D33+D11</f>
        <v>12550.6707866667</v>
      </c>
      <c r="E68" s="81" t="n">
        <f aca="false">E33+E11</f>
        <v>20404.0173266667</v>
      </c>
      <c r="F68" s="81" t="n">
        <f aca="false">F33+F11</f>
        <v>16064.1259766667</v>
      </c>
      <c r="G68" s="81" t="n">
        <f aca="false">G33+G11</f>
        <v>14162.93</v>
      </c>
      <c r="H68" s="81" t="n">
        <f aca="false">H33+H11</f>
        <v>9989.21389</v>
      </c>
      <c r="I68" s="82" t="n">
        <f aca="false">I33+I11</f>
        <v>88749.4041</v>
      </c>
      <c r="J68" s="91"/>
    </row>
    <row r="69" customFormat="false" ht="15" hidden="false" customHeight="true" outlineLevel="0" collapsed="false">
      <c r="A69" s="79" t="n">
        <v>537</v>
      </c>
      <c r="B69" s="80" t="s">
        <v>48</v>
      </c>
      <c r="C69" s="81" t="n">
        <f aca="false">C34+C12</f>
        <v>80</v>
      </c>
      <c r="D69" s="81" t="n">
        <f aca="false">D34+D12</f>
        <v>17657.53</v>
      </c>
      <c r="E69" s="81" t="n">
        <f aca="false">E34+E12</f>
        <v>22236.27</v>
      </c>
      <c r="F69" s="81" t="n">
        <f aca="false">F34+F12</f>
        <v>16199.2430566667</v>
      </c>
      <c r="G69" s="81" t="n">
        <f aca="false">G34+G12</f>
        <v>14578.2503733333</v>
      </c>
      <c r="H69" s="81" t="n">
        <f aca="false">H34+H12</f>
        <v>21728.8</v>
      </c>
      <c r="I69" s="82" t="n">
        <f aca="false">I34+I12</f>
        <v>92480.09343</v>
      </c>
      <c r="J69" s="91"/>
    </row>
    <row r="70" customFormat="false" ht="15" hidden="false" customHeight="true" outlineLevel="0" collapsed="false">
      <c r="A70" s="64" t="s">
        <v>187</v>
      </c>
      <c r="B70" s="80" t="s">
        <v>51</v>
      </c>
      <c r="C70" s="81" t="n">
        <f aca="false">C35+C13</f>
        <v>26372.5682</v>
      </c>
      <c r="D70" s="81" t="n">
        <f aca="false">D35+D13</f>
        <v>18587.82</v>
      </c>
      <c r="E70" s="81" t="n">
        <f aca="false">E35+E13</f>
        <v>13890.94</v>
      </c>
      <c r="F70" s="81" t="n">
        <f aca="false">F35+F13</f>
        <v>17670.64</v>
      </c>
      <c r="G70" s="81" t="n">
        <f aca="false">G35+G13</f>
        <v>14137.8842</v>
      </c>
      <c r="H70" s="81" t="n">
        <f aca="false">H35+H13</f>
        <v>10059.6562</v>
      </c>
      <c r="I70" s="82" t="n">
        <f aca="false">I35+I13</f>
        <v>100719.5086</v>
      </c>
      <c r="J70" s="94"/>
    </row>
    <row r="71" customFormat="false" ht="15" hidden="false" customHeight="true" outlineLevel="0" collapsed="false">
      <c r="A71" s="79" t="n">
        <v>2828</v>
      </c>
      <c r="B71" s="80" t="s">
        <v>55</v>
      </c>
      <c r="C71" s="81" t="n">
        <f aca="false">C36+C14</f>
        <v>26403.4638666667</v>
      </c>
      <c r="D71" s="81" t="n">
        <f aca="false">D36+D14</f>
        <v>18587.82</v>
      </c>
      <c r="E71" s="81" t="n">
        <f aca="false">E36+E14</f>
        <v>13890.94</v>
      </c>
      <c r="F71" s="81" t="n">
        <f aca="false">F36+F14</f>
        <v>17670.64</v>
      </c>
      <c r="G71" s="81" t="n">
        <f aca="false">G36+G14</f>
        <v>14137.8842</v>
      </c>
      <c r="H71" s="81" t="n">
        <f aca="false">H36+H14</f>
        <v>10059.6562</v>
      </c>
      <c r="I71" s="82" t="n">
        <f aca="false">I36+I14</f>
        <v>100750.404266667</v>
      </c>
      <c r="J71" s="94"/>
    </row>
    <row r="72" customFormat="false" ht="15" hidden="false" customHeight="true" outlineLevel="0" collapsed="false">
      <c r="A72" s="79" t="n">
        <v>90</v>
      </c>
      <c r="B72" s="80" t="s">
        <v>56</v>
      </c>
      <c r="C72" s="81" t="n">
        <f aca="false">C37+C15</f>
        <v>17052.78731</v>
      </c>
      <c r="D72" s="81" t="n">
        <f aca="false">D37+D15</f>
        <v>16962.66</v>
      </c>
      <c r="E72" s="81" t="n">
        <f aca="false">E37+E15</f>
        <v>16708.18</v>
      </c>
      <c r="F72" s="81" t="n">
        <f aca="false">F37+F15</f>
        <v>10353.05</v>
      </c>
      <c r="G72" s="81" t="n">
        <f aca="false">G37+G15</f>
        <v>12375.44</v>
      </c>
      <c r="H72" s="81" t="n">
        <f aca="false">H37+H15</f>
        <v>11377.64</v>
      </c>
      <c r="I72" s="82" t="n">
        <f aca="false">I37+I15</f>
        <v>84829.75731</v>
      </c>
      <c r="J72" s="89"/>
    </row>
    <row r="73" customFormat="false" ht="15" hidden="false" customHeight="true" outlineLevel="0" collapsed="false">
      <c r="A73" s="79" t="n">
        <v>2757</v>
      </c>
      <c r="B73" s="83" t="s">
        <v>61</v>
      </c>
      <c r="C73" s="81" t="n">
        <f aca="false">C38+C16</f>
        <v>20502.3915333333</v>
      </c>
      <c r="D73" s="81" t="n">
        <f aca="false">D38+D16</f>
        <v>16256.15</v>
      </c>
      <c r="E73" s="81" t="n">
        <f aca="false">E38+E16</f>
        <v>18339.7748666667</v>
      </c>
      <c r="F73" s="81" t="s">
        <v>191</v>
      </c>
      <c r="G73" s="81" t="s">
        <v>191</v>
      </c>
      <c r="H73" s="81" t="s">
        <v>191</v>
      </c>
      <c r="I73" s="82" t="n">
        <f aca="false">I38+I16</f>
        <v>55098.3164</v>
      </c>
      <c r="J73" s="90"/>
    </row>
    <row r="74" customFormat="false" ht="15" hidden="false" customHeight="true" outlineLevel="0" collapsed="false">
      <c r="A74" s="79" t="n">
        <v>2089</v>
      </c>
      <c r="B74" s="80" t="s">
        <v>65</v>
      </c>
      <c r="C74" s="81" t="s">
        <v>190</v>
      </c>
      <c r="D74" s="81" t="n">
        <f aca="false">D39+D17</f>
        <v>17657.53</v>
      </c>
      <c r="E74" s="81" t="n">
        <f aca="false">E39+E17</f>
        <v>22236.27</v>
      </c>
      <c r="F74" s="81" t="n">
        <f aca="false">F39+F17</f>
        <v>16064.1259766667</v>
      </c>
      <c r="G74" s="81" t="n">
        <f aca="false">G39+G17</f>
        <v>16064.1259766667</v>
      </c>
      <c r="H74" s="81" t="n">
        <f aca="false">H39+H17</f>
        <v>21728.8</v>
      </c>
      <c r="I74" s="82" t="n">
        <f aca="false">I39+I17</f>
        <v>93750.8519533333</v>
      </c>
      <c r="J74" s="91"/>
    </row>
    <row r="75" customFormat="false" ht="15" hidden="false" customHeight="true" outlineLevel="0" collapsed="false">
      <c r="A75" s="79" t="n">
        <v>2700</v>
      </c>
      <c r="B75" s="80" t="s">
        <v>67</v>
      </c>
      <c r="C75" s="81" t="n">
        <f aca="false">C40+C18</f>
        <v>26403.4638666667</v>
      </c>
      <c r="D75" s="81" t="n">
        <f aca="false">D40+D18</f>
        <v>18587.82</v>
      </c>
      <c r="E75" s="81" t="n">
        <f aca="false">E40+E18</f>
        <v>13890.94</v>
      </c>
      <c r="F75" s="81" t="n">
        <f aca="false">F40+F18</f>
        <v>17670.64</v>
      </c>
      <c r="G75" s="81" t="n">
        <f aca="false">G40+G18</f>
        <v>14137.8842</v>
      </c>
      <c r="H75" s="81" t="n">
        <f aca="false">H40+H18</f>
        <v>10059.6562</v>
      </c>
      <c r="I75" s="82" t="n">
        <f aca="false">I40+I18</f>
        <v>100750.404266667</v>
      </c>
      <c r="J75" s="94"/>
    </row>
    <row r="76" customFormat="false" ht="15" hidden="false" customHeight="true" outlineLevel="0" collapsed="false">
      <c r="A76" s="79" t="n">
        <v>2726</v>
      </c>
      <c r="B76" s="80" t="s">
        <v>70</v>
      </c>
      <c r="C76" s="81" t="n">
        <f aca="false">C41+C19</f>
        <v>20502.3915333333</v>
      </c>
      <c r="D76" s="81" t="n">
        <f aca="false">D41+D19</f>
        <v>16256.15</v>
      </c>
      <c r="E76" s="81" t="n">
        <f aca="false">E41+E19</f>
        <v>18247.0878666667</v>
      </c>
      <c r="F76" s="81" t="n">
        <f aca="false">F41+F19</f>
        <v>19145.0418333333</v>
      </c>
      <c r="G76" s="81" t="n">
        <f aca="false">G41+G19</f>
        <v>23684.6452</v>
      </c>
      <c r="H76" s="81" t="s">
        <v>189</v>
      </c>
      <c r="I76" s="82" t="n">
        <f aca="false">I41+I19</f>
        <v>97835.3164333333</v>
      </c>
      <c r="J76" s="90"/>
    </row>
    <row r="77" customFormat="false" ht="15" hidden="false" customHeight="true" outlineLevel="0" collapsed="false">
      <c r="A77" s="79" t="n">
        <v>2769</v>
      </c>
      <c r="B77" s="86" t="s">
        <v>72</v>
      </c>
      <c r="C77" s="81" t="n">
        <f aca="false">C42+C20</f>
        <v>120</v>
      </c>
      <c r="D77" s="81" t="n">
        <f aca="false">D42+D20</f>
        <v>16949.3898666667</v>
      </c>
      <c r="E77" s="81" t="n">
        <f aca="false">E42+E20</f>
        <v>14904.28</v>
      </c>
      <c r="F77" s="81" t="n">
        <f aca="false">F42+F20</f>
        <v>15311.9195333333</v>
      </c>
      <c r="G77" s="81" t="n">
        <f aca="false">G42+G20</f>
        <v>15620.8762</v>
      </c>
      <c r="H77" s="81" t="n">
        <f aca="false">H42+H20</f>
        <v>10059.6562</v>
      </c>
      <c r="I77" s="82" t="n">
        <f aca="false">I42+I20</f>
        <v>72966.1218</v>
      </c>
      <c r="J77" s="92"/>
    </row>
    <row r="78" customFormat="false" ht="15" hidden="false" customHeight="true" outlineLevel="0" collapsed="false">
      <c r="A78" s="79" t="n">
        <v>2819</v>
      </c>
      <c r="B78" s="80" t="s">
        <v>76</v>
      </c>
      <c r="C78" s="81" t="n">
        <f aca="false">C43+C21</f>
        <v>154</v>
      </c>
      <c r="D78" s="81" t="n">
        <f aca="false">D43+D21</f>
        <v>16949.3898666667</v>
      </c>
      <c r="E78" s="81" t="n">
        <f aca="false">E43+E21</f>
        <v>14904.28</v>
      </c>
      <c r="F78" s="81" t="n">
        <f aca="false">F43+F21</f>
        <v>14385.0495333333</v>
      </c>
      <c r="G78" s="81" t="n">
        <f aca="false">G43+G21</f>
        <v>14137.8842</v>
      </c>
      <c r="H78" s="81" t="n">
        <f aca="false">H43+H21</f>
        <v>10059.6562</v>
      </c>
      <c r="I78" s="82" t="n">
        <f aca="false">I43+I21</f>
        <v>70590.2598</v>
      </c>
      <c r="J78" s="92"/>
    </row>
    <row r="79" customFormat="false" ht="15" hidden="false" customHeight="true" outlineLevel="0" collapsed="false">
      <c r="A79" s="79" t="n">
        <v>1599</v>
      </c>
      <c r="B79" s="80" t="s">
        <v>78</v>
      </c>
      <c r="C79" s="81" t="n">
        <f aca="false">C44+C22</f>
        <v>250</v>
      </c>
      <c r="D79" s="81" t="n">
        <f aca="false">D44+D22</f>
        <v>16962.66</v>
      </c>
      <c r="E79" s="81" t="n">
        <f aca="false">E44+E22</f>
        <v>16708.18</v>
      </c>
      <c r="F79" s="81" t="n">
        <f aca="false">F44+F22</f>
        <v>10353.05</v>
      </c>
      <c r="G79" s="81" t="n">
        <f aca="false">G44+G22</f>
        <v>12434.91496</v>
      </c>
      <c r="H79" s="81" t="n">
        <f aca="false">H44+H22</f>
        <v>11377.64</v>
      </c>
      <c r="I79" s="82" t="n">
        <f aca="false">I44+I22</f>
        <v>68086.44496</v>
      </c>
      <c r="J79" s="89"/>
    </row>
    <row r="80" customFormat="false" ht="15" hidden="false" customHeight="true" outlineLevel="0" collapsed="false">
      <c r="A80" s="79" t="n">
        <v>2321</v>
      </c>
      <c r="B80" s="80" t="s">
        <v>81</v>
      </c>
      <c r="C80" s="81" t="n">
        <f aca="false">C45+C23</f>
        <v>362</v>
      </c>
      <c r="D80" s="81" t="s">
        <v>190</v>
      </c>
      <c r="E80" s="81" t="n">
        <f aca="false">E45+E23</f>
        <v>15442.58507</v>
      </c>
      <c r="F80" s="81" t="n">
        <f aca="false">F45+F23</f>
        <v>20675.40715</v>
      </c>
      <c r="G80" s="81" t="n">
        <f aca="false">G45+G23</f>
        <v>13222.8</v>
      </c>
      <c r="H80" s="81" t="n">
        <f aca="false">H45+H23</f>
        <v>13202.36339</v>
      </c>
      <c r="I80" s="82" t="n">
        <f aca="false">I45+I23</f>
        <v>62905.15561</v>
      </c>
      <c r="J80" s="93"/>
    </row>
    <row r="81" customFormat="false" ht="15" hidden="false" customHeight="true" outlineLevel="0" collapsed="false">
      <c r="D81" s="95"/>
      <c r="E81" s="95"/>
    </row>
    <row r="82" customFormat="false" ht="15" hidden="false" customHeight="true" outlineLevel="0" collapsed="false">
      <c r="D82" s="87"/>
    </row>
    <row r="83" customFormat="false" ht="15" hidden="false" customHeight="true" outlineLevel="0" collapsed="false">
      <c r="A83" s="96" t="s">
        <v>192</v>
      </c>
      <c r="B83" s="96"/>
      <c r="C83" s="96"/>
      <c r="D83" s="96"/>
      <c r="E83" s="96"/>
      <c r="F83" s="96"/>
      <c r="G83" s="96"/>
      <c r="H83" s="96"/>
    </row>
    <row r="84" customFormat="false" ht="15" hidden="false" customHeight="true" outlineLevel="0" collapsed="false">
      <c r="A84" s="97" t="s">
        <v>193</v>
      </c>
      <c r="B84" s="98" t="s">
        <v>194</v>
      </c>
      <c r="C84" s="98" t="s">
        <v>195</v>
      </c>
      <c r="D84" s="98"/>
      <c r="E84" s="99" t="s">
        <v>196</v>
      </c>
      <c r="F84" s="99"/>
      <c r="G84" s="99"/>
      <c r="H84" s="99"/>
    </row>
    <row r="85" customFormat="false" ht="15" hidden="false" customHeight="true" outlineLevel="0" collapsed="false">
      <c r="A85" s="64" t="n">
        <v>2321</v>
      </c>
      <c r="B85" s="80" t="s">
        <v>81</v>
      </c>
      <c r="C85" s="100" t="s">
        <v>197</v>
      </c>
      <c r="D85" s="100"/>
      <c r="E85" s="100" t="s">
        <v>198</v>
      </c>
      <c r="F85" s="100"/>
      <c r="G85" s="100"/>
      <c r="H85" s="100"/>
    </row>
    <row r="86" customFormat="false" ht="15" hidden="false" customHeight="true" outlineLevel="0" collapsed="false">
      <c r="A86" s="64" t="n">
        <v>2757</v>
      </c>
      <c r="B86" s="101" t="s">
        <v>61</v>
      </c>
      <c r="C86" s="102" t="s">
        <v>197</v>
      </c>
      <c r="D86" s="102"/>
      <c r="E86" s="100" t="s">
        <v>199</v>
      </c>
      <c r="F86" s="100"/>
      <c r="G86" s="100"/>
      <c r="H86" s="100"/>
    </row>
    <row r="87" customFormat="false" ht="15" hidden="false" customHeight="true" outlineLevel="0" collapsed="false">
      <c r="A87" s="64" t="n">
        <v>2843</v>
      </c>
      <c r="B87" s="80" t="s">
        <v>41</v>
      </c>
      <c r="C87" s="100" t="s">
        <v>189</v>
      </c>
      <c r="D87" s="100"/>
      <c r="E87" s="100" t="s">
        <v>200</v>
      </c>
      <c r="F87" s="100"/>
      <c r="G87" s="100"/>
      <c r="H87" s="100"/>
    </row>
    <row r="88" customFormat="false" ht="15" hidden="false" customHeight="true" outlineLevel="0" collapsed="false">
      <c r="A88" s="64" t="n">
        <v>2089</v>
      </c>
      <c r="B88" s="80" t="s">
        <v>65</v>
      </c>
      <c r="C88" s="100" t="s">
        <v>201</v>
      </c>
      <c r="D88" s="100"/>
      <c r="E88" s="100" t="s">
        <v>202</v>
      </c>
      <c r="F88" s="100"/>
      <c r="G88" s="100"/>
      <c r="H88" s="100"/>
    </row>
    <row r="89" customFormat="false" ht="15" hidden="false" customHeight="true" outlineLevel="0" collapsed="false">
      <c r="A89" s="64" t="n">
        <v>2808</v>
      </c>
      <c r="B89" s="80" t="s">
        <v>43</v>
      </c>
      <c r="C89" s="103" t="s">
        <v>201</v>
      </c>
      <c r="D89" s="104"/>
      <c r="E89" s="105" t="s">
        <v>203</v>
      </c>
      <c r="F89" s="106"/>
      <c r="G89" s="106"/>
      <c r="H89" s="107"/>
    </row>
    <row r="90" customFormat="false" ht="15" hidden="false" customHeight="true" outlineLevel="0" collapsed="false">
      <c r="A90" s="64" t="s">
        <v>188</v>
      </c>
      <c r="B90" s="101" t="s">
        <v>39</v>
      </c>
      <c r="C90" s="108" t="s">
        <v>204</v>
      </c>
      <c r="D90" s="108"/>
      <c r="E90" s="100" t="s">
        <v>205</v>
      </c>
      <c r="F90" s="100"/>
      <c r="G90" s="100"/>
      <c r="H90" s="100"/>
    </row>
    <row r="91" customFormat="false" ht="15" hidden="false" customHeight="true" outlineLevel="0" collapsed="false">
      <c r="A91" s="64"/>
      <c r="B91" s="80"/>
      <c r="C91" s="103"/>
      <c r="D91" s="104"/>
      <c r="E91" s="100"/>
      <c r="F91" s="100"/>
      <c r="G91" s="100"/>
      <c r="H91" s="100"/>
    </row>
    <row r="92" customFormat="false" ht="15" hidden="false" customHeight="true" outlineLevel="0" collapsed="false">
      <c r="A92" s="64"/>
      <c r="B92" s="80"/>
      <c r="C92" s="108"/>
      <c r="D92" s="108"/>
      <c r="E92" s="100"/>
      <c r="F92" s="100"/>
      <c r="G92" s="100"/>
      <c r="H92" s="100"/>
    </row>
    <row r="93" customFormat="false" ht="15" hidden="false" customHeight="true" outlineLevel="0" collapsed="false">
      <c r="A93" s="109"/>
      <c r="B93" s="109"/>
      <c r="C93" s="109"/>
      <c r="D93" s="109"/>
      <c r="E93" s="109"/>
      <c r="F93" s="109"/>
      <c r="G93" s="109"/>
      <c r="H93" s="109"/>
    </row>
  </sheetData>
  <mergeCells count="17">
    <mergeCell ref="A1:I1"/>
    <mergeCell ref="A83:H83"/>
    <mergeCell ref="C84:D84"/>
    <mergeCell ref="E84:H84"/>
    <mergeCell ref="C85:D85"/>
    <mergeCell ref="E85:H85"/>
    <mergeCell ref="C86:D86"/>
    <mergeCell ref="E86:H86"/>
    <mergeCell ref="C87:D87"/>
    <mergeCell ref="E87:H87"/>
    <mergeCell ref="C88:D88"/>
    <mergeCell ref="E88:H88"/>
    <mergeCell ref="C90:D90"/>
    <mergeCell ref="E90:H90"/>
    <mergeCell ref="E91:H91"/>
    <mergeCell ref="C92:D92"/>
    <mergeCell ref="E92:H92"/>
  </mergeCells>
  <conditionalFormatting sqref="C62:H80">
    <cfRule type="cellIs" priority="2" operator="lessThan" aboveAverage="0" equalAverage="0" bottom="0" percent="0" rank="0" text="" dxfId="0">
      <formula>9766</formula>
    </cfRule>
    <cfRule type="cellIs" priority="3" operator="greaterThan" aboveAverage="0" equalAverage="0" bottom="0" percent="0" rank="0" text="" dxfId="1">
      <formula>25000</formula>
    </cfRule>
  </conditionalFormatting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LibreOffice/5.0.3.2$Windows_x86 LibreOffice_project/e5f16313668ac592c1bfb310f4390624e3dbfb75</Application>
  <Company>WPP Continental de Costa Rica,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2011-06-28T20:50:14Z</dcterms:created>
  <dc:creator>Jairo Salas</dc:creator>
  <dc:language>en-US</dc:language>
  <cp:lastPrinted>2016-02-23T17:53:37Z</cp:lastPrinted>
  <dcterms:modified xsi:type="dcterms:W3CDTF">2016-03-03T11:20:42Z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WPP Continental de Costa Rica, S.A.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