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600" windowHeight="7995" tabRatio="693" firstSheet="2" activeTab="9"/>
  </bookViews>
  <sheets>
    <sheet name="LUNES" sheetId="5" r:id="rId1"/>
    <sheet name="MARTES" sheetId="6" r:id="rId2"/>
    <sheet name="MIERCOLES" sheetId="7" r:id="rId3"/>
    <sheet name="JUEVES" sheetId="8" r:id="rId4"/>
    <sheet name="VIERNES" sheetId="9" r:id="rId5"/>
    <sheet name="SABADO" sheetId="10" r:id="rId6"/>
    <sheet name="Choferes " sheetId="4" r:id="rId7"/>
    <sheet name="Lavado " sheetId="12" r:id="rId8"/>
    <sheet name="Administrativo" sheetId="3" r:id="rId9"/>
    <sheet name="Taller" sheetId="1" r:id="rId10"/>
    <sheet name="CONTINENTAL" sheetId="11" r:id="rId11"/>
  </sheets>
  <calcPr calcId="125725"/>
</workbook>
</file>

<file path=xl/calcChain.xml><?xml version="1.0" encoding="utf-8"?>
<calcChain xmlns="http://schemas.openxmlformats.org/spreadsheetml/2006/main">
  <c r="R20" i="3"/>
  <c r="I16"/>
  <c r="H16"/>
  <c r="G16"/>
  <c r="F16"/>
  <c r="T8" i="11"/>
  <c r="U8"/>
  <c r="V8" s="1"/>
  <c r="R22" i="1"/>
  <c r="S22"/>
  <c r="K22"/>
  <c r="L22"/>
  <c r="D22"/>
  <c r="E22"/>
  <c r="F22" s="1"/>
  <c r="G22" s="1"/>
  <c r="H22" s="1"/>
  <c r="I22" s="1"/>
  <c r="R10"/>
  <c r="S10"/>
  <c r="T10" s="1"/>
  <c r="U10" s="1"/>
  <c r="V10" s="1"/>
  <c r="W10" s="1"/>
  <c r="K10"/>
  <c r="L10"/>
  <c r="D10"/>
  <c r="E10"/>
  <c r="AB28" i="4"/>
  <c r="R28"/>
  <c r="S28"/>
  <c r="K28"/>
  <c r="L28"/>
  <c r="D28"/>
  <c r="E28"/>
  <c r="R12"/>
  <c r="S12"/>
  <c r="K12"/>
  <c r="L12"/>
  <c r="D12"/>
  <c r="E12"/>
  <c r="AB23"/>
  <c r="R23"/>
  <c r="S23"/>
  <c r="K23"/>
  <c r="L23"/>
  <c r="D23"/>
  <c r="E23"/>
  <c r="R7"/>
  <c r="S7"/>
  <c r="K7"/>
  <c r="L7"/>
  <c r="D7"/>
  <c r="E7"/>
  <c r="R30"/>
  <c r="S30"/>
  <c r="K30"/>
  <c r="L30"/>
  <c r="D30"/>
  <c r="E30"/>
  <c r="R14"/>
  <c r="S14"/>
  <c r="K14"/>
  <c r="L14"/>
  <c r="AB30"/>
  <c r="E14"/>
  <c r="D14"/>
  <c r="D31"/>
  <c r="S15" i="11"/>
  <c r="S16"/>
  <c r="R15"/>
  <c r="R16"/>
  <c r="L15"/>
  <c r="L16"/>
  <c r="K15"/>
  <c r="K16"/>
  <c r="E15"/>
  <c r="E16"/>
  <c r="D15"/>
  <c r="D16"/>
  <c r="S8"/>
  <c r="S9"/>
  <c r="R8"/>
  <c r="L8"/>
  <c r="L9"/>
  <c r="K8"/>
  <c r="K9"/>
  <c r="E8"/>
  <c r="E9"/>
  <c r="D8"/>
  <c r="D9"/>
  <c r="R17" i="3"/>
  <c r="R18"/>
  <c r="R19"/>
  <c r="S17"/>
  <c r="S18"/>
  <c r="S19"/>
  <c r="S20"/>
  <c r="S16"/>
  <c r="R16"/>
  <c r="L17"/>
  <c r="L18"/>
  <c r="L19"/>
  <c r="L20"/>
  <c r="K17"/>
  <c r="K18"/>
  <c r="K19"/>
  <c r="K20"/>
  <c r="L16"/>
  <c r="K16"/>
  <c r="E17"/>
  <c r="E18"/>
  <c r="E19"/>
  <c r="E20"/>
  <c r="D17"/>
  <c r="D18"/>
  <c r="D19"/>
  <c r="D20"/>
  <c r="E16"/>
  <c r="D16"/>
  <c r="R8"/>
  <c r="R9"/>
  <c r="R10"/>
  <c r="R11"/>
  <c r="S8"/>
  <c r="T8" s="1"/>
  <c r="U8" s="1"/>
  <c r="V8" s="1"/>
  <c r="W8" s="1"/>
  <c r="S9"/>
  <c r="T9" s="1"/>
  <c r="U9" s="1"/>
  <c r="V9" s="1"/>
  <c r="W9" s="1"/>
  <c r="S10"/>
  <c r="T10" s="1"/>
  <c r="U10" s="1"/>
  <c r="V10" s="1"/>
  <c r="W10" s="1"/>
  <c r="S11"/>
  <c r="T11" s="1"/>
  <c r="U11" s="1"/>
  <c r="V11" s="1"/>
  <c r="W11" s="1"/>
  <c r="S7"/>
  <c r="R7"/>
  <c r="L8"/>
  <c r="L9"/>
  <c r="L10"/>
  <c r="L11"/>
  <c r="K8"/>
  <c r="K9"/>
  <c r="K10"/>
  <c r="K11"/>
  <c r="L7"/>
  <c r="K7"/>
  <c r="E8"/>
  <c r="E9"/>
  <c r="E10"/>
  <c r="E11"/>
  <c r="D8"/>
  <c r="D9"/>
  <c r="D10"/>
  <c r="F10" s="1"/>
  <c r="G10" s="1"/>
  <c r="H10" s="1"/>
  <c r="I10" s="1"/>
  <c r="S12" i="12"/>
  <c r="R12"/>
  <c r="L12"/>
  <c r="K12"/>
  <c r="E12"/>
  <c r="D12"/>
  <c r="S8"/>
  <c r="R8"/>
  <c r="L8"/>
  <c r="M8" s="1"/>
  <c r="N8" s="1"/>
  <c r="O8" s="1"/>
  <c r="K8"/>
  <c r="E8"/>
  <c r="D8"/>
  <c r="S24" i="4"/>
  <c r="S25"/>
  <c r="S27"/>
  <c r="S29"/>
  <c r="S31"/>
  <c r="S32"/>
  <c r="S33"/>
  <c r="S34"/>
  <c r="R24"/>
  <c r="R25"/>
  <c r="R27"/>
  <c r="R29"/>
  <c r="R31"/>
  <c r="R32"/>
  <c r="R33"/>
  <c r="R34"/>
  <c r="L24"/>
  <c r="L25"/>
  <c r="L26"/>
  <c r="L27"/>
  <c r="L29"/>
  <c r="L31"/>
  <c r="L32"/>
  <c r="L33"/>
  <c r="L34"/>
  <c r="K24"/>
  <c r="K25"/>
  <c r="K26"/>
  <c r="K27"/>
  <c r="K29"/>
  <c r="K31"/>
  <c r="K32"/>
  <c r="K33"/>
  <c r="K34"/>
  <c r="E24"/>
  <c r="E25"/>
  <c r="E26"/>
  <c r="E27"/>
  <c r="E29"/>
  <c r="E31"/>
  <c r="F31" s="1"/>
  <c r="G31" s="1"/>
  <c r="H31" s="1"/>
  <c r="I31" s="1"/>
  <c r="E32"/>
  <c r="E33"/>
  <c r="E34"/>
  <c r="D24"/>
  <c r="D25"/>
  <c r="D26"/>
  <c r="D27"/>
  <c r="D29"/>
  <c r="D32"/>
  <c r="D33"/>
  <c r="D34"/>
  <c r="S8"/>
  <c r="S9"/>
  <c r="S10"/>
  <c r="S11"/>
  <c r="S13"/>
  <c r="S15"/>
  <c r="S16"/>
  <c r="S17"/>
  <c r="R8"/>
  <c r="R9"/>
  <c r="R10"/>
  <c r="R11"/>
  <c r="R13"/>
  <c r="R15"/>
  <c r="R16"/>
  <c r="R17"/>
  <c r="R18"/>
  <c r="L8"/>
  <c r="L9"/>
  <c r="L10"/>
  <c r="L11"/>
  <c r="L13"/>
  <c r="L15"/>
  <c r="L16"/>
  <c r="L18"/>
  <c r="K8"/>
  <c r="K9"/>
  <c r="K10"/>
  <c r="K11"/>
  <c r="K13"/>
  <c r="K15"/>
  <c r="K16"/>
  <c r="K18"/>
  <c r="E8"/>
  <c r="E9"/>
  <c r="E10"/>
  <c r="E11"/>
  <c r="E13"/>
  <c r="E15"/>
  <c r="E16"/>
  <c r="E18"/>
  <c r="D8"/>
  <c r="D9"/>
  <c r="D10"/>
  <c r="D11"/>
  <c r="D13"/>
  <c r="D15"/>
  <c r="D16"/>
  <c r="D18"/>
  <c r="S41" i="1"/>
  <c r="R41"/>
  <c r="L41"/>
  <c r="K41"/>
  <c r="E41"/>
  <c r="D41"/>
  <c r="S37"/>
  <c r="R37"/>
  <c r="L37"/>
  <c r="K37"/>
  <c r="E37"/>
  <c r="D37"/>
  <c r="S20"/>
  <c r="S21"/>
  <c r="S23"/>
  <c r="S24"/>
  <c r="S25"/>
  <c r="R20"/>
  <c r="R21"/>
  <c r="R23"/>
  <c r="R24"/>
  <c r="R25"/>
  <c r="S19"/>
  <c r="R19"/>
  <c r="L20"/>
  <c r="L21"/>
  <c r="L23"/>
  <c r="L24"/>
  <c r="L25"/>
  <c r="L26"/>
  <c r="K20"/>
  <c r="K21"/>
  <c r="K23"/>
  <c r="K24"/>
  <c r="K25"/>
  <c r="K26"/>
  <c r="L19"/>
  <c r="K19"/>
  <c r="E20"/>
  <c r="E21"/>
  <c r="E23"/>
  <c r="E24"/>
  <c r="E25"/>
  <c r="E26"/>
  <c r="D20"/>
  <c r="D21"/>
  <c r="D23"/>
  <c r="D24"/>
  <c r="D25"/>
  <c r="D26"/>
  <c r="E19"/>
  <c r="D19"/>
  <c r="S8"/>
  <c r="S9"/>
  <c r="S11"/>
  <c r="S12"/>
  <c r="S13"/>
  <c r="S14"/>
  <c r="R8"/>
  <c r="R9"/>
  <c r="R11"/>
  <c r="R12"/>
  <c r="R13"/>
  <c r="R14"/>
  <c r="R7"/>
  <c r="S7"/>
  <c r="L8"/>
  <c r="L9"/>
  <c r="L11"/>
  <c r="L12"/>
  <c r="L13"/>
  <c r="L14"/>
  <c r="K8"/>
  <c r="K9"/>
  <c r="K11"/>
  <c r="K12"/>
  <c r="K13"/>
  <c r="K14"/>
  <c r="K7"/>
  <c r="L7"/>
  <c r="D8"/>
  <c r="D9"/>
  <c r="D11"/>
  <c r="D12"/>
  <c r="D13"/>
  <c r="D14"/>
  <c r="D7"/>
  <c r="E7"/>
  <c r="E14"/>
  <c r="M8" i="11"/>
  <c r="N8" s="1"/>
  <c r="O8" s="1"/>
  <c r="P8" s="1"/>
  <c r="AB15" i="12"/>
  <c r="T12"/>
  <c r="U12" s="1"/>
  <c r="V12" s="1"/>
  <c r="W12" s="1"/>
  <c r="M12"/>
  <c r="N12" s="1"/>
  <c r="O12" s="1"/>
  <c r="P12" s="1"/>
  <c r="F12"/>
  <c r="G12" s="1"/>
  <c r="H12" s="1"/>
  <c r="I12" s="1"/>
  <c r="T8"/>
  <c r="U8" s="1"/>
  <c r="V8" s="1"/>
  <c r="W8" s="1"/>
  <c r="AB31" i="4"/>
  <c r="E8" i="1"/>
  <c r="F8" s="1"/>
  <c r="G8" s="1"/>
  <c r="H8" s="1"/>
  <c r="I8" s="1"/>
  <c r="T18" i="3" l="1"/>
  <c r="U18" s="1"/>
  <c r="V18" s="1"/>
  <c r="W18" s="1"/>
  <c r="T19"/>
  <c r="U19" s="1"/>
  <c r="V19" s="1"/>
  <c r="W19" s="1"/>
  <c r="T17"/>
  <c r="U17" s="1"/>
  <c r="V17" s="1"/>
  <c r="T20"/>
  <c r="U20" s="1"/>
  <c r="V20" s="1"/>
  <c r="W20" s="1"/>
  <c r="W17"/>
  <c r="M22" i="1"/>
  <c r="N22" s="1"/>
  <c r="O22" s="1"/>
  <c r="P22" s="1"/>
  <c r="M15" i="11"/>
  <c r="N15" s="1"/>
  <c r="O15" s="1"/>
  <c r="F15"/>
  <c r="G15" s="1"/>
  <c r="H15" s="1"/>
  <c r="P8" i="12"/>
  <c r="M10" i="1"/>
  <c r="N10" s="1"/>
  <c r="O10" s="1"/>
  <c r="P10" s="1"/>
  <c r="F28" i="4"/>
  <c r="G28" s="1"/>
  <c r="T22" i="1"/>
  <c r="U22" s="1"/>
  <c r="V22" s="1"/>
  <c r="Z22" s="1"/>
  <c r="T30" i="4"/>
  <c r="U30" s="1"/>
  <c r="V30" s="1"/>
  <c r="W30" s="1"/>
  <c r="T28"/>
  <c r="U28" s="1"/>
  <c r="M28"/>
  <c r="N28" s="1"/>
  <c r="O28" s="1"/>
  <c r="P28" s="1"/>
  <c r="T12"/>
  <c r="U12" s="1"/>
  <c r="V12" s="1"/>
  <c r="W12" s="1"/>
  <c r="M12"/>
  <c r="N12" s="1"/>
  <c r="O12" s="1"/>
  <c r="P12" s="1"/>
  <c r="T23"/>
  <c r="U23" s="1"/>
  <c r="V23" s="1"/>
  <c r="W23" s="1"/>
  <c r="M30"/>
  <c r="N30" s="1"/>
  <c r="O30" s="1"/>
  <c r="P30" s="1"/>
  <c r="M23"/>
  <c r="N23" s="1"/>
  <c r="O23" s="1"/>
  <c r="P23" s="1"/>
  <c r="F30"/>
  <c r="G30" s="1"/>
  <c r="H30" s="1"/>
  <c r="I30" s="1"/>
  <c r="F23"/>
  <c r="G23" s="1"/>
  <c r="H23" s="1"/>
  <c r="I23" s="1"/>
  <c r="M14"/>
  <c r="N14" s="1"/>
  <c r="O14" s="1"/>
  <c r="P14" s="1"/>
  <c r="F7"/>
  <c r="G7" s="1"/>
  <c r="H7" s="1"/>
  <c r="I7" s="1"/>
  <c r="T14"/>
  <c r="U14" s="1"/>
  <c r="V14" s="1"/>
  <c r="W14" s="1"/>
  <c r="T7"/>
  <c r="U7" s="1"/>
  <c r="V7" s="1"/>
  <c r="W7" s="1"/>
  <c r="M7"/>
  <c r="N7" s="1"/>
  <c r="O7" s="1"/>
  <c r="P7" s="1"/>
  <c r="F12"/>
  <c r="G12" s="1"/>
  <c r="F10" i="1"/>
  <c r="G10" s="1"/>
  <c r="H10" s="1"/>
  <c r="M25"/>
  <c r="N25" s="1"/>
  <c r="O25" s="1"/>
  <c r="P25" s="1"/>
  <c r="M23"/>
  <c r="N23" s="1"/>
  <c r="O23" s="1"/>
  <c r="P23" s="1"/>
  <c r="M20"/>
  <c r="N20" s="1"/>
  <c r="O20" s="1"/>
  <c r="P20" s="1"/>
  <c r="M20" i="3"/>
  <c r="N20" s="1"/>
  <c r="O20" s="1"/>
  <c r="P20" s="1"/>
  <c r="M18"/>
  <c r="N18" s="1"/>
  <c r="O18" s="1"/>
  <c r="P18" s="1"/>
  <c r="M17"/>
  <c r="N17" s="1"/>
  <c r="M26" i="1"/>
  <c r="N26" s="1"/>
  <c r="O26" s="1"/>
  <c r="P26" s="1"/>
  <c r="M24"/>
  <c r="N24" s="1"/>
  <c r="O24" s="1"/>
  <c r="P24" s="1"/>
  <c r="M21"/>
  <c r="N21" s="1"/>
  <c r="O21" s="1"/>
  <c r="P21" s="1"/>
  <c r="M19" i="3"/>
  <c r="N19" s="1"/>
  <c r="O19" s="1"/>
  <c r="P19" s="1"/>
  <c r="F25" i="1"/>
  <c r="G25" s="1"/>
  <c r="H25" s="1"/>
  <c r="I25" s="1"/>
  <c r="F23"/>
  <c r="G23" s="1"/>
  <c r="H23" s="1"/>
  <c r="I23" s="1"/>
  <c r="F20"/>
  <c r="G20" s="1"/>
  <c r="H20" s="1"/>
  <c r="I20" s="1"/>
  <c r="F20" i="3"/>
  <c r="G20" s="1"/>
  <c r="H20" s="1"/>
  <c r="I20" s="1"/>
  <c r="F18"/>
  <c r="G18" s="1"/>
  <c r="H18" s="1"/>
  <c r="I18" s="1"/>
  <c r="F17"/>
  <c r="G17" s="1"/>
  <c r="H17" s="1"/>
  <c r="I17" s="1"/>
  <c r="F26" i="1"/>
  <c r="G26" s="1"/>
  <c r="H26" s="1"/>
  <c r="I26" s="1"/>
  <c r="F24"/>
  <c r="G24" s="1"/>
  <c r="H24" s="1"/>
  <c r="I24" s="1"/>
  <c r="F21"/>
  <c r="G21" s="1"/>
  <c r="H21" s="1"/>
  <c r="I21" s="1"/>
  <c r="F19" i="3"/>
  <c r="G19" s="1"/>
  <c r="H19" s="1"/>
  <c r="I19" s="1"/>
  <c r="T13" i="1"/>
  <c r="U13" s="1"/>
  <c r="V13" s="1"/>
  <c r="W13" s="1"/>
  <c r="T11"/>
  <c r="U11" s="1"/>
  <c r="V11" s="1"/>
  <c r="W11" s="1"/>
  <c r="T8"/>
  <c r="U8" s="1"/>
  <c r="V8" s="1"/>
  <c r="W8" s="1"/>
  <c r="T14"/>
  <c r="U14" s="1"/>
  <c r="V14" s="1"/>
  <c r="W14" s="1"/>
  <c r="T12"/>
  <c r="U12" s="1"/>
  <c r="V12" s="1"/>
  <c r="W12" s="1"/>
  <c r="T9"/>
  <c r="U9" s="1"/>
  <c r="V9" s="1"/>
  <c r="W9" s="1"/>
  <c r="M13"/>
  <c r="N13" s="1"/>
  <c r="O13" s="1"/>
  <c r="P13" s="1"/>
  <c r="M11"/>
  <c r="N11" s="1"/>
  <c r="O11" s="1"/>
  <c r="P11" s="1"/>
  <c r="M8"/>
  <c r="N8" s="1"/>
  <c r="O8" s="1"/>
  <c r="P8" s="1"/>
  <c r="M11" i="3"/>
  <c r="N11" s="1"/>
  <c r="O11" s="1"/>
  <c r="P11" s="1"/>
  <c r="M9"/>
  <c r="N9" s="1"/>
  <c r="M8"/>
  <c r="N8" s="1"/>
  <c r="O8" s="1"/>
  <c r="P8" s="1"/>
  <c r="M14" i="1"/>
  <c r="N14" s="1"/>
  <c r="O14" s="1"/>
  <c r="P14" s="1"/>
  <c r="M12"/>
  <c r="N12" s="1"/>
  <c r="O12" s="1"/>
  <c r="P12" s="1"/>
  <c r="M9"/>
  <c r="N9" s="1"/>
  <c r="O9" s="1"/>
  <c r="P9" s="1"/>
  <c r="M10" i="3"/>
  <c r="N10" s="1"/>
  <c r="O10" s="1"/>
  <c r="P10" s="1"/>
  <c r="F14" i="1"/>
  <c r="G14" s="1"/>
  <c r="H14" s="1"/>
  <c r="I14" s="1"/>
  <c r="F9" i="3"/>
  <c r="G9" s="1"/>
  <c r="H9" s="1"/>
  <c r="I9" s="1"/>
  <c r="F8"/>
  <c r="G8" s="1"/>
  <c r="H8" s="1"/>
  <c r="I8" s="1"/>
  <c r="F14" i="4"/>
  <c r="G14" s="1"/>
  <c r="F18"/>
  <c r="G18" s="1"/>
  <c r="F13"/>
  <c r="G13" s="1"/>
  <c r="H13" s="1"/>
  <c r="I13" s="1"/>
  <c r="F16"/>
  <c r="G16" s="1"/>
  <c r="H16" s="1"/>
  <c r="I16" s="1"/>
  <c r="F9"/>
  <c r="G9" s="1"/>
  <c r="H9" s="1"/>
  <c r="I9" s="1"/>
  <c r="G17"/>
  <c r="F15"/>
  <c r="G15" s="1"/>
  <c r="F11"/>
  <c r="G11" s="1"/>
  <c r="H11" s="1"/>
  <c r="I11" s="1"/>
  <c r="F10"/>
  <c r="G10" s="1"/>
  <c r="H10" s="1"/>
  <c r="I10" s="1"/>
  <c r="F8"/>
  <c r="G8" s="1"/>
  <c r="H8" s="1"/>
  <c r="I8" s="1"/>
  <c r="M18"/>
  <c r="N18" s="1"/>
  <c r="O18" s="1"/>
  <c r="P18" s="1"/>
  <c r="M16"/>
  <c r="N16" s="1"/>
  <c r="O16" s="1"/>
  <c r="P16" s="1"/>
  <c r="M13"/>
  <c r="N13" s="1"/>
  <c r="O13" s="1"/>
  <c r="P13" s="1"/>
  <c r="M9"/>
  <c r="N9" s="1"/>
  <c r="O9" s="1"/>
  <c r="P9" s="1"/>
  <c r="N17"/>
  <c r="O17" s="1"/>
  <c r="P17" s="1"/>
  <c r="M15"/>
  <c r="N15" s="1"/>
  <c r="O15" s="1"/>
  <c r="P15" s="1"/>
  <c r="M11"/>
  <c r="N11" s="1"/>
  <c r="O11" s="1"/>
  <c r="P11" s="1"/>
  <c r="M10"/>
  <c r="N10" s="1"/>
  <c r="O10" s="1"/>
  <c r="P10" s="1"/>
  <c r="M8"/>
  <c r="N8" s="1"/>
  <c r="O8" s="1"/>
  <c r="P8" s="1"/>
  <c r="T17"/>
  <c r="U17" s="1"/>
  <c r="T15"/>
  <c r="U15" s="1"/>
  <c r="V15" s="1"/>
  <c r="W15" s="1"/>
  <c r="T11"/>
  <c r="U11" s="1"/>
  <c r="V11" s="1"/>
  <c r="W11" s="1"/>
  <c r="T10"/>
  <c r="U10" s="1"/>
  <c r="V10" s="1"/>
  <c r="W10" s="1"/>
  <c r="T8"/>
  <c r="U8" s="1"/>
  <c r="V8" s="1"/>
  <c r="W8" s="1"/>
  <c r="T16"/>
  <c r="U16" s="1"/>
  <c r="V16" s="1"/>
  <c r="W16" s="1"/>
  <c r="T13"/>
  <c r="U13" s="1"/>
  <c r="V13" s="1"/>
  <c r="W13" s="1"/>
  <c r="T9"/>
  <c r="U9" s="1"/>
  <c r="V9" s="1"/>
  <c r="W9" s="1"/>
  <c r="F34"/>
  <c r="G34" s="1"/>
  <c r="H34" s="1"/>
  <c r="I34" s="1"/>
  <c r="F32"/>
  <c r="G32" s="1"/>
  <c r="H32" s="1"/>
  <c r="I32" s="1"/>
  <c r="F29"/>
  <c r="G29" s="1"/>
  <c r="H29" s="1"/>
  <c r="I29" s="1"/>
  <c r="F25"/>
  <c r="G25" s="1"/>
  <c r="H25" s="1"/>
  <c r="I25" s="1"/>
  <c r="F33"/>
  <c r="G33" s="1"/>
  <c r="H33" s="1"/>
  <c r="I33" s="1"/>
  <c r="F27"/>
  <c r="G27" s="1"/>
  <c r="H27" s="1"/>
  <c r="I27" s="1"/>
  <c r="F26"/>
  <c r="G26" s="1"/>
  <c r="H26" s="1"/>
  <c r="I26" s="1"/>
  <c r="F24"/>
  <c r="G24" s="1"/>
  <c r="H24" s="1"/>
  <c r="I24" s="1"/>
  <c r="M33"/>
  <c r="N33" s="1"/>
  <c r="O33" s="1"/>
  <c r="P33" s="1"/>
  <c r="M31"/>
  <c r="N31" s="1"/>
  <c r="O31" s="1"/>
  <c r="P31" s="1"/>
  <c r="M27"/>
  <c r="N27" s="1"/>
  <c r="O27" s="1"/>
  <c r="P27" s="1"/>
  <c r="M26"/>
  <c r="N26" s="1"/>
  <c r="O26" s="1"/>
  <c r="P26" s="1"/>
  <c r="M24"/>
  <c r="N24" s="1"/>
  <c r="O24" s="1"/>
  <c r="P24" s="1"/>
  <c r="M34"/>
  <c r="N34" s="1"/>
  <c r="O34" s="1"/>
  <c r="P34" s="1"/>
  <c r="M32"/>
  <c r="N32" s="1"/>
  <c r="O32" s="1"/>
  <c r="P32" s="1"/>
  <c r="M29"/>
  <c r="N29" s="1"/>
  <c r="O29" s="1"/>
  <c r="P29" s="1"/>
  <c r="M25"/>
  <c r="N25" s="1"/>
  <c r="O25" s="1"/>
  <c r="P25" s="1"/>
  <c r="U26" i="1"/>
  <c r="V26" s="1"/>
  <c r="T24"/>
  <c r="U24" s="1"/>
  <c r="V24" s="1"/>
  <c r="W24" s="1"/>
  <c r="T21"/>
  <c r="U21" s="1"/>
  <c r="V21" s="1"/>
  <c r="W21" s="1"/>
  <c r="T25"/>
  <c r="U25" s="1"/>
  <c r="V25" s="1"/>
  <c r="W25" s="1"/>
  <c r="T23"/>
  <c r="U23" s="1"/>
  <c r="V23" s="1"/>
  <c r="T20"/>
  <c r="U20" s="1"/>
  <c r="V20" s="1"/>
  <c r="W20" s="1"/>
  <c r="T34" i="4"/>
  <c r="U34" s="1"/>
  <c r="V34" s="1"/>
  <c r="W34" s="1"/>
  <c r="T32"/>
  <c r="U32" s="1"/>
  <c r="V32" s="1"/>
  <c r="W32" s="1"/>
  <c r="T29"/>
  <c r="U29" s="1"/>
  <c r="V29" s="1"/>
  <c r="W29" s="1"/>
  <c r="T25"/>
  <c r="U25" s="1"/>
  <c r="V25" s="1"/>
  <c r="W25" s="1"/>
  <c r="T33"/>
  <c r="U33" s="1"/>
  <c r="V33" s="1"/>
  <c r="W33" s="1"/>
  <c r="T31"/>
  <c r="U31" s="1"/>
  <c r="V31" s="1"/>
  <c r="W31" s="1"/>
  <c r="T27"/>
  <c r="U27" s="1"/>
  <c r="V27" s="1"/>
  <c r="W27" s="1"/>
  <c r="U26"/>
  <c r="V26" s="1"/>
  <c r="W26" s="1"/>
  <c r="T24"/>
  <c r="U24" s="1"/>
  <c r="V24" s="1"/>
  <c r="W24" s="1"/>
  <c r="F8" i="12"/>
  <c r="G8" s="1"/>
  <c r="H8" s="1"/>
  <c r="I8" s="1"/>
  <c r="AA15" s="1"/>
  <c r="AB27" i="4"/>
  <c r="S18"/>
  <c r="T18" s="1"/>
  <c r="U18" s="1"/>
  <c r="V18" s="1"/>
  <c r="W18" s="1"/>
  <c r="AB16" i="3"/>
  <c r="AA20" l="1"/>
  <c r="H17" i="4"/>
  <c r="I17" s="1"/>
  <c r="Z33"/>
  <c r="W26" i="1"/>
  <c r="Z26"/>
  <c r="W22"/>
  <c r="W23"/>
  <c r="V17" i="4"/>
  <c r="W17" s="1"/>
  <c r="H18"/>
  <c r="I18" s="1"/>
  <c r="Z34"/>
  <c r="H15"/>
  <c r="I15" s="1"/>
  <c r="Z31"/>
  <c r="V28"/>
  <c r="W28" s="1"/>
  <c r="Z28"/>
  <c r="H28"/>
  <c r="I28" s="1"/>
  <c r="I10" i="1"/>
  <c r="AA22" s="1"/>
  <c r="Z23" i="4"/>
  <c r="AA23"/>
  <c r="H12"/>
  <c r="I12" s="1"/>
  <c r="AA28"/>
  <c r="O9" i="3"/>
  <c r="P9" s="1"/>
  <c r="O17"/>
  <c r="H14" i="4"/>
  <c r="I14" s="1"/>
  <c r="AA30"/>
  <c r="Z30"/>
  <c r="Z15" i="12"/>
  <c r="AA26" i="1"/>
  <c r="AA31" i="4"/>
  <c r="T16" i="3"/>
  <c r="U16" s="1"/>
  <c r="V16" s="1"/>
  <c r="W16" s="1"/>
  <c r="M16"/>
  <c r="N16" s="1"/>
  <c r="O16" s="1"/>
  <c r="T7"/>
  <c r="U7" s="1"/>
  <c r="V7" s="1"/>
  <c r="W7" s="1"/>
  <c r="M7"/>
  <c r="N7" s="1"/>
  <c r="O7" s="1"/>
  <c r="G7"/>
  <c r="AB25" i="4"/>
  <c r="AB34"/>
  <c r="R9" i="11"/>
  <c r="D11" i="3"/>
  <c r="F11" s="1"/>
  <c r="G11" s="1"/>
  <c r="H11" s="1"/>
  <c r="I11" s="1"/>
  <c r="E9" i="1"/>
  <c r="F9" s="1"/>
  <c r="G9" s="1"/>
  <c r="H9" s="1"/>
  <c r="I9" s="1"/>
  <c r="E11"/>
  <c r="F11" s="1"/>
  <c r="G11" s="1"/>
  <c r="H11" s="1"/>
  <c r="I11" s="1"/>
  <c r="E12"/>
  <c r="F12" s="1"/>
  <c r="G12" s="1"/>
  <c r="H12" s="1"/>
  <c r="I12" s="1"/>
  <c r="E13"/>
  <c r="F13" s="1"/>
  <c r="G13" s="1"/>
  <c r="H13" s="1"/>
  <c r="I13" s="1"/>
  <c r="AB41"/>
  <c r="AB24" i="4"/>
  <c r="AB26"/>
  <c r="AB29"/>
  <c r="AB32"/>
  <c r="AB33"/>
  <c r="AB16" i="11"/>
  <c r="AB15"/>
  <c r="AB20" i="3"/>
  <c r="Z23" i="1" l="1"/>
  <c r="P16" i="3"/>
  <c r="Z16"/>
  <c r="P17"/>
  <c r="Z17"/>
  <c r="F19" i="1"/>
  <c r="G19" s="1"/>
  <c r="H19" s="1"/>
  <c r="I19" s="1"/>
  <c r="H7" i="3"/>
  <c r="F41" i="1"/>
  <c r="T41"/>
  <c r="Z27" i="4"/>
  <c r="AA27"/>
  <c r="P7" i="3"/>
  <c r="M37" i="1"/>
  <c r="N37" s="1"/>
  <c r="O37" s="1"/>
  <c r="P37" s="1"/>
  <c r="T37"/>
  <c r="U37" s="1"/>
  <c r="V37" s="1"/>
  <c r="W37" s="1"/>
  <c r="M41"/>
  <c r="N41" s="1"/>
  <c r="O41" s="1"/>
  <c r="P41" s="1"/>
  <c r="F37"/>
  <c r="G37" s="1"/>
  <c r="H37" s="1"/>
  <c r="I37" s="1"/>
  <c r="U41"/>
  <c r="V41" s="1"/>
  <c r="W41" s="1"/>
  <c r="G41"/>
  <c r="H41" s="1"/>
  <c r="I41" s="1"/>
  <c r="M7"/>
  <c r="N7" s="1"/>
  <c r="O7" s="1"/>
  <c r="F7"/>
  <c r="M9" i="11"/>
  <c r="N9" s="1"/>
  <c r="O9" s="1"/>
  <c r="P9" s="1"/>
  <c r="F9"/>
  <c r="G9" s="1"/>
  <c r="H9" s="1"/>
  <c r="W8"/>
  <c r="T9"/>
  <c r="U9" s="1"/>
  <c r="V9" s="1"/>
  <c r="W9" s="1"/>
  <c r="G7"/>
  <c r="H7" s="1"/>
  <c r="N7"/>
  <c r="O7" s="1"/>
  <c r="P7" s="1"/>
  <c r="U7"/>
  <c r="V7" s="1"/>
  <c r="W7" s="1"/>
  <c r="F8"/>
  <c r="G8" s="1"/>
  <c r="H8" s="1"/>
  <c r="G14"/>
  <c r="H14" s="1"/>
  <c r="I14" s="1"/>
  <c r="N14"/>
  <c r="O14" s="1"/>
  <c r="P14" s="1"/>
  <c r="U14"/>
  <c r="V14" s="1"/>
  <c r="W14" s="1"/>
  <c r="I15"/>
  <c r="P15"/>
  <c r="T15"/>
  <c r="U15" s="1"/>
  <c r="M16"/>
  <c r="N16" s="1"/>
  <c r="O16" s="1"/>
  <c r="T16"/>
  <c r="U16" s="1"/>
  <c r="V16" s="1"/>
  <c r="Z16" s="1"/>
  <c r="F16"/>
  <c r="G16" s="1"/>
  <c r="T19" i="1"/>
  <c r="M19"/>
  <c r="P16" i="11" l="1"/>
  <c r="V15"/>
  <c r="W15" s="1"/>
  <c r="I7" i="3"/>
  <c r="AA16" s="1"/>
  <c r="AA24" i="4"/>
  <c r="Z25"/>
  <c r="Z29"/>
  <c r="AA29"/>
  <c r="Z26"/>
  <c r="AA26"/>
  <c r="AA34"/>
  <c r="AA25"/>
  <c r="AA32"/>
  <c r="Z32"/>
  <c r="AA33"/>
  <c r="Z24"/>
  <c r="I7" i="11"/>
  <c r="AA14" s="1"/>
  <c r="Z14"/>
  <c r="I8"/>
  <c r="Z15"/>
  <c r="W16"/>
  <c r="H16"/>
  <c r="I9"/>
  <c r="AA15" l="1"/>
  <c r="I16"/>
  <c r="AA16" s="1"/>
  <c r="Z20" i="3"/>
  <c r="Z24" i="1" l="1"/>
  <c r="AA24" l="1"/>
  <c r="T7"/>
  <c r="Z21" l="1"/>
  <c r="U19"/>
  <c r="P7"/>
  <c r="G7"/>
  <c r="N19"/>
  <c r="O19" s="1"/>
  <c r="AA21"/>
  <c r="AA23"/>
  <c r="U7"/>
  <c r="V7" s="1"/>
  <c r="W7" s="1"/>
  <c r="AB19" i="3"/>
  <c r="AA25" i="1" l="1"/>
  <c r="Z25"/>
  <c r="P19"/>
  <c r="AA17" i="3"/>
  <c r="H7" i="1"/>
  <c r="V19"/>
  <c r="AA19" i="3" l="1"/>
  <c r="Z19" i="1"/>
  <c r="W19"/>
  <c r="I7"/>
  <c r="Z19" i="3" l="1"/>
  <c r="AA19" i="1"/>
  <c r="Z20" l="1"/>
  <c r="AA20" l="1"/>
  <c r="Z18" i="3" l="1"/>
  <c r="AB18"/>
  <c r="AA18" l="1"/>
</calcChain>
</file>

<file path=xl/comments1.xml><?xml version="1.0" encoding="utf-8"?>
<comments xmlns="http://schemas.openxmlformats.org/spreadsheetml/2006/main">
  <authors>
    <author xml:space="preserve">Isabel Vega	</author>
  </authors>
  <commentList>
    <comment ref="L28" authorId="0">
      <text>
        <r>
          <rPr>
            <b/>
            <sz val="9"/>
            <color indexed="81"/>
            <rFont val="Tahoma"/>
            <charset val="1"/>
          </rPr>
          <t xml:space="preserve">labora 23:00 a 06:00 am 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 xml:space="preserve">Isabel Vega	</author>
  </authors>
  <commentList>
    <comment ref="E16" authorId="0">
      <text>
        <r>
          <rPr>
            <sz val="9"/>
            <color indexed="81"/>
            <rFont val="Tahoma"/>
            <charset val="1"/>
          </rPr>
          <t xml:space="preserve">2 horas del sabado
</t>
        </r>
      </text>
    </comment>
  </commentList>
</comments>
</file>

<file path=xl/sharedStrings.xml><?xml version="1.0" encoding="utf-8"?>
<sst xmlns="http://schemas.openxmlformats.org/spreadsheetml/2006/main" count="1692" uniqueCount="221">
  <si>
    <t>WPP CONTINENTAL DE COSTA RICA S.A.</t>
  </si>
  <si>
    <t>Cód.</t>
  </si>
  <si>
    <t>Nombre</t>
  </si>
  <si>
    <t>Puesto</t>
  </si>
  <si>
    <t>Entrada</t>
  </si>
  <si>
    <t>Salida</t>
  </si>
  <si>
    <t>Total</t>
  </si>
  <si>
    <t xml:space="preserve">Total </t>
  </si>
  <si>
    <t>Ord.</t>
  </si>
  <si>
    <t>Ext.</t>
  </si>
  <si>
    <t>Dob.</t>
  </si>
  <si>
    <t>hrs</t>
  </si>
  <si>
    <t>Mecanico</t>
  </si>
  <si>
    <t>Administración</t>
  </si>
  <si>
    <t>Bodega</t>
  </si>
  <si>
    <t>11/06/2012 (Jueves)</t>
  </si>
  <si>
    <t>12/06/2012 (Viernes)</t>
  </si>
  <si>
    <t>REGISTRO Y CONTROL DE PLANILLA</t>
  </si>
  <si>
    <t>TALLER</t>
  </si>
  <si>
    <t>Chofer</t>
  </si>
  <si>
    <t>Total General</t>
  </si>
  <si>
    <t>AUSENCIAS</t>
  </si>
  <si>
    <t>SUSPENDIDO</t>
  </si>
  <si>
    <t xml:space="preserve">VACACIONES </t>
  </si>
  <si>
    <t xml:space="preserve">OBSERVACIONES: </t>
  </si>
  <si>
    <t>RENUNCIO</t>
  </si>
  <si>
    <t>ADMINISTRATIVO</t>
  </si>
  <si>
    <t>PERMISO S.G.S</t>
  </si>
  <si>
    <t>Ayudante Mecanico</t>
  </si>
  <si>
    <t>Soldador</t>
  </si>
  <si>
    <t>Feriado</t>
  </si>
  <si>
    <t>INCAPACITADO</t>
  </si>
  <si>
    <t>Dia de Asueto</t>
  </si>
  <si>
    <t>Despedido</t>
  </si>
  <si>
    <t>FLOTA</t>
  </si>
  <si>
    <t>Fallecimiento familiar</t>
  </si>
  <si>
    <t>Delgado Araya Alvaro</t>
  </si>
  <si>
    <t>Garcia Vargas Luis Alberto</t>
  </si>
  <si>
    <t>Hernandez Mendoza Carlos</t>
  </si>
  <si>
    <t>Morera Arce Enrique Mauricio</t>
  </si>
  <si>
    <t>Rodriguez Suarez Guillermo</t>
  </si>
  <si>
    <t>Salas Arce Jorge Alberto</t>
  </si>
  <si>
    <t>Soto Muñoz Evelio</t>
  </si>
  <si>
    <t>Angulo Marenco Roberto Carlos</t>
  </si>
  <si>
    <t>Vega Murillo Isabel</t>
  </si>
  <si>
    <t>Alvarez Arrieta Leonardo</t>
  </si>
  <si>
    <t>Juarez Gonzalez Luis</t>
  </si>
  <si>
    <t>Serrano Ruiz Alejandro José</t>
  </si>
  <si>
    <t>Ledezma Escalante Jose Mario</t>
  </si>
  <si>
    <t>Sanchez Quiros Javier</t>
  </si>
  <si>
    <t>Zuñiga Vargas Mario Alberto</t>
  </si>
  <si>
    <t>Taller</t>
  </si>
  <si>
    <t xml:space="preserve">Taller </t>
  </si>
  <si>
    <t>Rocha Corea Victoria</t>
  </si>
  <si>
    <t>Hernandez Perez Rafael</t>
  </si>
  <si>
    <t>Sanchez Quiros Marvin</t>
  </si>
  <si>
    <t>CONTINENTAL</t>
  </si>
  <si>
    <t xml:space="preserve">Total hr </t>
  </si>
  <si>
    <t>Total hr</t>
  </si>
  <si>
    <t>Mensajero</t>
  </si>
  <si>
    <t>Lavado</t>
  </si>
  <si>
    <t>LAVADO</t>
  </si>
  <si>
    <t>Fallas Matarrita  Bryan</t>
  </si>
  <si>
    <t>VACACIONES</t>
  </si>
  <si>
    <t>Cespedes Guillen Rafael</t>
  </si>
  <si>
    <t>WPP CORICLEAN</t>
  </si>
  <si>
    <t xml:space="preserve">WPP CONTINENTAL DE COSTA RICA S.A.  </t>
  </si>
  <si>
    <t>Cordoba Rodriguez Guido</t>
  </si>
  <si>
    <t>Cortes Gonzalez Daniel</t>
  </si>
  <si>
    <t>Ugalde Alvarez Randall</t>
  </si>
  <si>
    <t>Bodeguero</t>
  </si>
  <si>
    <t xml:space="preserve">Barquero Morera Randall </t>
  </si>
  <si>
    <t>Alvarez Guerrero Wanner</t>
  </si>
  <si>
    <t>Cespedes Arias Roy</t>
  </si>
  <si>
    <t>Alvarez Elizondo Oscar</t>
  </si>
  <si>
    <t>Anchia Solera Willy</t>
  </si>
  <si>
    <t>Angulo Jimenez César</t>
  </si>
  <si>
    <t>Arce Hernandez Jairo</t>
  </si>
  <si>
    <t>Arguedas Morales Jose Manuel</t>
  </si>
  <si>
    <t>Benavides Monge Mario</t>
  </si>
  <si>
    <t>Bolaños Rodriguez Bolivar</t>
  </si>
  <si>
    <t>Bonilla Vega Randall</t>
  </si>
  <si>
    <t>Brenes Arias Luis Manuel</t>
  </si>
  <si>
    <t>Brenes Brenes Michael Esteban</t>
  </si>
  <si>
    <t>Calvo Garcia Geovanni</t>
  </si>
  <si>
    <t>Castillo Vado Daybin</t>
  </si>
  <si>
    <t>Castro Rivera Jose Mercedes</t>
  </si>
  <si>
    <t>cespedes Arias Roy</t>
  </si>
  <si>
    <t>Chavarria Aleman Ruddy</t>
  </si>
  <si>
    <t>Gamboa Elizondo Hernan</t>
  </si>
  <si>
    <t>Gomez Rodriquez Donald</t>
  </si>
  <si>
    <t>Gonzalez Castillo Carlos</t>
  </si>
  <si>
    <t>Gonzalez Ocampo Eduardo de Jesus</t>
  </si>
  <si>
    <t>Gonzalez Vargas Carlos</t>
  </si>
  <si>
    <t>Gonzalez Vargas Cindy</t>
  </si>
  <si>
    <t>Hernandez García Luis Diego</t>
  </si>
  <si>
    <t>Jimenez Cubillo Christopher</t>
  </si>
  <si>
    <t>Lopez Guido Carlos</t>
  </si>
  <si>
    <t>Loria Cordero Juan Jose</t>
  </si>
  <si>
    <t>Marmolejo Moreno Andrea Liceth</t>
  </si>
  <si>
    <t>Maroto Oses Luis</t>
  </si>
  <si>
    <t>Melendez Jimenez Luis Gerardo</t>
  </si>
  <si>
    <t>Miranda Noguera Hairo</t>
  </si>
  <si>
    <t>Molina Oconitrillo Ramon</t>
  </si>
  <si>
    <t>Morales Vindas Daniel</t>
  </si>
  <si>
    <t>Muñoz Cambonero Jesus Miguel</t>
  </si>
  <si>
    <t>Ortiz Suarez Carlos Javier</t>
  </si>
  <si>
    <t>Pereira Monestel Jimmy Josue</t>
  </si>
  <si>
    <t>Picado Montero Henry</t>
  </si>
  <si>
    <t>Prado Arias Heiner</t>
  </si>
  <si>
    <t>Quesada Guillénn Roger</t>
  </si>
  <si>
    <t>Rivera Azofeifa Isaac</t>
  </si>
  <si>
    <t>Rocha Oviedo Ramon</t>
  </si>
  <si>
    <t>Rojas Rodriguez Gerardo</t>
  </si>
  <si>
    <t>Sandi Porras Isaias</t>
  </si>
  <si>
    <t>Vargas Ledezma Steven</t>
  </si>
  <si>
    <t>Vasquez Zumbado Enrique</t>
  </si>
  <si>
    <t>Vega Pineda Malber</t>
  </si>
  <si>
    <t>Zamora Lopez Andres Jesus</t>
  </si>
  <si>
    <t>Zuñiga Rodriguez Uvaldo</t>
  </si>
  <si>
    <t>lunes</t>
  </si>
  <si>
    <t xml:space="preserve">martes </t>
  </si>
  <si>
    <t>martes</t>
  </si>
  <si>
    <t xml:space="preserve">miercoles </t>
  </si>
  <si>
    <t>miércoles</t>
  </si>
  <si>
    <t xml:space="preserve">jueves </t>
  </si>
  <si>
    <t>jueves</t>
  </si>
  <si>
    <t xml:space="preserve">viernes </t>
  </si>
  <si>
    <t>viernes</t>
  </si>
  <si>
    <t xml:space="preserve">sabados </t>
  </si>
  <si>
    <t xml:space="preserve">Ausencia </t>
  </si>
  <si>
    <t>Traña Ocampo Danny A</t>
  </si>
  <si>
    <t>Salas Céspedes Jose Rafael</t>
  </si>
  <si>
    <t>COD</t>
  </si>
  <si>
    <t>NOMBRE</t>
  </si>
  <si>
    <t>PUESTO</t>
  </si>
  <si>
    <t>Ramirez Juan Bautista</t>
  </si>
  <si>
    <t>Orozco Castillo Rodrigo</t>
  </si>
  <si>
    <t>Bolaños Madriz Manfred</t>
  </si>
  <si>
    <t>chofer</t>
  </si>
  <si>
    <t>Hernandez Hernendez Victor</t>
  </si>
  <si>
    <t>24/11/2016(Martes)</t>
  </si>
  <si>
    <t xml:space="preserve"> 25/11/2016 (Miercoles)</t>
  </si>
  <si>
    <t>23/11/2016 (Lunes)</t>
  </si>
  <si>
    <t xml:space="preserve">Detalle </t>
  </si>
  <si>
    <t>MOTIVO</t>
  </si>
  <si>
    <t>Loria Pauth Miguel</t>
  </si>
  <si>
    <t>OBSERVACIONES DE LA SEMANA 18 AL23 DE ENERO 2016</t>
  </si>
  <si>
    <t>18/01/2016 (Lunes)</t>
  </si>
  <si>
    <t>19/01/2016(Martes)</t>
  </si>
  <si>
    <t xml:space="preserve"> 20/01/2016 (Miercoles)</t>
  </si>
  <si>
    <t>21/01/2016 (Jueves)</t>
  </si>
  <si>
    <t>22/01/2016 (Viernes)</t>
  </si>
  <si>
    <t>23/01/2016(Sabado )</t>
  </si>
  <si>
    <t>Planilla del 18-01-16 a1 23-01-16 SEMANA: 05</t>
  </si>
  <si>
    <t>23/01/2016 (Sabado)</t>
  </si>
  <si>
    <t>PSGS</t>
  </si>
  <si>
    <t>lunes 18 al sabado 23 Enero</t>
  </si>
  <si>
    <t xml:space="preserve">Vacaciones </t>
  </si>
  <si>
    <t>18 al 19 Enero 2016</t>
  </si>
  <si>
    <t>OBSERVACIONES DE LA SEMANA 18 al 23 Enero</t>
  </si>
  <si>
    <t xml:space="preserve">Delgado Araya Randall </t>
  </si>
  <si>
    <t>Incapacitado</t>
  </si>
  <si>
    <t>23  de Enero 2016</t>
  </si>
  <si>
    <t>05:54</t>
  </si>
  <si>
    <t>16:48</t>
  </si>
  <si>
    <t>02:19</t>
  </si>
  <si>
    <t>09:19</t>
  </si>
  <si>
    <t>02:24</t>
  </si>
  <si>
    <t>09:08</t>
  </si>
  <si>
    <t>Vacaciones</t>
  </si>
  <si>
    <t>MARTES</t>
  </si>
  <si>
    <t>08:00</t>
  </si>
  <si>
    <t>20:00</t>
  </si>
  <si>
    <t>20:21</t>
  </si>
  <si>
    <t>Pago de 6 horas dobles</t>
  </si>
  <si>
    <t>Pago doble 6 horas</t>
  </si>
  <si>
    <t xml:space="preserve">Jueves 21 viernes 22am </t>
  </si>
  <si>
    <t xml:space="preserve">Miercoles 20 de 21 a 05:00am </t>
  </si>
  <si>
    <t>Jueves21al 22 a 05:00am</t>
  </si>
  <si>
    <t>Viernes 22al 23 a 05:00am</t>
  </si>
  <si>
    <t>07:00</t>
  </si>
  <si>
    <t>12:00</t>
  </si>
  <si>
    <t>15:00</t>
  </si>
  <si>
    <t>06:00</t>
  </si>
  <si>
    <t>04:59</t>
  </si>
  <si>
    <t>13:05</t>
  </si>
  <si>
    <t>03:54</t>
  </si>
  <si>
    <t>13:45</t>
  </si>
  <si>
    <t>CCSS</t>
  </si>
  <si>
    <t>06:20</t>
  </si>
  <si>
    <t>02:34</t>
  </si>
  <si>
    <t>10:51</t>
  </si>
  <si>
    <t>14:00</t>
  </si>
  <si>
    <t>08:45</t>
  </si>
  <si>
    <t>13:53</t>
  </si>
  <si>
    <t>05:01</t>
  </si>
  <si>
    <t>15:47</t>
  </si>
  <si>
    <t>08:10</t>
  </si>
  <si>
    <t>15:10</t>
  </si>
  <si>
    <t>11:26</t>
  </si>
  <si>
    <t>Martes 19 al miercoles 20 am</t>
  </si>
  <si>
    <t>Domingo24 al lunes25</t>
  </si>
  <si>
    <t>Pago doble 9,37 horas</t>
  </si>
  <si>
    <t>Domingo 24 de Enero</t>
  </si>
  <si>
    <t>Pago boble de 6</t>
  </si>
  <si>
    <t>Sabado 23 al domingo 24</t>
  </si>
  <si>
    <t>18h/d</t>
  </si>
  <si>
    <t>12h/d</t>
  </si>
  <si>
    <r>
      <t>9,37</t>
    </r>
    <r>
      <rPr>
        <b/>
        <sz val="10"/>
        <color theme="1"/>
        <rFont val="Calibri"/>
        <family val="2"/>
        <scheme val="minor"/>
      </rPr>
      <t>h/d</t>
    </r>
  </si>
  <si>
    <t xml:space="preserve">AUSENTE </t>
  </si>
  <si>
    <t>AUSENTE</t>
  </si>
  <si>
    <t>7:00</t>
  </si>
  <si>
    <t>15:58</t>
  </si>
  <si>
    <t>LUNES 18 DE ENERO</t>
  </si>
  <si>
    <t>HORAS EXTRAS</t>
  </si>
  <si>
    <t>AUSENCIA</t>
  </si>
  <si>
    <t>SABADO 23 DE Enero</t>
  </si>
  <si>
    <t>14:13</t>
  </si>
  <si>
    <t>18:10</t>
  </si>
  <si>
    <t>06:13</t>
  </si>
</sst>
</file>

<file path=xl/styles.xml><?xml version="1.0" encoding="utf-8"?>
<styleSheet xmlns="http://schemas.openxmlformats.org/spreadsheetml/2006/main">
  <numFmts count="1">
    <numFmt numFmtId="164" formatCode="dd/mm/yyyy;@"/>
  </numFmts>
  <fonts count="29">
    <font>
      <sz val="11"/>
      <color theme="1"/>
      <name val="Calibri"/>
      <family val="2"/>
      <scheme val="minor"/>
    </font>
    <font>
      <b/>
      <sz val="9"/>
      <color theme="3" tint="-0.499984740745262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b/>
      <sz val="8"/>
      <color theme="6"/>
      <name val="Arial"/>
      <family val="2"/>
    </font>
    <font>
      <sz val="9"/>
      <name val="Arial"/>
      <family val="2"/>
    </font>
    <font>
      <b/>
      <sz val="9"/>
      <color theme="6"/>
      <name val="Arial"/>
      <family val="2"/>
    </font>
    <font>
      <b/>
      <sz val="10"/>
      <name val="Times New Roman"/>
      <family val="1"/>
    </font>
    <font>
      <b/>
      <sz val="22"/>
      <name val="Times New Roman"/>
      <family val="1"/>
    </font>
    <font>
      <b/>
      <sz val="8"/>
      <name val="Times New Roman"/>
      <family val="1"/>
    </font>
    <font>
      <b/>
      <sz val="11"/>
      <color indexed="12"/>
      <name val="Arial"/>
      <family val="2"/>
    </font>
    <font>
      <b/>
      <sz val="11"/>
      <color rgb="FFFF0000"/>
      <name val="Arial"/>
      <family val="2"/>
    </font>
    <font>
      <b/>
      <sz val="11"/>
      <color theme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11"/>
      <name val="Calibri"/>
      <family val="2"/>
      <scheme val="minor"/>
    </font>
    <font>
      <b/>
      <sz val="24"/>
      <name val="Times New Roman"/>
      <family val="1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307">
    <xf numFmtId="0" fontId="0" fillId="0" borderId="0" xfId="0"/>
    <xf numFmtId="2" fontId="7" fillId="0" borderId="11" xfId="0" applyNumberFormat="1" applyFont="1" applyFill="1" applyBorder="1" applyAlignment="1" applyProtection="1">
      <alignment horizontal="center" vertical="center"/>
      <protection hidden="1"/>
    </xf>
    <xf numFmtId="0" fontId="8" fillId="6" borderId="19" xfId="1" applyFont="1" applyFill="1" applyBorder="1" applyAlignment="1">
      <alignment horizontal="left" vertical="center"/>
    </xf>
    <xf numFmtId="2" fontId="7" fillId="5" borderId="11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39" xfId="0" applyBorder="1"/>
    <xf numFmtId="0" fontId="0" fillId="7" borderId="0" xfId="0" applyFill="1" applyBorder="1"/>
    <xf numFmtId="0" fontId="0" fillId="7" borderId="39" xfId="0" applyFill="1" applyBorder="1"/>
    <xf numFmtId="2" fontId="14" fillId="6" borderId="4" xfId="0" applyNumberFormat="1" applyFont="1" applyFill="1" applyBorder="1" applyAlignment="1" applyProtection="1">
      <alignment horizontal="center" vertical="center"/>
      <protection hidden="1"/>
    </xf>
    <xf numFmtId="2" fontId="14" fillId="6" borderId="29" xfId="0" applyNumberFormat="1" applyFont="1" applyFill="1" applyBorder="1" applyAlignment="1" applyProtection="1">
      <alignment horizontal="center" vertical="center"/>
      <protection hidden="1"/>
    </xf>
    <xf numFmtId="2" fontId="14" fillId="6" borderId="5" xfId="0" applyNumberFormat="1" applyFont="1" applyFill="1" applyBorder="1" applyAlignment="1" applyProtection="1">
      <alignment horizontal="center" vertical="center"/>
      <protection hidden="1"/>
    </xf>
    <xf numFmtId="164" fontId="2" fillId="7" borderId="8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  <xf numFmtId="2" fontId="7" fillId="7" borderId="21" xfId="0" applyNumberFormat="1" applyFont="1" applyFill="1" applyBorder="1" applyAlignment="1" applyProtection="1">
      <alignment horizontal="center" vertical="center"/>
      <protection hidden="1"/>
    </xf>
    <xf numFmtId="2" fontId="7" fillId="7" borderId="20" xfId="0" applyNumberFormat="1" applyFont="1" applyFill="1" applyBorder="1" applyAlignment="1" applyProtection="1">
      <alignment horizontal="center" vertical="center"/>
      <protection hidden="1"/>
    </xf>
    <xf numFmtId="2" fontId="7" fillId="7" borderId="0" xfId="0" applyNumberFormat="1" applyFont="1" applyFill="1" applyBorder="1" applyAlignment="1" applyProtection="1">
      <alignment horizontal="center" vertical="center"/>
      <protection hidden="1"/>
    </xf>
    <xf numFmtId="0" fontId="2" fillId="7" borderId="4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2" fontId="7" fillId="7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/>
    <xf numFmtId="20" fontId="16" fillId="10" borderId="17" xfId="0" applyNumberFormat="1" applyFont="1" applyFill="1" applyBorder="1" applyAlignment="1" applyProtection="1">
      <alignment horizontal="center"/>
      <protection locked="0"/>
    </xf>
    <xf numFmtId="0" fontId="0" fillId="7" borderId="8" xfId="0" applyFill="1" applyBorder="1"/>
    <xf numFmtId="164" fontId="2" fillId="7" borderId="4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2" borderId="3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7" borderId="3" xfId="0" applyFill="1" applyBorder="1"/>
    <xf numFmtId="20" fontId="16" fillId="9" borderId="11" xfId="0" applyNumberFormat="1" applyFont="1" applyFill="1" applyBorder="1" applyAlignment="1" applyProtection="1">
      <alignment horizontal="center"/>
      <protection locked="0"/>
    </xf>
    <xf numFmtId="0" fontId="15" fillId="11" borderId="11" xfId="0" applyFont="1" applyFill="1" applyBorder="1"/>
    <xf numFmtId="20" fontId="7" fillId="0" borderId="11" xfId="0" applyNumberFormat="1" applyFont="1" applyFill="1" applyBorder="1" applyAlignment="1" applyProtection="1">
      <alignment horizontal="center" vertical="center"/>
      <protection hidden="1"/>
    </xf>
    <xf numFmtId="0" fontId="2" fillId="2" borderId="31" xfId="0" applyFont="1" applyFill="1" applyBorder="1" applyAlignment="1">
      <alignment horizontal="center" vertical="center" wrapText="1"/>
    </xf>
    <xf numFmtId="164" fontId="2" fillId="7" borderId="0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/>
    </xf>
    <xf numFmtId="0" fontId="0" fillId="14" borderId="48" xfId="0" applyFill="1" applyBorder="1"/>
    <xf numFmtId="0" fontId="15" fillId="15" borderId="48" xfId="0" applyFont="1" applyFill="1" applyBorder="1" applyAlignment="1">
      <alignment horizontal="center"/>
    </xf>
    <xf numFmtId="0" fontId="0" fillId="7" borderId="20" xfId="0" applyFill="1" applyBorder="1"/>
    <xf numFmtId="0" fontId="0" fillId="7" borderId="15" xfId="0" applyFill="1" applyBorder="1"/>
    <xf numFmtId="0" fontId="15" fillId="13" borderId="24" xfId="0" applyFont="1" applyFill="1" applyBorder="1"/>
    <xf numFmtId="0" fontId="16" fillId="3" borderId="12" xfId="0" applyFont="1" applyFill="1" applyBorder="1" applyAlignment="1">
      <alignment horizontal="center"/>
    </xf>
    <xf numFmtId="0" fontId="17" fillId="16" borderId="12" xfId="0" applyFont="1" applyFill="1" applyBorder="1" applyAlignment="1">
      <alignment horizontal="center"/>
    </xf>
    <xf numFmtId="0" fontId="0" fillId="7" borderId="10" xfId="0" applyFill="1" applyBorder="1"/>
    <xf numFmtId="0" fontId="0" fillId="7" borderId="17" xfId="0" applyFill="1" applyBorder="1"/>
    <xf numFmtId="0" fontId="0" fillId="7" borderId="12" xfId="0" applyFill="1" applyBorder="1"/>
    <xf numFmtId="0" fontId="0" fillId="7" borderId="21" xfId="0" applyFill="1" applyBorder="1"/>
    <xf numFmtId="0" fontId="22" fillId="7" borderId="21" xfId="0" applyFont="1" applyFill="1" applyBorder="1" applyAlignment="1">
      <alignment horizontal="center" vertical="center"/>
    </xf>
    <xf numFmtId="2" fontId="21" fillId="0" borderId="11" xfId="0" applyNumberFormat="1" applyFont="1" applyFill="1" applyBorder="1" applyAlignment="1" applyProtection="1">
      <alignment horizontal="center" vertical="center"/>
      <protection hidden="1"/>
    </xf>
    <xf numFmtId="0" fontId="0" fillId="7" borderId="4" xfId="0" applyFill="1" applyBorder="1"/>
    <xf numFmtId="20" fontId="7" fillId="5" borderId="11" xfId="0" applyNumberFormat="1" applyFont="1" applyFill="1" applyBorder="1" applyAlignment="1" applyProtection="1">
      <alignment horizontal="center" vertical="center"/>
      <protection hidden="1"/>
    </xf>
    <xf numFmtId="0" fontId="8" fillId="6" borderId="21" xfId="1" applyFont="1" applyFill="1" applyBorder="1" applyAlignment="1">
      <alignment horizontal="left" vertical="center"/>
    </xf>
    <xf numFmtId="0" fontId="6" fillId="6" borderId="21" xfId="1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0" fillId="0" borderId="0" xfId="0"/>
    <xf numFmtId="20" fontId="0" fillId="5" borderId="11" xfId="0" applyNumberFormat="1" applyFont="1" applyFill="1" applyBorder="1" applyAlignment="1">
      <alignment horizontal="left"/>
    </xf>
    <xf numFmtId="20" fontId="24" fillId="5" borderId="11" xfId="0" applyNumberFormat="1" applyFont="1" applyFill="1" applyBorder="1" applyAlignment="1" applyProtection="1">
      <alignment horizontal="left"/>
      <protection locked="0"/>
    </xf>
    <xf numFmtId="0" fontId="24" fillId="7" borderId="21" xfId="0" applyFont="1" applyFill="1" applyBorder="1"/>
    <xf numFmtId="0" fontId="2" fillId="2" borderId="11" xfId="0" applyFont="1" applyFill="1" applyBorder="1" applyAlignment="1">
      <alignment horizontal="center" vertical="center" wrapText="1"/>
    </xf>
    <xf numFmtId="0" fontId="0" fillId="7" borderId="11" xfId="0" applyFill="1" applyBorder="1"/>
    <xf numFmtId="20" fontId="24" fillId="5" borderId="11" xfId="0" applyNumberFormat="1" applyFont="1" applyFill="1" applyBorder="1" applyAlignment="1">
      <alignment horizontal="left"/>
    </xf>
    <xf numFmtId="49" fontId="0" fillId="0" borderId="0" xfId="0" applyNumberFormat="1"/>
    <xf numFmtId="15" fontId="0" fillId="0" borderId="0" xfId="0" applyNumberFormat="1"/>
    <xf numFmtId="0" fontId="2" fillId="8" borderId="12" xfId="1" applyFont="1" applyFill="1" applyBorder="1" applyAlignment="1">
      <alignment horizontal="center" vertical="center"/>
    </xf>
    <xf numFmtId="49" fontId="0" fillId="0" borderId="11" xfId="0" applyNumberFormat="1" applyBorder="1"/>
    <xf numFmtId="49" fontId="0" fillId="0" borderId="21" xfId="0" applyNumberFormat="1" applyBorder="1"/>
    <xf numFmtId="0" fontId="0" fillId="7" borderId="0" xfId="0" applyFill="1"/>
    <xf numFmtId="0" fontId="19" fillId="0" borderId="12" xfId="0" applyFont="1" applyBorder="1"/>
    <xf numFmtId="0" fontId="16" fillId="7" borderId="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16" fillId="12" borderId="0" xfId="0" applyFont="1" applyFill="1" applyBorder="1" applyAlignment="1">
      <alignment horizontal="center"/>
    </xf>
    <xf numFmtId="0" fontId="8" fillId="6" borderId="11" xfId="1" applyFont="1" applyFill="1" applyBorder="1" applyAlignment="1">
      <alignment horizontal="left" vertical="center"/>
    </xf>
    <xf numFmtId="0" fontId="8" fillId="6" borderId="12" xfId="1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20" fontId="0" fillId="0" borderId="0" xfId="0" applyNumberFormat="1"/>
    <xf numFmtId="0" fontId="2" fillId="2" borderId="23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6" fillId="6" borderId="11" xfId="1" applyFont="1" applyFill="1" applyBorder="1" applyAlignment="1">
      <alignment horizontal="left" vertical="center"/>
    </xf>
    <xf numFmtId="0" fontId="6" fillId="6" borderId="31" xfId="1" applyFont="1" applyFill="1" applyBorder="1" applyAlignment="1">
      <alignment horizontal="left" vertical="center"/>
    </xf>
    <xf numFmtId="0" fontId="0" fillId="0" borderId="11" xfId="0" applyBorder="1"/>
    <xf numFmtId="20" fontId="0" fillId="0" borderId="11" xfId="0" applyNumberFormat="1" applyBorder="1"/>
    <xf numFmtId="20" fontId="16" fillId="9" borderId="48" xfId="0" applyNumberFormat="1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>
      <alignment horizontal="center" vertical="center" wrapText="1"/>
    </xf>
    <xf numFmtId="0" fontId="2" fillId="4" borderId="44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20" fontId="16" fillId="9" borderId="31" xfId="0" applyNumberFormat="1" applyFont="1" applyFill="1" applyBorder="1" applyAlignment="1" applyProtection="1">
      <alignment horizontal="center"/>
      <protection locked="0"/>
    </xf>
    <xf numFmtId="0" fontId="16" fillId="12" borderId="11" xfId="0" applyFont="1" applyFill="1" applyBorder="1" applyAlignment="1">
      <alignment horizontal="center"/>
    </xf>
    <xf numFmtId="0" fontId="0" fillId="14" borderId="0" xfId="0" applyFill="1" applyBorder="1"/>
    <xf numFmtId="20" fontId="16" fillId="10" borderId="20" xfId="0" applyNumberFormat="1" applyFont="1" applyFill="1" applyBorder="1" applyAlignment="1" applyProtection="1">
      <alignment horizontal="center"/>
      <protection locked="0"/>
    </xf>
    <xf numFmtId="0" fontId="17" fillId="16" borderId="21" xfId="0" applyFont="1" applyFill="1" applyBorder="1" applyAlignment="1">
      <alignment horizontal="center"/>
    </xf>
    <xf numFmtId="0" fontId="15" fillId="11" borderId="10" xfId="0" applyFont="1" applyFill="1" applyBorder="1"/>
    <xf numFmtId="0" fontId="15" fillId="13" borderId="4" xfId="0" applyFont="1" applyFill="1" applyBorder="1"/>
    <xf numFmtId="0" fontId="15" fillId="17" borderId="10" xfId="0" applyFont="1" applyFill="1" applyBorder="1"/>
    <xf numFmtId="20" fontId="16" fillId="9" borderId="10" xfId="0" applyNumberFormat="1" applyFont="1" applyFill="1" applyBorder="1" applyAlignment="1" applyProtection="1">
      <alignment horizontal="center"/>
      <protection locked="0"/>
    </xf>
    <xf numFmtId="0" fontId="16" fillId="3" borderId="21" xfId="0" applyFont="1" applyFill="1" applyBorder="1" applyAlignment="1">
      <alignment horizontal="center"/>
    </xf>
    <xf numFmtId="0" fontId="15" fillId="18" borderId="48" xfId="0" applyFont="1" applyFill="1" applyBorder="1" applyAlignment="1">
      <alignment horizontal="center"/>
    </xf>
    <xf numFmtId="0" fontId="15" fillId="18" borderId="0" xfId="0" applyFont="1" applyFill="1" applyBorder="1" applyAlignment="1">
      <alignment horizontal="center"/>
    </xf>
    <xf numFmtId="0" fontId="20" fillId="0" borderId="12" xfId="0" applyFont="1" applyBorder="1" applyAlignment="1"/>
    <xf numFmtId="0" fontId="20" fillId="0" borderId="10" xfId="0" applyFont="1" applyBorder="1" applyAlignment="1"/>
    <xf numFmtId="0" fontId="15" fillId="0" borderId="12" xfId="0" applyFont="1" applyFill="1" applyBorder="1" applyAlignment="1"/>
    <xf numFmtId="0" fontId="15" fillId="0" borderId="10" xfId="0" applyFont="1" applyFill="1" applyBorder="1" applyAlignment="1"/>
    <xf numFmtId="0" fontId="12" fillId="2" borderId="25" xfId="0" applyFont="1" applyFill="1" applyBorder="1" applyAlignment="1">
      <alignment vertical="center"/>
    </xf>
    <xf numFmtId="0" fontId="12" fillId="2" borderId="27" xfId="0" applyFont="1" applyFill="1" applyBorder="1" applyAlignment="1">
      <alignment vertical="center"/>
    </xf>
    <xf numFmtId="0" fontId="12" fillId="2" borderId="26" xfId="0" applyFont="1" applyFill="1" applyBorder="1" applyAlignment="1">
      <alignment vertical="center"/>
    </xf>
    <xf numFmtId="0" fontId="16" fillId="3" borderId="0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5" fillId="13" borderId="48" xfId="0" applyFont="1" applyFill="1" applyBorder="1"/>
    <xf numFmtId="0" fontId="16" fillId="12" borderId="12" xfId="0" applyFont="1" applyFill="1" applyBorder="1" applyAlignment="1">
      <alignment horizontal="center"/>
    </xf>
    <xf numFmtId="0" fontId="17" fillId="16" borderId="11" xfId="0" applyFont="1" applyFill="1" applyBorder="1" applyAlignment="1">
      <alignment horizontal="center"/>
    </xf>
    <xf numFmtId="20" fontId="16" fillId="9" borderId="17" xfId="0" applyNumberFormat="1" applyFont="1" applyFill="1" applyBorder="1" applyAlignment="1" applyProtection="1">
      <alignment horizontal="center"/>
      <protection locked="0"/>
    </xf>
    <xf numFmtId="2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5" fillId="0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49" fontId="0" fillId="0" borderId="4" xfId="0" applyNumberFormat="1" applyBorder="1"/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2" fontId="7" fillId="5" borderId="21" xfId="0" applyNumberFormat="1" applyFont="1" applyFill="1" applyBorder="1" applyAlignment="1" applyProtection="1">
      <alignment horizontal="center" vertical="center"/>
      <protection hidden="1"/>
    </xf>
    <xf numFmtId="2" fontId="7" fillId="0" borderId="10" xfId="0" applyNumberFormat="1" applyFont="1" applyFill="1" applyBorder="1" applyAlignment="1" applyProtection="1">
      <alignment horizontal="center" vertical="center"/>
      <protection hidden="1"/>
    </xf>
    <xf numFmtId="49" fontId="0" fillId="0" borderId="12" xfId="0" applyNumberFormat="1" applyBorder="1"/>
    <xf numFmtId="0" fontId="15" fillId="0" borderId="11" xfId="0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49" fontId="0" fillId="0" borderId="0" xfId="0" applyNumberFormat="1" applyBorder="1"/>
    <xf numFmtId="0" fontId="0" fillId="0" borderId="0" xfId="0" applyFill="1" applyBorder="1"/>
    <xf numFmtId="0" fontId="15" fillId="0" borderId="11" xfId="0" applyFont="1" applyFill="1" applyBorder="1" applyAlignment="1">
      <alignment horizontal="center"/>
    </xf>
    <xf numFmtId="49" fontId="0" fillId="0" borderId="0" xfId="0" applyNumberFormat="1" applyFill="1" applyBorder="1"/>
    <xf numFmtId="49" fontId="0" fillId="0" borderId="21" xfId="0" applyNumberFormat="1" applyFill="1" applyBorder="1"/>
    <xf numFmtId="0" fontId="0" fillId="0" borderId="21" xfId="0" applyBorder="1"/>
    <xf numFmtId="0" fontId="20" fillId="3" borderId="11" xfId="0" applyFont="1" applyFill="1" applyBorder="1" applyAlignment="1">
      <alignment horizontal="center"/>
    </xf>
    <xf numFmtId="0" fontId="0" fillId="0" borderId="11" xfId="0" applyBorder="1"/>
    <xf numFmtId="49" fontId="0" fillId="0" borderId="10" xfId="0" applyNumberFormat="1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1" xfId="0" applyBorder="1"/>
    <xf numFmtId="20" fontId="16" fillId="9" borderId="17" xfId="0" applyNumberFormat="1" applyFont="1" applyFill="1" applyBorder="1" applyAlignment="1" applyProtection="1">
      <alignment horizontal="left"/>
      <protection locked="0"/>
    </xf>
    <xf numFmtId="20" fontId="16" fillId="19" borderId="20" xfId="0" applyNumberFormat="1" applyFont="1" applyFill="1" applyBorder="1" applyAlignment="1" applyProtection="1">
      <alignment horizontal="center"/>
      <protection locked="0"/>
    </xf>
    <xf numFmtId="20" fontId="0" fillId="20" borderId="11" xfId="0" applyNumberFormat="1" applyFill="1" applyBorder="1" applyAlignment="1">
      <alignment horizontal="left"/>
    </xf>
    <xf numFmtId="0" fontId="0" fillId="0" borderId="11" xfId="0" applyBorder="1"/>
    <xf numFmtId="0" fontId="2" fillId="8" borderId="24" xfId="1" applyFont="1" applyFill="1" applyBorder="1" applyAlignment="1">
      <alignment horizontal="center" vertical="center"/>
    </xf>
    <xf numFmtId="0" fontId="0" fillId="0" borderId="11" xfId="0" applyBorder="1"/>
    <xf numFmtId="0" fontId="19" fillId="0" borderId="10" xfId="0" applyFont="1" applyBorder="1"/>
    <xf numFmtId="0" fontId="20" fillId="0" borderId="11" xfId="0" applyFont="1" applyBorder="1" applyAlignment="1">
      <alignment horizontal="left"/>
    </xf>
    <xf numFmtId="0" fontId="15" fillId="11" borderId="10" xfId="0" applyFont="1" applyFill="1" applyBorder="1" applyAlignment="1">
      <alignment horizontal="left"/>
    </xf>
    <xf numFmtId="0" fontId="0" fillId="0" borderId="11" xfId="0" applyBorder="1"/>
    <xf numFmtId="0" fontId="15" fillId="11" borderId="12" xfId="0" applyFont="1" applyFill="1" applyBorder="1"/>
    <xf numFmtId="20" fontId="16" fillId="9" borderId="12" xfId="0" applyNumberFormat="1" applyFont="1" applyFill="1" applyBorder="1" applyAlignment="1" applyProtection="1">
      <alignment horizontal="center"/>
      <protection locked="0"/>
    </xf>
    <xf numFmtId="0" fontId="0" fillId="5" borderId="12" xfId="0" applyFill="1" applyBorder="1"/>
    <xf numFmtId="0" fontId="0" fillId="5" borderId="21" xfId="0" applyFill="1" applyBorder="1"/>
    <xf numFmtId="0" fontId="0" fillId="5" borderId="10" xfId="0" applyFill="1" applyBorder="1"/>
    <xf numFmtId="0" fontId="0" fillId="0" borderId="12" xfId="0" applyBorder="1"/>
    <xf numFmtId="0" fontId="0" fillId="0" borderId="21" xfId="0" applyBorder="1"/>
    <xf numFmtId="0" fontId="0" fillId="0" borderId="10" xfId="0" applyBorder="1"/>
    <xf numFmtId="0" fontId="0" fillId="2" borderId="11" xfId="0" applyFill="1" applyBorder="1" applyAlignment="1">
      <alignment horizontal="center"/>
    </xf>
    <xf numFmtId="0" fontId="20" fillId="3" borderId="12" xfId="0" applyFont="1" applyFill="1" applyBorder="1" applyAlignment="1">
      <alignment horizontal="center"/>
    </xf>
    <xf numFmtId="0" fontId="20" fillId="3" borderId="21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64" fontId="2" fillId="2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0" fontId="10" fillId="5" borderId="37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2" fillId="2" borderId="35" xfId="0" applyNumberFormat="1" applyFont="1" applyFill="1" applyBorder="1" applyAlignment="1">
      <alignment horizontal="center" vertical="center"/>
    </xf>
    <xf numFmtId="164" fontId="2" fillId="2" borderId="5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/>
    </xf>
    <xf numFmtId="164" fontId="2" fillId="2" borderId="33" xfId="0" applyNumberFormat="1" applyFont="1" applyFill="1" applyBorder="1" applyAlignment="1">
      <alignment horizontal="center" vertical="center"/>
    </xf>
    <xf numFmtId="164" fontId="2" fillId="2" borderId="34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3" xfId="0" applyFont="1" applyFill="1" applyBorder="1" applyAlignment="1">
      <alignment horizontal="center" vertical="center" wrapText="1"/>
    </xf>
    <xf numFmtId="164" fontId="2" fillId="2" borderId="57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4" borderId="53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164" fontId="2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4" borderId="44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6" fillId="5" borderId="11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left"/>
    </xf>
    <xf numFmtId="0" fontId="13" fillId="3" borderId="9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47" xfId="0" applyFont="1" applyFill="1" applyBorder="1" applyAlignment="1">
      <alignment horizontal="center" vertical="center" wrapText="1"/>
    </xf>
    <xf numFmtId="0" fontId="13" fillId="3" borderId="3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0" fillId="0" borderId="16" xfId="0" applyBorder="1"/>
    <xf numFmtId="0" fontId="0" fillId="0" borderId="11" xfId="0" applyBorder="1"/>
    <xf numFmtId="0" fontId="1" fillId="7" borderId="12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0" fillId="0" borderId="58" xfId="0" applyBorder="1"/>
    <xf numFmtId="0" fontId="20" fillId="0" borderId="12" xfId="0" applyFont="1" applyBorder="1"/>
    <xf numFmtId="0" fontId="20" fillId="0" borderId="21" xfId="0" applyFont="1" applyBorder="1"/>
    <xf numFmtId="0" fontId="20" fillId="0" borderId="10" xfId="0" applyFont="1" applyBorder="1"/>
    <xf numFmtId="0" fontId="3" fillId="3" borderId="29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9" fillId="5" borderId="47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5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center" vertical="center" wrapText="1"/>
    </xf>
    <xf numFmtId="0" fontId="10" fillId="5" borderId="54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55" xfId="0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51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12" xfId="0" applyFont="1" applyFill="1" applyBorder="1" applyAlignment="1">
      <alignment horizontal="left"/>
    </xf>
    <xf numFmtId="0" fontId="15" fillId="0" borderId="10" xfId="0" applyFont="1" applyFill="1" applyBorder="1" applyAlignment="1">
      <alignment horizontal="left"/>
    </xf>
    <xf numFmtId="0" fontId="20" fillId="0" borderId="11" xfId="0" applyFont="1" applyFill="1" applyBorder="1"/>
    <xf numFmtId="0" fontId="2" fillId="2" borderId="42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3" fillId="3" borderId="28" xfId="0" applyFont="1" applyFill="1" applyBorder="1" applyAlignment="1">
      <alignment horizontal="center" vertical="center" wrapText="1"/>
    </xf>
    <xf numFmtId="0" fontId="23" fillId="5" borderId="47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56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left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0" fillId="0" borderId="12" xfId="0" applyFont="1" applyFill="1" applyBorder="1"/>
    <xf numFmtId="0" fontId="20" fillId="0" borderId="21" xfId="0" applyFont="1" applyFill="1" applyBorder="1"/>
    <xf numFmtId="0" fontId="20" fillId="0" borderId="10" xfId="0" applyFont="1" applyFill="1" applyBorder="1"/>
    <xf numFmtId="0" fontId="25" fillId="5" borderId="54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5" borderId="55" xfId="0" applyFont="1" applyFill="1" applyBorder="1" applyAlignment="1">
      <alignment horizontal="center" vertical="center"/>
    </xf>
    <xf numFmtId="0" fontId="25" fillId="5" borderId="48" xfId="0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center" vertical="center"/>
    </xf>
    <xf numFmtId="0" fontId="25" fillId="5" borderId="51" xfId="0" applyFont="1" applyFill="1" applyBorder="1" applyAlignment="1">
      <alignment horizontal="center" vertical="center"/>
    </xf>
    <xf numFmtId="0" fontId="25" fillId="5" borderId="24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horizontal="center" vertical="center"/>
    </xf>
    <xf numFmtId="0" fontId="25" fillId="5" borderId="30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5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0</xdr:row>
      <xdr:rowOff>0</xdr:rowOff>
    </xdr:from>
    <xdr:to>
      <xdr:col>23</xdr:col>
      <xdr:colOff>314325</xdr:colOff>
      <xdr:row>2</xdr:row>
      <xdr:rowOff>152400</xdr:rowOff>
    </xdr:to>
    <xdr:pic>
      <xdr:nvPicPr>
        <xdr:cNvPr id="4" name="Imagen 1" descr="Coriclea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86476" y="0"/>
          <a:ext cx="4333874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47624</xdr:rowOff>
    </xdr:from>
    <xdr:to>
      <xdr:col>23</xdr:col>
      <xdr:colOff>276225</xdr:colOff>
      <xdr:row>3</xdr:row>
      <xdr:rowOff>190499</xdr:rowOff>
    </xdr:to>
    <xdr:pic>
      <xdr:nvPicPr>
        <xdr:cNvPr id="2" name="Imagen 1" descr="Coriclea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48400" y="6105524"/>
          <a:ext cx="4276725" cy="5238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0</xdr:rowOff>
    </xdr:from>
    <xdr:to>
      <xdr:col>23</xdr:col>
      <xdr:colOff>247650</xdr:colOff>
      <xdr:row>2</xdr:row>
      <xdr:rowOff>142874</xdr:rowOff>
    </xdr:to>
    <xdr:pic>
      <xdr:nvPicPr>
        <xdr:cNvPr id="3073" name="Imagen 1" descr="Coriclea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62725" y="0"/>
          <a:ext cx="4191000" cy="523874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34637</xdr:colOff>
      <xdr:row>31</xdr:row>
      <xdr:rowOff>0</xdr:rowOff>
    </xdr:from>
    <xdr:to>
      <xdr:col>23</xdr:col>
      <xdr:colOff>251113</xdr:colOff>
      <xdr:row>33</xdr:row>
      <xdr:rowOff>138545</xdr:rowOff>
    </xdr:to>
    <xdr:pic>
      <xdr:nvPicPr>
        <xdr:cNvPr id="2049" name="Imagen 1" descr="Coriclea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29796" y="5593773"/>
          <a:ext cx="4277590" cy="519545"/>
        </a:xfrm>
        <a:prstGeom prst="rect">
          <a:avLst/>
        </a:prstGeom>
        <a:noFill/>
      </xdr:spPr>
    </xdr:pic>
    <xdr:clientData/>
  </xdr:twoCellAnchor>
  <xdr:twoCellAnchor>
    <xdr:from>
      <xdr:col>12</xdr:col>
      <xdr:colOff>60614</xdr:colOff>
      <xdr:row>0</xdr:row>
      <xdr:rowOff>1</xdr:rowOff>
    </xdr:from>
    <xdr:to>
      <xdr:col>23</xdr:col>
      <xdr:colOff>277091</xdr:colOff>
      <xdr:row>2</xdr:row>
      <xdr:rowOff>155863</xdr:rowOff>
    </xdr:to>
    <xdr:pic>
      <xdr:nvPicPr>
        <xdr:cNvPr id="2050" name="Imagen 1" descr="Coriclea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55773" y="1"/>
          <a:ext cx="4277591" cy="502226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0</xdr:rowOff>
    </xdr:from>
    <xdr:to>
      <xdr:col>23</xdr:col>
      <xdr:colOff>266699</xdr:colOff>
      <xdr:row>2</xdr:row>
      <xdr:rowOff>152400</xdr:rowOff>
    </xdr:to>
    <xdr:pic>
      <xdr:nvPicPr>
        <xdr:cNvPr id="4097" name="Imagen 1" descr="Coriclea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72250" y="0"/>
          <a:ext cx="4200524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4"/>
  <sheetViews>
    <sheetView topLeftCell="A43" workbookViewId="0">
      <selection activeCell="E71" sqref="E71"/>
    </sheetView>
  </sheetViews>
  <sheetFormatPr baseColWidth="10" defaultRowHeight="15"/>
  <cols>
    <col min="1" max="1" width="32.85546875" style="60" bestFit="1" customWidth="1"/>
    <col min="2" max="2" width="11.42578125" style="60"/>
    <col min="3" max="3" width="11.7109375" style="60" customWidth="1"/>
    <col min="4" max="4" width="11.42578125" style="60"/>
  </cols>
  <sheetData>
    <row r="1" spans="1:5">
      <c r="A1" s="60" t="s">
        <v>45</v>
      </c>
      <c r="B1" s="60" t="s">
        <v>120</v>
      </c>
      <c r="C1" s="83">
        <v>0.29166666666666669</v>
      </c>
      <c r="D1" s="83">
        <v>0.70833333333333337</v>
      </c>
      <c r="E1" s="60"/>
    </row>
    <row r="2" spans="1:5">
      <c r="A2" s="60" t="s">
        <v>74</v>
      </c>
      <c r="B2" s="60" t="s">
        <v>120</v>
      </c>
      <c r="E2" s="60"/>
    </row>
    <row r="3" spans="1:5">
      <c r="A3" s="60" t="s">
        <v>72</v>
      </c>
      <c r="B3" s="60" t="s">
        <v>120</v>
      </c>
      <c r="C3" s="83">
        <v>0.29166666666666669</v>
      </c>
      <c r="D3" s="83">
        <v>0.70833333333333337</v>
      </c>
      <c r="E3" s="60"/>
    </row>
    <row r="4" spans="1:5">
      <c r="A4" s="60" t="s">
        <v>75</v>
      </c>
      <c r="B4" s="60" t="s">
        <v>120</v>
      </c>
      <c r="E4" s="60"/>
    </row>
    <row r="5" spans="1:5">
      <c r="A5" s="60" t="s">
        <v>76</v>
      </c>
      <c r="B5" s="60" t="s">
        <v>120</v>
      </c>
      <c r="E5" s="60"/>
    </row>
    <row r="6" spans="1:5">
      <c r="A6" s="70" t="s">
        <v>43</v>
      </c>
      <c r="B6" s="60" t="s">
        <v>120</v>
      </c>
      <c r="C6" s="83"/>
      <c r="D6" s="83"/>
      <c r="E6" s="60"/>
    </row>
    <row r="7" spans="1:5">
      <c r="A7" s="60" t="s">
        <v>77</v>
      </c>
      <c r="B7" s="60" t="s">
        <v>120</v>
      </c>
      <c r="E7" s="60"/>
    </row>
    <row r="8" spans="1:5">
      <c r="A8" s="60" t="s">
        <v>78</v>
      </c>
      <c r="B8" s="60" t="s">
        <v>120</v>
      </c>
      <c r="E8" s="60"/>
    </row>
    <row r="9" spans="1:5" s="60" customFormat="1">
      <c r="A9" s="70" t="s">
        <v>71</v>
      </c>
      <c r="B9" s="60" t="s">
        <v>120</v>
      </c>
      <c r="C9" s="83"/>
      <c r="D9" s="83"/>
    </row>
    <row r="10" spans="1:5">
      <c r="A10" s="60" t="s">
        <v>79</v>
      </c>
      <c r="B10" s="60" t="s">
        <v>120</v>
      </c>
      <c r="E10" s="60"/>
    </row>
    <row r="11" spans="1:5" s="60" customFormat="1">
      <c r="A11" s="134" t="s">
        <v>138</v>
      </c>
      <c r="B11" s="135" t="s">
        <v>120</v>
      </c>
      <c r="C11" s="83">
        <v>0.20833333333333334</v>
      </c>
      <c r="D11" s="83">
        <v>0.59513888888888888</v>
      </c>
    </row>
    <row r="12" spans="1:5">
      <c r="A12" s="60" t="s">
        <v>80</v>
      </c>
      <c r="B12" s="60" t="s">
        <v>120</v>
      </c>
      <c r="E12" s="60"/>
    </row>
    <row r="13" spans="1:5">
      <c r="A13" s="60" t="s">
        <v>81</v>
      </c>
      <c r="B13" s="60" t="s">
        <v>120</v>
      </c>
      <c r="C13" s="83">
        <v>0.20833333333333334</v>
      </c>
      <c r="D13" s="83">
        <v>0.59513888888888888</v>
      </c>
      <c r="E13" s="60"/>
    </row>
    <row r="14" spans="1:5">
      <c r="A14" s="60" t="s">
        <v>82</v>
      </c>
      <c r="B14" s="60" t="s">
        <v>120</v>
      </c>
      <c r="E14" s="60"/>
    </row>
    <row r="15" spans="1:5">
      <c r="A15" s="60" t="s">
        <v>83</v>
      </c>
      <c r="B15" s="60" t="s">
        <v>120</v>
      </c>
      <c r="E15" s="60"/>
    </row>
    <row r="16" spans="1:5">
      <c r="A16" s="60" t="s">
        <v>84</v>
      </c>
      <c r="B16" s="60" t="s">
        <v>120</v>
      </c>
      <c r="C16" s="83"/>
      <c r="D16" s="83"/>
      <c r="E16" s="60"/>
    </row>
    <row r="17" spans="1:7">
      <c r="A17" s="60" t="s">
        <v>85</v>
      </c>
      <c r="B17" s="60" t="s">
        <v>120</v>
      </c>
      <c r="C17" s="83"/>
      <c r="D17" s="83"/>
      <c r="E17" s="60"/>
    </row>
    <row r="18" spans="1:7">
      <c r="A18" s="60" t="s">
        <v>86</v>
      </c>
      <c r="B18" s="60" t="s">
        <v>120</v>
      </c>
      <c r="E18" s="60"/>
    </row>
    <row r="19" spans="1:7" s="60" customFormat="1">
      <c r="A19" s="60" t="s">
        <v>87</v>
      </c>
      <c r="B19" s="60" t="s">
        <v>120</v>
      </c>
      <c r="C19" s="83"/>
      <c r="D19" s="83"/>
    </row>
    <row r="20" spans="1:7">
      <c r="A20" s="60" t="s">
        <v>64</v>
      </c>
      <c r="B20" s="60" t="s">
        <v>120</v>
      </c>
      <c r="C20" s="83">
        <v>0.29166666666666669</v>
      </c>
      <c r="D20" s="83">
        <v>0.79166666666666663</v>
      </c>
      <c r="E20" s="60"/>
    </row>
    <row r="21" spans="1:7">
      <c r="A21" s="60" t="s">
        <v>88</v>
      </c>
      <c r="B21" s="60" t="s">
        <v>120</v>
      </c>
      <c r="E21" s="60"/>
    </row>
    <row r="22" spans="1:7" s="60" customFormat="1">
      <c r="A22" s="88" t="s">
        <v>67</v>
      </c>
      <c r="B22" s="60" t="s">
        <v>120</v>
      </c>
      <c r="D22" s="83"/>
      <c r="G22" s="71" t="s">
        <v>69</v>
      </c>
    </row>
    <row r="23" spans="1:7">
      <c r="A23" s="67" t="s">
        <v>68</v>
      </c>
      <c r="B23" s="60" t="s">
        <v>120</v>
      </c>
      <c r="C23" s="83">
        <v>0.16666666666666666</v>
      </c>
      <c r="D23" s="83">
        <v>0.75486111111111109</v>
      </c>
      <c r="E23" s="60"/>
    </row>
    <row r="24" spans="1:7" s="60" customFormat="1">
      <c r="A24" s="60" t="s">
        <v>36</v>
      </c>
      <c r="B24" s="60" t="s">
        <v>120</v>
      </c>
      <c r="C24" s="83">
        <v>0.16666666666666666</v>
      </c>
      <c r="D24" s="83">
        <v>0.75486111111111109</v>
      </c>
    </row>
    <row r="25" spans="1:7">
      <c r="A25" s="60" t="s">
        <v>62</v>
      </c>
      <c r="B25" s="60" t="s">
        <v>120</v>
      </c>
      <c r="C25" s="83"/>
      <c r="D25" s="83"/>
      <c r="E25" s="60"/>
    </row>
    <row r="26" spans="1:7">
      <c r="A26" s="60" t="s">
        <v>89</v>
      </c>
      <c r="B26" s="60" t="s">
        <v>120</v>
      </c>
      <c r="E26" s="60"/>
    </row>
    <row r="27" spans="1:7">
      <c r="A27" s="60" t="s">
        <v>37</v>
      </c>
      <c r="B27" s="60" t="s">
        <v>120</v>
      </c>
      <c r="C27" s="83">
        <v>0.2951388888888889</v>
      </c>
      <c r="D27" s="83">
        <v>0.77569444444444446</v>
      </c>
      <c r="E27" s="60"/>
    </row>
    <row r="28" spans="1:7">
      <c r="A28" s="60" t="s">
        <v>90</v>
      </c>
      <c r="B28" s="60" t="s">
        <v>120</v>
      </c>
      <c r="C28" s="83">
        <v>0.22291666666666665</v>
      </c>
      <c r="D28" s="83">
        <v>0.81527777777777777</v>
      </c>
      <c r="E28" s="60"/>
    </row>
    <row r="29" spans="1:7">
      <c r="A29" s="60" t="s">
        <v>91</v>
      </c>
      <c r="B29" s="60" t="s">
        <v>120</v>
      </c>
      <c r="E29" s="60"/>
    </row>
    <row r="30" spans="1:7">
      <c r="A30" s="60" t="s">
        <v>92</v>
      </c>
      <c r="B30" s="60" t="s">
        <v>120</v>
      </c>
      <c r="E30" s="60"/>
    </row>
    <row r="31" spans="1:7">
      <c r="A31" s="60" t="s">
        <v>93</v>
      </c>
      <c r="B31" s="60" t="s">
        <v>120</v>
      </c>
      <c r="E31" s="60"/>
    </row>
    <row r="32" spans="1:7">
      <c r="A32" s="60" t="s">
        <v>94</v>
      </c>
      <c r="B32" s="60" t="s">
        <v>120</v>
      </c>
      <c r="E32" s="60"/>
    </row>
    <row r="33" spans="1:5" s="60" customFormat="1">
      <c r="A33" s="137" t="s">
        <v>140</v>
      </c>
      <c r="B33" s="60" t="s">
        <v>120</v>
      </c>
      <c r="C33" s="83">
        <v>0.16666666666666666</v>
      </c>
      <c r="D33" s="83">
        <v>0.625</v>
      </c>
    </row>
    <row r="34" spans="1:5">
      <c r="A34" s="60" t="s">
        <v>95</v>
      </c>
      <c r="B34" s="60" t="s">
        <v>120</v>
      </c>
      <c r="C34" s="83"/>
      <c r="D34" s="83"/>
      <c r="E34" s="60"/>
    </row>
    <row r="35" spans="1:5">
      <c r="A35" s="60" t="s">
        <v>38</v>
      </c>
      <c r="B35" s="60" t="s">
        <v>120</v>
      </c>
      <c r="C35" s="83">
        <v>0.39027777777777778</v>
      </c>
      <c r="D35" s="83">
        <v>0.83472222222222225</v>
      </c>
      <c r="E35" s="60"/>
    </row>
    <row r="36" spans="1:5">
      <c r="A36" s="60" t="s">
        <v>54</v>
      </c>
      <c r="B36" s="60" t="s">
        <v>120</v>
      </c>
      <c r="C36" s="83">
        <v>0.33333333333333331</v>
      </c>
      <c r="D36" s="83">
        <v>0.70833333333333337</v>
      </c>
      <c r="E36" s="60"/>
    </row>
    <row r="37" spans="1:5">
      <c r="A37" s="60" t="s">
        <v>96</v>
      </c>
      <c r="B37" s="60" t="s">
        <v>120</v>
      </c>
      <c r="C37" s="83"/>
      <c r="D37" s="83"/>
      <c r="E37" s="60"/>
    </row>
    <row r="38" spans="1:5">
      <c r="A38" s="60" t="s">
        <v>46</v>
      </c>
      <c r="B38" s="60" t="s">
        <v>120</v>
      </c>
      <c r="C38" s="83">
        <v>0.2673611111111111</v>
      </c>
      <c r="D38" s="83">
        <v>0.71875</v>
      </c>
      <c r="E38" s="60"/>
    </row>
    <row r="39" spans="1:5">
      <c r="A39" s="60" t="s">
        <v>48</v>
      </c>
      <c r="B39" s="60" t="s">
        <v>120</v>
      </c>
      <c r="C39" s="83"/>
      <c r="D39" s="83"/>
      <c r="E39" s="60"/>
    </row>
    <row r="40" spans="1:5">
      <c r="A40" s="60" t="s">
        <v>97</v>
      </c>
      <c r="B40" s="60" t="s">
        <v>120</v>
      </c>
      <c r="E40" s="60"/>
    </row>
    <row r="41" spans="1:5" s="60" customFormat="1">
      <c r="A41" s="70" t="s">
        <v>146</v>
      </c>
      <c r="C41" s="83"/>
      <c r="D41" s="83"/>
    </row>
    <row r="42" spans="1:5">
      <c r="A42" s="60" t="s">
        <v>98</v>
      </c>
      <c r="B42" s="60" t="s">
        <v>120</v>
      </c>
      <c r="E42" s="60"/>
    </row>
    <row r="43" spans="1:5">
      <c r="A43" s="60" t="s">
        <v>99</v>
      </c>
      <c r="B43" s="60" t="s">
        <v>120</v>
      </c>
      <c r="E43" s="60"/>
    </row>
    <row r="44" spans="1:5">
      <c r="A44" s="60" t="s">
        <v>100</v>
      </c>
      <c r="B44" s="60" t="s">
        <v>120</v>
      </c>
      <c r="C44" s="83"/>
      <c r="D44" s="83"/>
      <c r="E44" s="60"/>
    </row>
    <row r="45" spans="1:5">
      <c r="A45" s="60" t="s">
        <v>101</v>
      </c>
      <c r="B45" s="60" t="s">
        <v>120</v>
      </c>
      <c r="C45" s="83"/>
      <c r="D45" s="83"/>
      <c r="E45" s="60"/>
    </row>
    <row r="46" spans="1:5">
      <c r="A46" s="60" t="s">
        <v>102</v>
      </c>
      <c r="B46" s="60" t="s">
        <v>120</v>
      </c>
      <c r="E46" s="60"/>
    </row>
    <row r="47" spans="1:5">
      <c r="A47" s="60" t="s">
        <v>103</v>
      </c>
      <c r="B47" s="60" t="s">
        <v>120</v>
      </c>
      <c r="C47" s="83"/>
      <c r="D47" s="83"/>
      <c r="E47" s="60"/>
    </row>
    <row r="48" spans="1:5">
      <c r="A48" s="60" t="s">
        <v>104</v>
      </c>
      <c r="B48" s="60" t="s">
        <v>120</v>
      </c>
      <c r="C48" s="83"/>
      <c r="D48" s="83"/>
      <c r="E48" s="60"/>
    </row>
    <row r="49" spans="1:5">
      <c r="A49" s="60" t="s">
        <v>39</v>
      </c>
      <c r="B49" s="60" t="s">
        <v>120</v>
      </c>
      <c r="C49" s="83">
        <v>0.12222222222222223</v>
      </c>
      <c r="D49" s="83">
        <v>0.76874999999999993</v>
      </c>
      <c r="E49" s="60"/>
    </row>
    <row r="50" spans="1:5">
      <c r="A50" s="60" t="s">
        <v>105</v>
      </c>
      <c r="B50" s="60" t="s">
        <v>120</v>
      </c>
      <c r="E50" s="60"/>
    </row>
    <row r="51" spans="1:5">
      <c r="A51" s="60" t="s">
        <v>106</v>
      </c>
      <c r="B51" s="60" t="s">
        <v>120</v>
      </c>
      <c r="E51" s="60"/>
    </row>
    <row r="52" spans="1:5" s="60" customFormat="1">
      <c r="A52" s="71" t="s">
        <v>137</v>
      </c>
      <c r="B52" s="60" t="s">
        <v>120</v>
      </c>
      <c r="C52" s="83">
        <v>0.16388888888888889</v>
      </c>
      <c r="D52" s="83">
        <v>0.82986111111111116</v>
      </c>
    </row>
    <row r="53" spans="1:5">
      <c r="A53" s="60" t="s">
        <v>107</v>
      </c>
      <c r="B53" s="60" t="s">
        <v>120</v>
      </c>
      <c r="E53" s="60"/>
    </row>
    <row r="54" spans="1:5">
      <c r="A54" s="60" t="s">
        <v>108</v>
      </c>
      <c r="B54" s="60" t="s">
        <v>120</v>
      </c>
      <c r="E54" s="60"/>
    </row>
    <row r="55" spans="1:5">
      <c r="A55" s="60" t="s">
        <v>109</v>
      </c>
      <c r="B55" s="60" t="s">
        <v>120</v>
      </c>
      <c r="C55" s="83"/>
      <c r="D55" s="83"/>
      <c r="E55" s="60"/>
    </row>
    <row r="56" spans="1:5">
      <c r="A56" s="60" t="s">
        <v>110</v>
      </c>
      <c r="B56" s="60" t="s">
        <v>120</v>
      </c>
      <c r="E56" s="60"/>
    </row>
    <row r="57" spans="1:5">
      <c r="A57" s="71" t="s">
        <v>136</v>
      </c>
      <c r="B57" s="60" t="s">
        <v>120</v>
      </c>
      <c r="E57" s="60"/>
    </row>
    <row r="58" spans="1:5">
      <c r="A58" s="60" t="s">
        <v>111</v>
      </c>
      <c r="B58" s="60" t="s">
        <v>120</v>
      </c>
      <c r="C58" s="83"/>
      <c r="D58" s="83"/>
      <c r="E58" s="60"/>
    </row>
    <row r="59" spans="1:5">
      <c r="A59" s="60" t="s">
        <v>53</v>
      </c>
      <c r="B59" s="60" t="s">
        <v>120</v>
      </c>
      <c r="C59" s="83"/>
      <c r="D59" s="83"/>
      <c r="E59" s="60"/>
    </row>
    <row r="60" spans="1:5">
      <c r="A60" s="60" t="s">
        <v>112</v>
      </c>
      <c r="B60" s="60" t="s">
        <v>120</v>
      </c>
      <c r="C60" s="83"/>
      <c r="D60" s="83"/>
      <c r="E60" s="60"/>
    </row>
    <row r="61" spans="1:5">
      <c r="A61" s="60" t="s">
        <v>40</v>
      </c>
      <c r="B61" s="60" t="s">
        <v>120</v>
      </c>
      <c r="C61" s="83">
        <v>0.25</v>
      </c>
      <c r="D61" s="83">
        <v>0.79166666666666663</v>
      </c>
      <c r="E61" s="60"/>
    </row>
    <row r="62" spans="1:5">
      <c r="A62" s="60" t="s">
        <v>113</v>
      </c>
      <c r="B62" s="60" t="s">
        <v>120</v>
      </c>
      <c r="C62" s="83"/>
      <c r="D62" s="83"/>
      <c r="E62" s="60"/>
    </row>
    <row r="63" spans="1:5">
      <c r="A63" s="60" t="s">
        <v>41</v>
      </c>
      <c r="B63" s="60" t="s">
        <v>120</v>
      </c>
      <c r="C63" s="83">
        <v>0.3520833333333333</v>
      </c>
      <c r="D63" s="83">
        <v>0.79166666666666663</v>
      </c>
      <c r="E63" s="60"/>
    </row>
    <row r="64" spans="1:5">
      <c r="A64" s="71" t="s">
        <v>132</v>
      </c>
      <c r="B64" s="60" t="s">
        <v>120</v>
      </c>
      <c r="C64" s="83">
        <v>0.12083333333333333</v>
      </c>
      <c r="D64" s="83">
        <v>0.54166666666666663</v>
      </c>
      <c r="E64" s="60"/>
    </row>
    <row r="65" spans="1:5">
      <c r="A65" s="60" t="s">
        <v>49</v>
      </c>
      <c r="B65" s="60" t="s">
        <v>120</v>
      </c>
      <c r="C65" s="83">
        <v>0.29583333333333334</v>
      </c>
      <c r="D65" s="83">
        <v>0.79166666666666663</v>
      </c>
      <c r="E65" s="60"/>
    </row>
    <row r="66" spans="1:5">
      <c r="A66" s="60" t="s">
        <v>55</v>
      </c>
      <c r="B66" s="60" t="s">
        <v>120</v>
      </c>
      <c r="C66" s="83">
        <v>0.29583333333333334</v>
      </c>
      <c r="D66" s="83">
        <v>0.70833333333333337</v>
      </c>
      <c r="E66" s="60"/>
    </row>
    <row r="67" spans="1:5">
      <c r="A67" s="60" t="s">
        <v>114</v>
      </c>
      <c r="B67" s="60" t="s">
        <v>120</v>
      </c>
      <c r="C67" s="83">
        <v>0.25</v>
      </c>
      <c r="D67" s="83">
        <v>0.58333333333333337</v>
      </c>
      <c r="E67" s="60"/>
    </row>
    <row r="68" spans="1:5">
      <c r="A68" s="60" t="s">
        <v>47</v>
      </c>
      <c r="B68" s="60" t="s">
        <v>120</v>
      </c>
      <c r="C68" s="83">
        <v>0.11319444444444444</v>
      </c>
      <c r="D68" s="83">
        <v>0.85416666666666663</v>
      </c>
      <c r="E68" s="60"/>
    </row>
    <row r="69" spans="1:5" s="60" customFormat="1">
      <c r="A69" s="71" t="s">
        <v>42</v>
      </c>
      <c r="B69" s="60" t="s">
        <v>120</v>
      </c>
      <c r="C69" s="83"/>
      <c r="D69" s="83"/>
    </row>
    <row r="70" spans="1:5" s="60" customFormat="1">
      <c r="A70" s="126" t="s">
        <v>131</v>
      </c>
      <c r="B70" s="60" t="s">
        <v>122</v>
      </c>
      <c r="C70" s="83">
        <v>0.29583333333333334</v>
      </c>
      <c r="D70" s="83">
        <v>0.83333333333333337</v>
      </c>
    </row>
    <row r="71" spans="1:5">
      <c r="A71" s="60" t="s">
        <v>69</v>
      </c>
      <c r="B71" s="60" t="s">
        <v>120</v>
      </c>
      <c r="C71" s="83">
        <v>0.10347222222222223</v>
      </c>
      <c r="D71" s="83">
        <v>0.75</v>
      </c>
      <c r="E71" s="60"/>
    </row>
    <row r="72" spans="1:5">
      <c r="A72" s="60" t="s">
        <v>115</v>
      </c>
      <c r="B72" s="60" t="s">
        <v>120</v>
      </c>
      <c r="C72" s="83"/>
      <c r="D72" s="83"/>
      <c r="E72" s="60"/>
    </row>
    <row r="73" spans="1:5">
      <c r="A73" s="60" t="s">
        <v>116</v>
      </c>
      <c r="B73" s="60" t="s">
        <v>120</v>
      </c>
      <c r="C73" s="83"/>
      <c r="D73" s="83"/>
      <c r="E73" s="60"/>
    </row>
    <row r="74" spans="1:5">
      <c r="A74" s="60" t="s">
        <v>44</v>
      </c>
      <c r="B74" s="60" t="s">
        <v>120</v>
      </c>
      <c r="C74" s="83">
        <v>0.33333333333333331</v>
      </c>
      <c r="D74" s="83">
        <v>0.70833333333333337</v>
      </c>
      <c r="E74" s="60"/>
    </row>
    <row r="75" spans="1:5">
      <c r="A75" s="60" t="s">
        <v>117</v>
      </c>
      <c r="B75" s="60" t="s">
        <v>120</v>
      </c>
      <c r="C75" s="83"/>
      <c r="D75" s="83"/>
      <c r="E75" s="83"/>
    </row>
    <row r="76" spans="1:5">
      <c r="A76" s="60" t="s">
        <v>118</v>
      </c>
      <c r="B76" s="60" t="s">
        <v>120</v>
      </c>
      <c r="C76" s="83"/>
      <c r="D76" s="83"/>
      <c r="E76" s="83"/>
    </row>
    <row r="77" spans="1:5">
      <c r="A77" s="60" t="s">
        <v>119</v>
      </c>
      <c r="B77" s="60" t="s">
        <v>120</v>
      </c>
      <c r="C77" s="120"/>
      <c r="D77" s="120"/>
      <c r="E77" s="83"/>
    </row>
    <row r="78" spans="1:5">
      <c r="A78" s="67" t="s">
        <v>50</v>
      </c>
      <c r="B78" s="60" t="s">
        <v>120</v>
      </c>
      <c r="C78" s="120">
        <v>0.33333333333333331</v>
      </c>
      <c r="D78" s="120">
        <v>0.83333333333333337</v>
      </c>
      <c r="E78" s="83"/>
    </row>
    <row r="79" spans="1:5">
      <c r="A79" s="67"/>
      <c r="B79" s="67"/>
      <c r="C79" s="83"/>
      <c r="D79" s="83"/>
      <c r="E79" s="83"/>
    </row>
    <row r="80" spans="1:5">
      <c r="A80" s="67"/>
      <c r="B80" s="67"/>
      <c r="C80" s="83"/>
      <c r="D80" s="83"/>
      <c r="E80" s="83"/>
    </row>
    <row r="81" spans="1:5">
      <c r="A81" s="67"/>
      <c r="B81" s="67"/>
      <c r="C81" s="83"/>
      <c r="D81" s="83"/>
      <c r="E81" s="83"/>
    </row>
    <row r="82" spans="1:5">
      <c r="A82" s="67"/>
      <c r="B82" s="67"/>
      <c r="C82" s="83"/>
      <c r="D82" s="83"/>
      <c r="E82" s="83"/>
    </row>
    <row r="83" spans="1:5">
      <c r="A83" s="67"/>
      <c r="B83" s="67"/>
      <c r="C83" s="83"/>
      <c r="D83" s="83"/>
      <c r="E83" s="83"/>
    </row>
    <row r="84" spans="1:5">
      <c r="A84" s="67"/>
      <c r="B84" s="67"/>
      <c r="C84" s="83"/>
      <c r="D84" s="83"/>
      <c r="E84" s="83"/>
    </row>
    <row r="85" spans="1:5">
      <c r="A85" s="67"/>
      <c r="B85" s="67"/>
      <c r="C85" s="67"/>
      <c r="D85" s="67"/>
      <c r="E85" s="60"/>
    </row>
    <row r="86" spans="1:5">
      <c r="A86" s="67"/>
      <c r="B86" s="67"/>
      <c r="C86" s="67"/>
      <c r="D86" s="67"/>
      <c r="E86" s="60"/>
    </row>
    <row r="87" spans="1:5">
      <c r="A87" s="67"/>
      <c r="B87" s="67"/>
      <c r="C87" s="67"/>
      <c r="D87" s="67"/>
      <c r="E87" s="60"/>
    </row>
    <row r="88" spans="1:5">
      <c r="A88" s="67"/>
      <c r="B88" s="67"/>
      <c r="C88" s="67"/>
      <c r="D88" s="67"/>
      <c r="E88" s="60"/>
    </row>
    <row r="89" spans="1:5">
      <c r="A89" s="67"/>
      <c r="B89" s="67"/>
      <c r="C89" s="67"/>
      <c r="D89" s="67"/>
      <c r="E89" s="60"/>
    </row>
    <row r="90" spans="1:5">
      <c r="A90" s="67"/>
      <c r="B90" s="67"/>
      <c r="C90" s="67"/>
      <c r="D90" s="67"/>
      <c r="E90" s="60"/>
    </row>
    <row r="91" spans="1:5">
      <c r="A91" s="67"/>
      <c r="B91" s="67"/>
      <c r="C91" s="67"/>
      <c r="D91" s="67"/>
      <c r="E91" s="60"/>
    </row>
    <row r="92" spans="1:5">
      <c r="A92" s="67"/>
      <c r="B92" s="67"/>
      <c r="C92" s="67"/>
      <c r="D92" s="67"/>
      <c r="E92" s="60"/>
    </row>
    <row r="93" spans="1:5">
      <c r="A93" s="67"/>
      <c r="B93" s="67"/>
      <c r="C93" s="67"/>
      <c r="D93" s="67"/>
      <c r="E93" s="60"/>
    </row>
    <row r="94" spans="1:5">
      <c r="A94" s="67"/>
      <c r="B94" s="67"/>
      <c r="C94" s="67"/>
      <c r="D94" s="67"/>
      <c r="E94" s="60"/>
    </row>
    <row r="95" spans="1:5">
      <c r="A95" s="67"/>
      <c r="B95" s="67"/>
      <c r="C95" s="67"/>
      <c r="D95" s="67"/>
      <c r="E95" s="60"/>
    </row>
    <row r="96" spans="1:5">
      <c r="A96" s="67"/>
      <c r="B96" s="67"/>
      <c r="C96" s="67"/>
      <c r="D96" s="67"/>
      <c r="E96" s="60"/>
    </row>
    <row r="97" spans="1:5">
      <c r="A97" s="67"/>
      <c r="B97" s="67"/>
      <c r="C97" s="67"/>
      <c r="D97" s="67"/>
      <c r="E97" s="60"/>
    </row>
    <row r="98" spans="1:5">
      <c r="A98" s="67"/>
      <c r="B98" s="67"/>
      <c r="C98" s="67"/>
      <c r="D98" s="67"/>
      <c r="E98" s="60"/>
    </row>
    <row r="99" spans="1:5">
      <c r="A99" s="67"/>
      <c r="B99" s="67"/>
      <c r="C99" s="67"/>
      <c r="D99" s="67"/>
      <c r="E99" s="60"/>
    </row>
    <row r="100" spans="1:5">
      <c r="A100" s="67"/>
      <c r="B100" s="67"/>
      <c r="C100" s="67"/>
      <c r="D100" s="67"/>
      <c r="E100" s="60"/>
    </row>
    <row r="101" spans="1:5">
      <c r="A101" s="67"/>
      <c r="B101" s="67"/>
      <c r="C101" s="67"/>
      <c r="D101" s="67"/>
      <c r="E101" s="60"/>
    </row>
    <row r="102" spans="1:5">
      <c r="A102" s="67"/>
      <c r="B102" s="67"/>
      <c r="C102" s="67"/>
      <c r="D102" s="67"/>
      <c r="E102" s="60"/>
    </row>
    <row r="103" spans="1:5">
      <c r="A103" s="67"/>
      <c r="B103" s="67"/>
      <c r="C103" s="67"/>
      <c r="D103" s="67"/>
      <c r="E103" s="60"/>
    </row>
    <row r="104" spans="1:5">
      <c r="A104" s="67"/>
      <c r="B104" s="67"/>
      <c r="C104" s="67"/>
      <c r="D104" s="67"/>
      <c r="E104" s="60"/>
    </row>
    <row r="105" spans="1:5">
      <c r="A105" s="67"/>
      <c r="B105" s="67"/>
      <c r="C105" s="67"/>
      <c r="D105" s="67"/>
      <c r="E105" s="60"/>
    </row>
    <row r="106" spans="1:5">
      <c r="A106" s="67"/>
      <c r="B106" s="67"/>
      <c r="C106" s="67"/>
      <c r="D106" s="67"/>
      <c r="E106" s="60"/>
    </row>
    <row r="107" spans="1:5">
      <c r="A107" s="67"/>
      <c r="B107" s="67"/>
      <c r="C107" s="67"/>
      <c r="D107" s="67"/>
      <c r="E107" s="60"/>
    </row>
    <row r="108" spans="1:5">
      <c r="A108" s="67"/>
      <c r="B108" s="67"/>
      <c r="C108" s="67"/>
      <c r="D108" s="67"/>
      <c r="E108" s="60"/>
    </row>
    <row r="109" spans="1:5">
      <c r="A109" s="67"/>
      <c r="B109" s="67"/>
      <c r="C109" s="67"/>
      <c r="D109" s="67"/>
      <c r="E109" s="60"/>
    </row>
    <row r="110" spans="1:5">
      <c r="A110" s="67"/>
      <c r="B110" s="67"/>
      <c r="C110" s="67"/>
      <c r="D110" s="67"/>
      <c r="E110" s="60"/>
    </row>
    <row r="111" spans="1:5">
      <c r="A111" s="67"/>
      <c r="B111" s="67"/>
      <c r="C111" s="67"/>
      <c r="D111" s="67"/>
      <c r="E111" s="60"/>
    </row>
    <row r="112" spans="1:5">
      <c r="A112" s="67"/>
      <c r="B112" s="67"/>
      <c r="C112" s="67"/>
      <c r="D112" s="67"/>
      <c r="E112" s="60"/>
    </row>
    <row r="113" spans="1:5">
      <c r="A113" s="67"/>
      <c r="B113" s="67"/>
      <c r="C113" s="67"/>
      <c r="D113" s="67"/>
      <c r="E113" s="60"/>
    </row>
    <row r="114" spans="1:5">
      <c r="A114" s="67"/>
      <c r="B114" s="67"/>
      <c r="C114" s="67"/>
      <c r="D114" s="67"/>
      <c r="E114" s="60"/>
    </row>
    <row r="115" spans="1:5">
      <c r="A115" s="67"/>
      <c r="B115" s="67"/>
      <c r="C115" s="67"/>
      <c r="D115" s="67"/>
      <c r="E115" s="60"/>
    </row>
    <row r="116" spans="1:5">
      <c r="A116" s="67"/>
      <c r="B116" s="67"/>
      <c r="C116" s="67"/>
      <c r="D116" s="67"/>
      <c r="E116" s="60"/>
    </row>
    <row r="117" spans="1:5">
      <c r="A117" s="67"/>
      <c r="B117" s="67"/>
      <c r="C117" s="67"/>
      <c r="D117" s="67"/>
      <c r="E117" s="60"/>
    </row>
    <row r="118" spans="1:5">
      <c r="A118" s="67"/>
      <c r="B118" s="67"/>
      <c r="C118" s="67"/>
      <c r="D118" s="67"/>
      <c r="E118" s="60"/>
    </row>
    <row r="119" spans="1:5">
      <c r="A119" s="67"/>
      <c r="B119" s="67"/>
      <c r="C119" s="67"/>
      <c r="D119" s="67"/>
      <c r="E119" s="60"/>
    </row>
    <row r="120" spans="1:5">
      <c r="A120" s="67"/>
      <c r="B120" s="67"/>
      <c r="C120" s="67"/>
      <c r="D120" s="67"/>
      <c r="E120" s="60"/>
    </row>
    <row r="121" spans="1:5">
      <c r="A121" s="67"/>
      <c r="B121" s="67"/>
      <c r="C121" s="67"/>
      <c r="D121" s="67"/>
      <c r="E121" s="60"/>
    </row>
    <row r="122" spans="1:5">
      <c r="A122" s="67"/>
      <c r="B122" s="67"/>
      <c r="C122" s="67"/>
      <c r="D122" s="67"/>
      <c r="E122" s="60"/>
    </row>
    <row r="123" spans="1:5">
      <c r="A123" s="67"/>
      <c r="B123" s="67"/>
      <c r="C123" s="67"/>
      <c r="D123" s="67"/>
      <c r="E123" s="60"/>
    </row>
    <row r="124" spans="1:5">
      <c r="A124" s="67"/>
      <c r="B124" s="67"/>
      <c r="C124" s="67"/>
      <c r="D124" s="67"/>
      <c r="E124" s="60"/>
    </row>
    <row r="125" spans="1:5">
      <c r="A125" s="67"/>
      <c r="B125" s="67"/>
      <c r="C125" s="67"/>
      <c r="D125" s="67"/>
      <c r="E125" s="60"/>
    </row>
    <row r="126" spans="1:5">
      <c r="A126" s="67"/>
      <c r="B126" s="67"/>
      <c r="C126" s="67"/>
      <c r="D126" s="67"/>
      <c r="E126" s="60"/>
    </row>
    <row r="127" spans="1:5">
      <c r="A127" s="67"/>
      <c r="B127" s="67"/>
      <c r="C127" s="67"/>
      <c r="D127" s="67"/>
      <c r="E127" s="60"/>
    </row>
    <row r="128" spans="1:5">
      <c r="A128" s="67"/>
      <c r="B128" s="67"/>
      <c r="C128" s="67"/>
      <c r="D128" s="67"/>
      <c r="E128" s="60"/>
    </row>
    <row r="129" spans="1:5">
      <c r="A129" s="67"/>
      <c r="B129" s="67"/>
      <c r="C129" s="67"/>
      <c r="D129" s="67"/>
      <c r="E129" s="60"/>
    </row>
    <row r="130" spans="1:5">
      <c r="A130" s="67"/>
      <c r="B130" s="67"/>
      <c r="C130" s="67"/>
      <c r="D130" s="67"/>
      <c r="E130" s="60"/>
    </row>
    <row r="131" spans="1:5">
      <c r="A131" s="67"/>
      <c r="B131" s="67"/>
      <c r="C131" s="67"/>
      <c r="D131" s="67"/>
      <c r="E131" s="60"/>
    </row>
    <row r="132" spans="1:5">
      <c r="A132" s="67"/>
      <c r="B132" s="67"/>
      <c r="C132" s="67"/>
      <c r="D132" s="67"/>
      <c r="E132" s="60"/>
    </row>
    <row r="133" spans="1:5">
      <c r="A133" s="67"/>
      <c r="B133" s="67"/>
      <c r="C133" s="67"/>
      <c r="D133" s="67"/>
      <c r="E133" s="60"/>
    </row>
    <row r="134" spans="1:5">
      <c r="A134" s="67"/>
      <c r="B134" s="67"/>
      <c r="C134" s="67"/>
      <c r="D134" s="67"/>
      <c r="E134" s="60"/>
    </row>
    <row r="135" spans="1:5">
      <c r="A135" s="67"/>
      <c r="B135" s="67"/>
      <c r="C135" s="67"/>
      <c r="D135" s="67"/>
      <c r="E135" s="60"/>
    </row>
    <row r="136" spans="1:5">
      <c r="A136" s="67"/>
      <c r="B136" s="67"/>
      <c r="C136" s="67"/>
      <c r="D136" s="67"/>
      <c r="E136" s="60"/>
    </row>
    <row r="137" spans="1:5">
      <c r="A137" s="67"/>
      <c r="B137" s="67"/>
      <c r="C137" s="67"/>
      <c r="D137" s="67"/>
      <c r="E137" s="60"/>
    </row>
    <row r="138" spans="1:5">
      <c r="A138" s="67"/>
      <c r="B138" s="67"/>
      <c r="C138" s="67"/>
      <c r="D138" s="67"/>
      <c r="E138" s="60"/>
    </row>
    <row r="139" spans="1:5">
      <c r="A139" s="67"/>
      <c r="B139" s="67"/>
      <c r="C139" s="67"/>
      <c r="D139" s="67"/>
      <c r="E139" s="60"/>
    </row>
    <row r="140" spans="1:5">
      <c r="A140" s="67"/>
      <c r="B140" s="67"/>
      <c r="C140" s="67"/>
      <c r="D140" s="67"/>
      <c r="E140" s="60"/>
    </row>
    <row r="141" spans="1:5">
      <c r="A141" s="67"/>
      <c r="B141" s="67"/>
      <c r="C141" s="67"/>
      <c r="D141" s="67"/>
      <c r="E141" s="60"/>
    </row>
    <row r="142" spans="1:5">
      <c r="A142" s="67"/>
      <c r="B142" s="67"/>
      <c r="C142" s="67"/>
      <c r="D142" s="67"/>
      <c r="E142" s="60"/>
    </row>
    <row r="143" spans="1:5">
      <c r="A143" s="67"/>
      <c r="B143" s="67"/>
      <c r="C143" s="67"/>
      <c r="D143" s="67"/>
      <c r="E143" s="60"/>
    </row>
    <row r="144" spans="1:5">
      <c r="A144" s="67"/>
      <c r="B144" s="67"/>
      <c r="C144" s="67"/>
      <c r="D144" s="67"/>
      <c r="E144" s="60"/>
    </row>
    <row r="145" spans="1:5">
      <c r="A145" s="67"/>
      <c r="B145" s="67"/>
      <c r="C145" s="67"/>
      <c r="D145" s="67"/>
      <c r="E145" s="60"/>
    </row>
    <row r="146" spans="1:5">
      <c r="A146" s="67"/>
      <c r="B146" s="67"/>
      <c r="C146" s="67"/>
      <c r="D146" s="67"/>
      <c r="E146" s="60"/>
    </row>
    <row r="147" spans="1:5">
      <c r="A147" s="67"/>
      <c r="B147" s="67"/>
      <c r="C147" s="67"/>
      <c r="D147" s="67"/>
      <c r="E147" s="60"/>
    </row>
    <row r="148" spans="1:5">
      <c r="A148" s="67"/>
      <c r="B148" s="67"/>
      <c r="C148" s="67"/>
      <c r="D148" s="67"/>
      <c r="E148" s="60"/>
    </row>
    <row r="149" spans="1:5">
      <c r="A149" s="67"/>
      <c r="B149" s="67"/>
      <c r="C149" s="67"/>
      <c r="D149" s="67"/>
      <c r="E149" s="60"/>
    </row>
    <row r="150" spans="1:5">
      <c r="A150" s="67"/>
      <c r="B150" s="67"/>
      <c r="C150" s="67"/>
      <c r="D150" s="67"/>
      <c r="E150" s="60"/>
    </row>
    <row r="151" spans="1:5">
      <c r="A151" s="67"/>
      <c r="B151" s="67"/>
      <c r="C151" s="67"/>
      <c r="D151" s="67"/>
      <c r="E151" s="60"/>
    </row>
    <row r="152" spans="1:5">
      <c r="A152" s="67"/>
      <c r="B152" s="67"/>
      <c r="C152" s="67"/>
      <c r="D152" s="67"/>
      <c r="E152" s="60"/>
    </row>
    <row r="153" spans="1:5">
      <c r="A153" s="67"/>
      <c r="B153" s="67"/>
      <c r="C153" s="67"/>
      <c r="D153" s="67"/>
      <c r="E153" s="60"/>
    </row>
    <row r="154" spans="1:5">
      <c r="A154" s="67"/>
      <c r="B154" s="67"/>
      <c r="C154" s="67"/>
      <c r="D154" s="67"/>
      <c r="E154" s="60"/>
    </row>
    <row r="155" spans="1:5">
      <c r="A155" s="67"/>
      <c r="B155" s="67"/>
      <c r="C155" s="67"/>
      <c r="D155" s="67"/>
      <c r="E155" s="60"/>
    </row>
    <row r="156" spans="1:5">
      <c r="A156" s="67"/>
      <c r="B156" s="67"/>
      <c r="C156" s="67"/>
      <c r="D156" s="67"/>
      <c r="E156" s="60"/>
    </row>
    <row r="157" spans="1:5">
      <c r="A157" s="67"/>
      <c r="B157" s="67"/>
      <c r="C157" s="67"/>
      <c r="D157" s="67"/>
      <c r="E157" s="60"/>
    </row>
    <row r="158" spans="1:5">
      <c r="A158" s="67"/>
      <c r="B158" s="67"/>
      <c r="C158" s="67"/>
      <c r="D158" s="67"/>
      <c r="E158" s="60"/>
    </row>
    <row r="159" spans="1:5">
      <c r="A159" s="67"/>
      <c r="B159" s="67"/>
      <c r="C159" s="67"/>
      <c r="D159" s="67"/>
      <c r="E159" s="60"/>
    </row>
    <row r="160" spans="1:5">
      <c r="A160" s="67"/>
      <c r="B160" s="67"/>
      <c r="C160" s="67"/>
      <c r="D160" s="67"/>
      <c r="E160" s="60"/>
    </row>
    <row r="161" spans="1:5">
      <c r="A161" s="67"/>
      <c r="B161" s="67"/>
      <c r="C161" s="67"/>
      <c r="D161" s="67"/>
      <c r="E161" s="60"/>
    </row>
    <row r="162" spans="1:5">
      <c r="A162" s="67"/>
      <c r="B162" s="67"/>
      <c r="C162" s="67"/>
      <c r="D162" s="67"/>
      <c r="E162" s="60"/>
    </row>
    <row r="163" spans="1:5">
      <c r="A163" s="67"/>
      <c r="B163" s="67"/>
      <c r="C163" s="67"/>
      <c r="D163" s="67"/>
      <c r="E163" s="60"/>
    </row>
    <row r="164" spans="1:5">
      <c r="A164" s="67"/>
      <c r="B164" s="67"/>
      <c r="C164" s="67"/>
      <c r="D164" s="67"/>
      <c r="E164" s="60"/>
    </row>
    <row r="165" spans="1:5">
      <c r="A165" s="67"/>
      <c r="B165" s="67"/>
      <c r="C165" s="67"/>
      <c r="D165" s="67"/>
      <c r="E165" s="60"/>
    </row>
    <row r="166" spans="1:5">
      <c r="A166" s="67"/>
      <c r="B166" s="67"/>
      <c r="C166" s="67"/>
      <c r="D166" s="67"/>
      <c r="E166" s="60"/>
    </row>
    <row r="167" spans="1:5">
      <c r="A167" s="67"/>
      <c r="B167" s="67"/>
      <c r="C167" s="67"/>
      <c r="D167" s="67"/>
    </row>
    <row r="168" spans="1:5">
      <c r="A168" s="67"/>
      <c r="B168" s="67"/>
      <c r="C168" s="67"/>
      <c r="D168" s="67"/>
    </row>
    <row r="169" spans="1:5">
      <c r="A169" s="67"/>
      <c r="B169" s="67"/>
      <c r="C169" s="67"/>
      <c r="D169" s="67"/>
    </row>
    <row r="170" spans="1:5">
      <c r="A170" s="67"/>
      <c r="B170" s="67"/>
      <c r="C170" s="67"/>
      <c r="D170" s="67"/>
    </row>
    <row r="171" spans="1:5">
      <c r="A171" s="67"/>
      <c r="B171" s="67"/>
      <c r="C171" s="67"/>
      <c r="D171" s="67"/>
    </row>
    <row r="172" spans="1:5">
      <c r="A172" s="67"/>
      <c r="B172" s="67"/>
      <c r="C172" s="67"/>
      <c r="D172" s="67"/>
    </row>
    <row r="173" spans="1:5">
      <c r="A173" s="67"/>
      <c r="B173" s="67"/>
      <c r="C173" s="67"/>
      <c r="D173" s="67"/>
    </row>
    <row r="174" spans="1:5">
      <c r="A174" s="67"/>
      <c r="B174" s="67"/>
      <c r="C174" s="67"/>
      <c r="D174" s="67"/>
    </row>
    <row r="175" spans="1:5">
      <c r="A175" s="67"/>
      <c r="B175" s="67"/>
      <c r="C175" s="67"/>
      <c r="D175" s="67"/>
    </row>
    <row r="176" spans="1:5">
      <c r="A176" s="67"/>
      <c r="B176" s="67"/>
      <c r="C176" s="67"/>
      <c r="D176" s="67"/>
    </row>
    <row r="177" spans="1:4">
      <c r="A177" s="67"/>
      <c r="B177" s="67"/>
      <c r="C177" s="67"/>
      <c r="D177" s="67"/>
    </row>
    <row r="178" spans="1:4">
      <c r="A178" s="67"/>
      <c r="B178" s="67"/>
      <c r="C178" s="67"/>
      <c r="D178" s="67"/>
    </row>
    <row r="179" spans="1:4">
      <c r="A179" s="67"/>
      <c r="B179" s="67"/>
      <c r="C179" s="67"/>
      <c r="D179" s="67"/>
    </row>
    <row r="180" spans="1:4">
      <c r="A180" s="67"/>
      <c r="B180" s="67"/>
      <c r="C180" s="67"/>
      <c r="D180" s="67"/>
    </row>
    <row r="181" spans="1:4">
      <c r="A181" s="67"/>
      <c r="B181" s="67"/>
      <c r="C181" s="67"/>
      <c r="D181" s="67"/>
    </row>
    <row r="182" spans="1:4">
      <c r="A182" s="67"/>
      <c r="B182" s="67"/>
      <c r="C182" s="67"/>
      <c r="D182" s="67"/>
    </row>
    <row r="183" spans="1:4">
      <c r="A183" s="67"/>
      <c r="B183" s="67"/>
      <c r="C183" s="67"/>
      <c r="D183" s="67"/>
    </row>
    <row r="184" spans="1:4">
      <c r="A184" s="67"/>
      <c r="B184" s="67"/>
      <c r="C184" s="67"/>
      <c r="D184" s="67"/>
    </row>
    <row r="185" spans="1:4">
      <c r="A185" s="67"/>
      <c r="B185" s="67"/>
      <c r="C185" s="67"/>
      <c r="D185" s="67"/>
    </row>
    <row r="186" spans="1:4">
      <c r="A186" s="67"/>
      <c r="B186" s="67"/>
      <c r="C186" s="67"/>
      <c r="D186" s="67"/>
    </row>
    <row r="187" spans="1:4">
      <c r="A187" s="67"/>
      <c r="B187" s="67"/>
      <c r="C187" s="67"/>
      <c r="D187" s="67"/>
    </row>
    <row r="188" spans="1:4">
      <c r="A188" s="67"/>
      <c r="B188" s="67"/>
      <c r="C188" s="67"/>
      <c r="D188" s="67"/>
    </row>
    <row r="189" spans="1:4">
      <c r="A189" s="67"/>
      <c r="B189" s="67"/>
      <c r="C189" s="67"/>
      <c r="D189" s="67"/>
    </row>
    <row r="190" spans="1:4">
      <c r="A190" s="67"/>
      <c r="B190" s="67"/>
      <c r="C190" s="67"/>
      <c r="D190" s="67"/>
    </row>
    <row r="191" spans="1:4">
      <c r="A191" s="67"/>
      <c r="B191" s="67"/>
      <c r="C191" s="67"/>
      <c r="D191" s="67"/>
    </row>
    <row r="192" spans="1:4">
      <c r="A192" s="67"/>
      <c r="B192" s="67"/>
      <c r="C192" s="67"/>
      <c r="D192" s="67"/>
    </row>
    <row r="193" spans="1:4">
      <c r="A193" s="67"/>
      <c r="B193" s="67"/>
      <c r="C193" s="67"/>
      <c r="D193" s="67"/>
    </row>
    <row r="194" spans="1:4">
      <c r="A194" s="67"/>
      <c r="B194" s="67"/>
      <c r="C194" s="67"/>
      <c r="D194" s="67"/>
    </row>
    <row r="195" spans="1:4">
      <c r="A195" s="67"/>
      <c r="B195" s="67"/>
      <c r="C195" s="67"/>
      <c r="D195" s="67"/>
    </row>
    <row r="196" spans="1:4">
      <c r="A196" s="67"/>
      <c r="B196" s="67"/>
      <c r="C196" s="67"/>
      <c r="D196" s="67"/>
    </row>
    <row r="197" spans="1:4">
      <c r="A197" s="67"/>
      <c r="B197" s="67"/>
      <c r="C197" s="67"/>
      <c r="D197" s="67"/>
    </row>
    <row r="198" spans="1:4">
      <c r="A198" s="67"/>
      <c r="B198" s="67"/>
      <c r="C198" s="67"/>
      <c r="D198" s="67"/>
    </row>
    <row r="199" spans="1:4">
      <c r="A199" s="67"/>
      <c r="B199" s="67"/>
      <c r="C199" s="67"/>
      <c r="D199" s="67"/>
    </row>
    <row r="200" spans="1:4">
      <c r="A200" s="67"/>
      <c r="B200" s="67"/>
      <c r="C200" s="67"/>
      <c r="D200" s="67"/>
    </row>
    <row r="201" spans="1:4">
      <c r="A201" s="67"/>
      <c r="B201" s="67"/>
      <c r="C201" s="67"/>
      <c r="D201" s="67"/>
    </row>
    <row r="202" spans="1:4">
      <c r="A202" s="67"/>
      <c r="B202" s="67"/>
      <c r="C202" s="67"/>
      <c r="D202" s="67"/>
    </row>
    <row r="203" spans="1:4">
      <c r="A203" s="67"/>
      <c r="B203" s="67"/>
      <c r="C203" s="67"/>
      <c r="D203" s="67"/>
    </row>
    <row r="204" spans="1:4">
      <c r="A204" s="67"/>
      <c r="B204" s="67"/>
      <c r="C204" s="67"/>
      <c r="D204" s="67"/>
    </row>
    <row r="205" spans="1:4">
      <c r="A205" s="67"/>
      <c r="B205" s="67"/>
      <c r="C205" s="67"/>
      <c r="D205" s="67"/>
    </row>
    <row r="206" spans="1:4">
      <c r="A206" s="67"/>
      <c r="B206" s="67"/>
      <c r="C206" s="67"/>
      <c r="D206" s="67"/>
    </row>
    <row r="207" spans="1:4">
      <c r="A207" s="67"/>
      <c r="B207" s="67"/>
      <c r="C207" s="67"/>
      <c r="D207" s="67"/>
    </row>
    <row r="208" spans="1:4">
      <c r="A208" s="67"/>
      <c r="B208" s="67"/>
      <c r="C208" s="67"/>
      <c r="D208" s="67"/>
    </row>
    <row r="209" spans="1:4">
      <c r="A209" s="67"/>
      <c r="B209" s="67"/>
      <c r="C209" s="67"/>
      <c r="D209" s="67"/>
    </row>
    <row r="210" spans="1:4">
      <c r="A210" s="67"/>
      <c r="B210" s="67"/>
      <c r="C210" s="67"/>
      <c r="D210" s="67"/>
    </row>
    <row r="211" spans="1:4">
      <c r="A211" s="67"/>
      <c r="B211" s="67"/>
      <c r="C211" s="67"/>
      <c r="D211" s="67"/>
    </row>
    <row r="212" spans="1:4">
      <c r="A212" s="67"/>
      <c r="B212" s="67"/>
      <c r="C212" s="67"/>
      <c r="D212" s="67"/>
    </row>
    <row r="213" spans="1:4">
      <c r="A213" s="67"/>
      <c r="B213" s="67"/>
      <c r="C213" s="67"/>
      <c r="D213" s="67"/>
    </row>
    <row r="214" spans="1:4">
      <c r="A214" s="67"/>
      <c r="B214" s="67"/>
      <c r="C214" s="67"/>
      <c r="D214" s="67"/>
    </row>
    <row r="215" spans="1:4">
      <c r="A215" s="67"/>
      <c r="B215" s="67"/>
      <c r="C215" s="67"/>
      <c r="D215" s="67"/>
    </row>
    <row r="216" spans="1:4">
      <c r="A216" s="67"/>
      <c r="B216" s="67"/>
      <c r="C216" s="67"/>
      <c r="D216" s="67"/>
    </row>
    <row r="217" spans="1:4">
      <c r="A217" s="67"/>
      <c r="B217" s="67"/>
      <c r="C217" s="67"/>
      <c r="D217" s="67"/>
    </row>
    <row r="218" spans="1:4">
      <c r="A218" s="67"/>
      <c r="B218" s="67"/>
      <c r="C218" s="67"/>
      <c r="D218" s="67"/>
    </row>
    <row r="219" spans="1:4">
      <c r="A219" s="67"/>
      <c r="B219" s="67"/>
      <c r="C219" s="67"/>
      <c r="D219" s="67"/>
    </row>
    <row r="220" spans="1:4">
      <c r="A220" s="67"/>
      <c r="B220" s="67"/>
      <c r="C220" s="67"/>
      <c r="D220" s="67"/>
    </row>
    <row r="221" spans="1:4">
      <c r="A221" s="67"/>
      <c r="B221" s="67"/>
      <c r="C221" s="67"/>
      <c r="D221" s="67"/>
    </row>
    <row r="222" spans="1:4">
      <c r="A222" s="67"/>
      <c r="B222" s="67"/>
      <c r="C222" s="67"/>
      <c r="D222" s="67"/>
    </row>
    <row r="223" spans="1:4">
      <c r="A223" s="67"/>
      <c r="B223" s="67"/>
      <c r="C223" s="67"/>
      <c r="D223" s="67"/>
    </row>
    <row r="224" spans="1:4">
      <c r="A224" s="67"/>
      <c r="B224" s="67"/>
      <c r="C224" s="67"/>
      <c r="D224" s="67"/>
    </row>
    <row r="225" spans="1:4">
      <c r="A225" s="67"/>
      <c r="B225" s="67"/>
      <c r="C225" s="67"/>
      <c r="D225" s="67"/>
    </row>
    <row r="226" spans="1:4">
      <c r="A226" s="67"/>
      <c r="B226" s="67"/>
      <c r="C226" s="67"/>
      <c r="D226" s="67"/>
    </row>
    <row r="227" spans="1:4">
      <c r="A227" s="67"/>
      <c r="B227" s="67"/>
      <c r="C227" s="67"/>
      <c r="D227" s="67"/>
    </row>
    <row r="228" spans="1:4">
      <c r="A228" s="67"/>
      <c r="B228" s="67"/>
      <c r="C228" s="67"/>
      <c r="D228" s="67"/>
    </row>
    <row r="229" spans="1:4">
      <c r="A229" s="67"/>
      <c r="B229" s="67"/>
      <c r="C229" s="67"/>
      <c r="D229" s="67"/>
    </row>
    <row r="230" spans="1:4">
      <c r="A230" s="67"/>
      <c r="B230" s="67"/>
      <c r="C230" s="67"/>
      <c r="D230" s="67"/>
    </row>
    <row r="231" spans="1:4">
      <c r="A231" s="67"/>
      <c r="B231" s="67"/>
      <c r="C231" s="67"/>
      <c r="D231" s="67"/>
    </row>
    <row r="232" spans="1:4">
      <c r="A232" s="67"/>
      <c r="B232" s="67"/>
      <c r="C232" s="67"/>
      <c r="D232" s="67"/>
    </row>
    <row r="233" spans="1:4">
      <c r="A233" s="67"/>
      <c r="B233" s="67"/>
      <c r="C233" s="67"/>
      <c r="D233" s="67"/>
    </row>
    <row r="234" spans="1:4">
      <c r="A234" s="67"/>
      <c r="B234" s="67"/>
      <c r="C234" s="67"/>
      <c r="D234" s="67"/>
    </row>
    <row r="235" spans="1:4">
      <c r="A235" s="67"/>
      <c r="B235" s="67"/>
      <c r="C235" s="67"/>
      <c r="D235" s="67"/>
    </row>
    <row r="236" spans="1:4">
      <c r="A236" s="67"/>
      <c r="B236" s="67"/>
      <c r="C236" s="67"/>
      <c r="D236" s="67"/>
    </row>
    <row r="237" spans="1:4">
      <c r="A237" s="67"/>
      <c r="B237" s="67"/>
      <c r="C237" s="67"/>
      <c r="D237" s="67"/>
    </row>
    <row r="238" spans="1:4">
      <c r="A238" s="67"/>
      <c r="B238" s="67"/>
      <c r="C238" s="67"/>
      <c r="D238" s="67"/>
    </row>
    <row r="239" spans="1:4">
      <c r="A239" s="67"/>
      <c r="B239" s="67"/>
      <c r="C239" s="67"/>
      <c r="D239" s="67"/>
    </row>
    <row r="240" spans="1:4">
      <c r="A240" s="67"/>
      <c r="B240" s="67"/>
      <c r="C240" s="67"/>
      <c r="D240" s="67"/>
    </row>
    <row r="241" spans="1:4">
      <c r="A241" s="67"/>
      <c r="B241" s="67"/>
      <c r="C241" s="67"/>
      <c r="D241" s="67"/>
    </row>
    <row r="242" spans="1:4">
      <c r="A242" s="67"/>
      <c r="B242" s="67"/>
      <c r="C242" s="67"/>
      <c r="D242" s="67"/>
    </row>
    <row r="243" spans="1:4">
      <c r="A243" s="67"/>
      <c r="B243" s="67"/>
      <c r="C243" s="67"/>
      <c r="D243" s="67"/>
    </row>
    <row r="244" spans="1:4">
      <c r="A244" s="67"/>
      <c r="B244" s="67"/>
      <c r="C244" s="67"/>
      <c r="D244" s="67"/>
    </row>
    <row r="245" spans="1:4">
      <c r="A245" s="67"/>
      <c r="B245" s="67"/>
      <c r="C245" s="67"/>
      <c r="D245" s="67"/>
    </row>
    <row r="246" spans="1:4">
      <c r="A246" s="67"/>
      <c r="B246" s="67"/>
      <c r="C246" s="67"/>
      <c r="D246" s="67"/>
    </row>
    <row r="247" spans="1:4">
      <c r="A247" s="67"/>
      <c r="B247" s="67"/>
      <c r="C247" s="67"/>
      <c r="D247" s="67"/>
    </row>
    <row r="248" spans="1:4">
      <c r="A248" s="67"/>
      <c r="B248" s="67"/>
      <c r="C248" s="67"/>
      <c r="D248" s="67"/>
    </row>
    <row r="249" spans="1:4">
      <c r="A249" s="67"/>
      <c r="B249" s="67"/>
      <c r="C249" s="67"/>
      <c r="D249" s="67"/>
    </row>
    <row r="250" spans="1:4">
      <c r="A250" s="67"/>
      <c r="B250" s="67"/>
      <c r="C250" s="67"/>
      <c r="D250" s="67"/>
    </row>
    <row r="251" spans="1:4">
      <c r="A251" s="67"/>
      <c r="B251" s="67"/>
      <c r="C251" s="67"/>
      <c r="D251" s="67"/>
    </row>
    <row r="252" spans="1:4">
      <c r="A252" s="67"/>
      <c r="B252" s="67"/>
      <c r="C252" s="67"/>
      <c r="D252" s="67"/>
    </row>
    <row r="253" spans="1:4">
      <c r="A253" s="67"/>
      <c r="B253" s="67"/>
      <c r="C253" s="67"/>
      <c r="D253" s="67"/>
    </row>
    <row r="254" spans="1:4">
      <c r="A254" s="67"/>
      <c r="B254" s="67"/>
      <c r="C254" s="67"/>
      <c r="D254" s="67"/>
    </row>
    <row r="255" spans="1:4">
      <c r="A255" s="67"/>
      <c r="B255" s="67"/>
      <c r="C255" s="67"/>
      <c r="D255" s="67"/>
    </row>
    <row r="256" spans="1:4">
      <c r="A256" s="67"/>
      <c r="B256" s="67"/>
      <c r="C256" s="67"/>
      <c r="D256" s="67"/>
    </row>
    <row r="257" spans="1:4">
      <c r="A257" s="67"/>
      <c r="B257" s="67"/>
      <c r="C257" s="67"/>
      <c r="D257" s="67"/>
    </row>
    <row r="258" spans="1:4">
      <c r="A258" s="67"/>
      <c r="B258" s="67"/>
      <c r="C258" s="67"/>
      <c r="D258" s="67"/>
    </row>
    <row r="259" spans="1:4">
      <c r="A259" s="67"/>
      <c r="B259" s="67"/>
      <c r="C259" s="67"/>
      <c r="D259" s="67"/>
    </row>
    <row r="260" spans="1:4">
      <c r="A260" s="67"/>
      <c r="B260" s="67"/>
      <c r="C260" s="67"/>
      <c r="D260" s="67"/>
    </row>
    <row r="261" spans="1:4">
      <c r="A261" s="67"/>
      <c r="B261" s="67"/>
      <c r="C261" s="67"/>
      <c r="D261" s="67"/>
    </row>
    <row r="262" spans="1:4">
      <c r="A262" s="67"/>
      <c r="B262" s="67"/>
      <c r="C262" s="67"/>
      <c r="D262" s="67"/>
    </row>
    <row r="263" spans="1:4">
      <c r="A263" s="67"/>
      <c r="B263" s="67"/>
      <c r="C263" s="67"/>
      <c r="D263" s="67"/>
    </row>
    <row r="264" spans="1:4">
      <c r="A264" s="67"/>
      <c r="B264" s="67"/>
      <c r="C264" s="67"/>
      <c r="D264" s="67"/>
    </row>
    <row r="265" spans="1:4">
      <c r="A265" s="67"/>
      <c r="B265" s="67"/>
      <c r="C265" s="67"/>
      <c r="D265" s="67"/>
    </row>
    <row r="266" spans="1:4">
      <c r="A266" s="67"/>
      <c r="B266" s="67"/>
      <c r="C266" s="67"/>
      <c r="D266" s="67"/>
    </row>
    <row r="267" spans="1:4">
      <c r="A267" s="67"/>
      <c r="B267" s="67"/>
      <c r="C267" s="67"/>
      <c r="D267" s="67"/>
    </row>
    <row r="268" spans="1:4">
      <c r="A268" s="67"/>
      <c r="B268" s="67"/>
      <c r="C268" s="67"/>
      <c r="D268" s="67"/>
    </row>
    <row r="269" spans="1:4">
      <c r="A269" s="67"/>
      <c r="B269" s="67"/>
      <c r="C269" s="67"/>
      <c r="D269" s="67"/>
    </row>
    <row r="270" spans="1:4">
      <c r="A270" s="67"/>
      <c r="B270" s="67"/>
      <c r="C270" s="67"/>
      <c r="D270" s="67"/>
    </row>
    <row r="271" spans="1:4">
      <c r="A271" s="67"/>
      <c r="B271" s="67"/>
      <c r="C271" s="67"/>
      <c r="D271" s="67"/>
    </row>
    <row r="272" spans="1:4">
      <c r="A272" s="67"/>
      <c r="B272" s="67"/>
      <c r="C272" s="67"/>
      <c r="D272" s="67"/>
    </row>
    <row r="273" spans="1:4">
      <c r="A273" s="67"/>
      <c r="B273" s="67"/>
      <c r="C273" s="67"/>
      <c r="D273" s="67"/>
    </row>
    <row r="274" spans="1:4">
      <c r="A274" s="67"/>
      <c r="B274" s="67"/>
      <c r="C274" s="67"/>
      <c r="D274" s="67"/>
    </row>
    <row r="275" spans="1:4">
      <c r="A275" s="67"/>
      <c r="B275" s="67"/>
      <c r="C275" s="67"/>
      <c r="D275" s="67"/>
    </row>
    <row r="276" spans="1:4">
      <c r="A276" s="67"/>
      <c r="B276" s="67"/>
      <c r="C276" s="67"/>
      <c r="D276" s="67"/>
    </row>
    <row r="277" spans="1:4">
      <c r="A277" s="67"/>
      <c r="B277" s="67"/>
      <c r="C277" s="67"/>
      <c r="D277" s="67"/>
    </row>
    <row r="278" spans="1:4">
      <c r="A278" s="67"/>
      <c r="B278" s="67"/>
      <c r="C278" s="67"/>
      <c r="D278" s="67"/>
    </row>
    <row r="279" spans="1:4">
      <c r="A279" s="67"/>
      <c r="B279" s="67"/>
      <c r="C279" s="67"/>
      <c r="D279" s="67"/>
    </row>
    <row r="280" spans="1:4">
      <c r="A280" s="67"/>
      <c r="B280" s="67"/>
      <c r="C280" s="67"/>
      <c r="D280" s="67"/>
    </row>
    <row r="281" spans="1:4">
      <c r="A281" s="67"/>
      <c r="B281" s="67"/>
      <c r="C281" s="67"/>
      <c r="D281" s="67"/>
    </row>
    <row r="282" spans="1:4">
      <c r="A282" s="67"/>
      <c r="B282" s="67"/>
      <c r="C282" s="67"/>
      <c r="D282" s="67"/>
    </row>
    <row r="283" spans="1:4">
      <c r="A283" s="67"/>
      <c r="B283" s="67"/>
      <c r="C283" s="67"/>
      <c r="D283" s="67"/>
    </row>
    <row r="284" spans="1:4">
      <c r="A284" s="67"/>
      <c r="B284" s="67"/>
      <c r="C284" s="67"/>
      <c r="D284" s="67"/>
    </row>
    <row r="285" spans="1:4">
      <c r="A285" s="67"/>
      <c r="B285" s="67"/>
      <c r="C285" s="67"/>
      <c r="D285" s="67"/>
    </row>
    <row r="286" spans="1:4">
      <c r="A286" s="67"/>
      <c r="B286" s="67"/>
      <c r="C286" s="67"/>
      <c r="D286" s="67"/>
    </row>
    <row r="287" spans="1:4">
      <c r="A287" s="67"/>
      <c r="B287" s="67"/>
      <c r="C287" s="67"/>
      <c r="D287" s="67"/>
    </row>
    <row r="288" spans="1:4">
      <c r="A288" s="67"/>
      <c r="B288" s="67"/>
      <c r="C288" s="67"/>
      <c r="D288" s="67"/>
    </row>
    <row r="289" spans="1:4">
      <c r="A289" s="67"/>
      <c r="B289" s="67"/>
      <c r="C289" s="67"/>
      <c r="D289" s="67"/>
    </row>
    <row r="290" spans="1:4">
      <c r="A290" s="67"/>
      <c r="B290" s="67"/>
      <c r="C290" s="67"/>
      <c r="D290" s="67"/>
    </row>
    <row r="291" spans="1:4">
      <c r="A291" s="67"/>
      <c r="B291" s="67"/>
      <c r="C291" s="67"/>
      <c r="D291" s="67"/>
    </row>
    <row r="292" spans="1:4">
      <c r="A292" s="67"/>
      <c r="B292" s="67"/>
      <c r="C292" s="67"/>
      <c r="D292" s="67"/>
    </row>
    <row r="293" spans="1:4">
      <c r="A293" s="67"/>
      <c r="B293" s="67"/>
      <c r="C293" s="67"/>
      <c r="D293" s="67"/>
    </row>
    <row r="294" spans="1:4">
      <c r="A294" s="67"/>
      <c r="B294" s="67"/>
      <c r="C294" s="67"/>
      <c r="D294" s="67"/>
    </row>
    <row r="295" spans="1:4">
      <c r="A295" s="67"/>
      <c r="B295" s="67"/>
      <c r="C295" s="67"/>
      <c r="D295" s="67"/>
    </row>
    <row r="296" spans="1:4">
      <c r="A296" s="67"/>
      <c r="B296" s="67"/>
      <c r="C296" s="67"/>
      <c r="D296" s="67"/>
    </row>
    <row r="297" spans="1:4">
      <c r="A297" s="67"/>
      <c r="B297" s="67"/>
      <c r="C297" s="67"/>
      <c r="D297" s="67"/>
    </row>
    <row r="298" spans="1:4">
      <c r="A298" s="67"/>
      <c r="B298" s="67"/>
      <c r="C298" s="67"/>
      <c r="D298" s="67"/>
    </row>
    <row r="299" spans="1:4">
      <c r="A299" s="67"/>
      <c r="B299" s="67"/>
      <c r="C299" s="67"/>
      <c r="D299" s="67"/>
    </row>
    <row r="300" spans="1:4">
      <c r="A300" s="67"/>
      <c r="B300" s="67"/>
      <c r="C300" s="67"/>
      <c r="D300" s="67"/>
    </row>
    <row r="301" spans="1:4">
      <c r="A301" s="67"/>
      <c r="B301" s="67"/>
      <c r="C301" s="67"/>
      <c r="D301" s="67"/>
    </row>
    <row r="302" spans="1:4">
      <c r="A302" s="67"/>
      <c r="B302" s="67"/>
      <c r="C302" s="67"/>
      <c r="D302" s="67"/>
    </row>
    <row r="303" spans="1:4">
      <c r="A303" s="67"/>
      <c r="B303" s="67"/>
      <c r="C303" s="67"/>
      <c r="D303" s="67"/>
    </row>
    <row r="304" spans="1:4">
      <c r="A304" s="67"/>
      <c r="B304" s="67"/>
      <c r="C304" s="67"/>
      <c r="D304" s="67"/>
    </row>
    <row r="305" spans="1:4">
      <c r="A305" s="67"/>
      <c r="B305" s="67"/>
      <c r="C305" s="67"/>
      <c r="D305" s="67"/>
    </row>
    <row r="306" spans="1:4">
      <c r="A306" s="67"/>
      <c r="B306" s="67"/>
      <c r="C306" s="67"/>
      <c r="D306" s="67"/>
    </row>
    <row r="307" spans="1:4">
      <c r="A307" s="67"/>
      <c r="B307" s="67"/>
      <c r="C307" s="67"/>
      <c r="D307" s="67"/>
    </row>
    <row r="308" spans="1:4">
      <c r="A308" s="67"/>
      <c r="B308" s="67"/>
      <c r="C308" s="67"/>
      <c r="D308" s="67"/>
    </row>
    <row r="309" spans="1:4">
      <c r="A309" s="67"/>
      <c r="B309" s="67"/>
      <c r="C309" s="67"/>
      <c r="D309" s="67"/>
    </row>
    <row r="310" spans="1:4">
      <c r="A310" s="67"/>
      <c r="B310" s="67"/>
      <c r="C310" s="67"/>
      <c r="D310" s="67"/>
    </row>
    <row r="311" spans="1:4">
      <c r="A311" s="67"/>
      <c r="B311" s="67"/>
      <c r="C311" s="67"/>
      <c r="D311" s="67"/>
    </row>
    <row r="312" spans="1:4">
      <c r="A312" s="67"/>
      <c r="B312" s="67"/>
      <c r="C312" s="67"/>
      <c r="D312" s="67"/>
    </row>
    <row r="313" spans="1:4">
      <c r="A313" s="67"/>
      <c r="B313" s="67"/>
      <c r="C313" s="67"/>
      <c r="D313" s="67"/>
    </row>
    <row r="314" spans="1:4">
      <c r="A314" s="67"/>
      <c r="B314" s="67"/>
      <c r="C314" s="67"/>
      <c r="D314" s="67"/>
    </row>
    <row r="315" spans="1:4">
      <c r="A315" s="67"/>
      <c r="B315" s="67"/>
      <c r="C315" s="67"/>
      <c r="D315" s="67"/>
    </row>
    <row r="316" spans="1:4">
      <c r="A316" s="67"/>
      <c r="B316" s="67"/>
      <c r="C316" s="67"/>
      <c r="D316" s="67"/>
    </row>
    <row r="317" spans="1:4">
      <c r="A317" s="67"/>
      <c r="B317" s="67"/>
      <c r="C317" s="67"/>
      <c r="D317" s="67"/>
    </row>
    <row r="318" spans="1:4">
      <c r="A318" s="67"/>
      <c r="B318" s="67"/>
      <c r="C318" s="67"/>
      <c r="D318" s="67"/>
    </row>
    <row r="319" spans="1:4">
      <c r="A319" s="67"/>
      <c r="B319" s="67"/>
      <c r="C319" s="67"/>
      <c r="D319" s="67"/>
    </row>
    <row r="320" spans="1:4">
      <c r="A320" s="67"/>
      <c r="B320" s="67"/>
      <c r="C320" s="67"/>
      <c r="D320" s="67"/>
    </row>
    <row r="321" spans="1:4">
      <c r="A321" s="67"/>
      <c r="B321" s="67"/>
      <c r="C321" s="67"/>
      <c r="D321" s="67"/>
    </row>
    <row r="322" spans="1:4">
      <c r="A322" s="67"/>
      <c r="B322" s="67"/>
      <c r="C322" s="67"/>
      <c r="D322" s="67"/>
    </row>
    <row r="323" spans="1:4">
      <c r="A323" s="67"/>
      <c r="B323" s="67"/>
      <c r="C323" s="67"/>
      <c r="D323" s="67"/>
    </row>
    <row r="324" spans="1:4">
      <c r="A324" s="67"/>
      <c r="B324" s="67"/>
      <c r="C324" s="67"/>
      <c r="D324" s="67"/>
    </row>
    <row r="325" spans="1:4">
      <c r="A325" s="67"/>
      <c r="B325" s="67"/>
      <c r="C325" s="67"/>
      <c r="D325" s="67"/>
    </row>
    <row r="326" spans="1:4">
      <c r="A326" s="67"/>
      <c r="B326" s="67"/>
      <c r="C326" s="67"/>
      <c r="D326" s="67"/>
    </row>
    <row r="327" spans="1:4">
      <c r="A327" s="67"/>
      <c r="B327" s="67"/>
      <c r="C327" s="67"/>
      <c r="D327" s="67"/>
    </row>
    <row r="328" spans="1:4">
      <c r="A328" s="67"/>
      <c r="B328" s="67"/>
      <c r="C328" s="67"/>
      <c r="D328" s="67"/>
    </row>
    <row r="329" spans="1:4">
      <c r="A329" s="67"/>
      <c r="B329" s="67"/>
      <c r="C329" s="67"/>
      <c r="D329" s="67"/>
    </row>
    <row r="330" spans="1:4">
      <c r="A330" s="67"/>
      <c r="B330" s="67"/>
      <c r="C330" s="67"/>
      <c r="D330" s="67"/>
    </row>
    <row r="331" spans="1:4">
      <c r="A331" s="67"/>
      <c r="B331" s="67"/>
      <c r="C331" s="67"/>
      <c r="D331" s="67"/>
    </row>
    <row r="332" spans="1:4">
      <c r="A332" s="67"/>
      <c r="B332" s="67"/>
      <c r="C332" s="67"/>
      <c r="D332" s="67"/>
    </row>
    <row r="333" spans="1:4">
      <c r="A333" s="67"/>
      <c r="B333" s="67"/>
      <c r="C333" s="67"/>
      <c r="D333" s="67"/>
    </row>
    <row r="334" spans="1:4">
      <c r="A334" s="67"/>
      <c r="B334" s="67"/>
      <c r="C334" s="67"/>
      <c r="D334" s="67"/>
    </row>
    <row r="335" spans="1:4">
      <c r="A335" s="67"/>
      <c r="B335" s="67"/>
      <c r="C335" s="67"/>
      <c r="D335" s="67"/>
    </row>
    <row r="336" spans="1:4">
      <c r="A336" s="67"/>
      <c r="B336" s="67"/>
      <c r="C336" s="67"/>
      <c r="D336" s="67"/>
    </row>
    <row r="337" spans="1:4">
      <c r="A337" s="67"/>
      <c r="B337" s="67"/>
      <c r="C337" s="67"/>
      <c r="D337" s="67"/>
    </row>
    <row r="338" spans="1:4">
      <c r="A338" s="67"/>
      <c r="B338" s="67"/>
      <c r="C338" s="67"/>
      <c r="D338" s="67"/>
    </row>
    <row r="339" spans="1:4">
      <c r="A339" s="67"/>
      <c r="B339" s="67"/>
      <c r="C339" s="67"/>
      <c r="D339" s="67"/>
    </row>
    <row r="340" spans="1:4">
      <c r="A340" s="67"/>
      <c r="B340" s="67"/>
      <c r="C340" s="67"/>
      <c r="D340" s="67"/>
    </row>
    <row r="341" spans="1:4">
      <c r="A341" s="67"/>
      <c r="B341" s="67"/>
      <c r="C341" s="67"/>
      <c r="D341" s="67"/>
    </row>
    <row r="342" spans="1:4">
      <c r="A342" s="67"/>
      <c r="B342" s="67"/>
      <c r="C342" s="67"/>
      <c r="D342" s="67"/>
    </row>
    <row r="343" spans="1:4">
      <c r="A343" s="67"/>
      <c r="B343" s="67"/>
      <c r="C343" s="67"/>
      <c r="D343" s="67"/>
    </row>
    <row r="344" spans="1:4">
      <c r="A344" s="67"/>
      <c r="B344" s="67"/>
      <c r="C344" s="67"/>
      <c r="D344" s="67"/>
    </row>
    <row r="345" spans="1:4">
      <c r="A345" s="67"/>
      <c r="B345" s="67"/>
      <c r="C345" s="67"/>
      <c r="D345" s="67"/>
    </row>
    <row r="346" spans="1:4">
      <c r="A346" s="67"/>
      <c r="B346" s="67"/>
      <c r="C346" s="67"/>
      <c r="D346" s="67"/>
    </row>
    <row r="347" spans="1:4">
      <c r="A347" s="67"/>
      <c r="B347" s="67"/>
      <c r="C347" s="67"/>
      <c r="D347" s="67"/>
    </row>
    <row r="348" spans="1:4">
      <c r="A348" s="67"/>
      <c r="B348" s="67"/>
      <c r="C348" s="67"/>
      <c r="D348" s="67"/>
    </row>
    <row r="349" spans="1:4">
      <c r="A349" s="67"/>
      <c r="B349" s="67"/>
      <c r="C349" s="67"/>
      <c r="D349" s="67"/>
    </row>
    <row r="350" spans="1:4">
      <c r="A350" s="67"/>
      <c r="B350" s="67"/>
      <c r="C350" s="67"/>
      <c r="D350" s="67"/>
    </row>
    <row r="351" spans="1:4">
      <c r="A351" s="67"/>
      <c r="B351" s="67"/>
      <c r="C351" s="67"/>
      <c r="D351" s="67"/>
    </row>
    <row r="352" spans="1:4">
      <c r="A352" s="67"/>
      <c r="B352" s="67"/>
      <c r="C352" s="67"/>
      <c r="D352" s="67"/>
    </row>
    <row r="353" spans="1:4">
      <c r="A353" s="67"/>
      <c r="B353" s="67"/>
      <c r="C353" s="67"/>
      <c r="D353" s="67"/>
    </row>
    <row r="354" spans="1:4">
      <c r="A354" s="67"/>
      <c r="B354" s="67"/>
      <c r="C354" s="67"/>
      <c r="D354" s="67"/>
    </row>
    <row r="355" spans="1:4">
      <c r="A355" s="67"/>
      <c r="B355" s="67"/>
      <c r="C355" s="67"/>
      <c r="D355" s="67"/>
    </row>
    <row r="356" spans="1:4">
      <c r="A356" s="67"/>
      <c r="B356" s="67"/>
      <c r="C356" s="67"/>
      <c r="D356" s="67"/>
    </row>
    <row r="357" spans="1:4">
      <c r="A357" s="67"/>
      <c r="B357" s="67"/>
      <c r="C357" s="67"/>
      <c r="D357" s="67"/>
    </row>
    <row r="358" spans="1:4">
      <c r="A358" s="67"/>
      <c r="B358" s="67"/>
      <c r="C358" s="67"/>
      <c r="D358" s="67"/>
    </row>
    <row r="359" spans="1:4">
      <c r="A359" s="67"/>
      <c r="B359" s="67"/>
      <c r="C359" s="67"/>
      <c r="D359" s="67"/>
    </row>
    <row r="360" spans="1:4">
      <c r="A360" s="67"/>
      <c r="B360" s="67"/>
      <c r="C360" s="67"/>
      <c r="D360" s="67"/>
    </row>
    <row r="361" spans="1:4">
      <c r="A361" s="67"/>
      <c r="B361" s="67"/>
      <c r="C361" s="67"/>
      <c r="D361" s="67"/>
    </row>
    <row r="362" spans="1:4">
      <c r="A362" s="67"/>
      <c r="B362" s="67"/>
      <c r="C362" s="67"/>
      <c r="D362" s="67"/>
    </row>
    <row r="363" spans="1:4">
      <c r="A363" s="67"/>
      <c r="B363" s="67"/>
      <c r="C363" s="67"/>
      <c r="D363" s="67"/>
    </row>
    <row r="364" spans="1:4">
      <c r="A364" s="67"/>
      <c r="B364" s="67"/>
      <c r="C364" s="67"/>
      <c r="D364" s="67"/>
    </row>
    <row r="365" spans="1:4">
      <c r="A365" s="67"/>
      <c r="B365" s="67"/>
      <c r="C365" s="67"/>
      <c r="D365" s="67"/>
    </row>
    <row r="366" spans="1:4">
      <c r="A366" s="67"/>
      <c r="B366" s="67"/>
      <c r="C366" s="67"/>
      <c r="D366" s="67"/>
    </row>
    <row r="367" spans="1:4">
      <c r="A367" s="67"/>
      <c r="B367" s="67"/>
      <c r="C367" s="67"/>
      <c r="D367" s="67"/>
    </row>
    <row r="368" spans="1:4">
      <c r="A368" s="67"/>
      <c r="B368" s="67"/>
      <c r="C368" s="67"/>
      <c r="D368" s="67"/>
    </row>
    <row r="369" spans="1:4">
      <c r="A369" s="67"/>
      <c r="B369" s="67"/>
      <c r="C369" s="67"/>
      <c r="D369" s="67"/>
    </row>
    <row r="370" spans="1:4">
      <c r="A370" s="67"/>
      <c r="B370" s="67"/>
      <c r="C370" s="67"/>
      <c r="D370" s="67"/>
    </row>
    <row r="371" spans="1:4">
      <c r="A371" s="67"/>
      <c r="B371" s="67"/>
      <c r="C371" s="67"/>
      <c r="D371" s="67"/>
    </row>
    <row r="372" spans="1:4">
      <c r="A372" s="67"/>
      <c r="B372" s="67"/>
      <c r="C372" s="67"/>
      <c r="D372" s="67"/>
    </row>
    <row r="373" spans="1:4">
      <c r="A373" s="67"/>
      <c r="B373" s="67"/>
      <c r="C373" s="67"/>
      <c r="D373" s="67"/>
    </row>
    <row r="374" spans="1:4">
      <c r="A374" s="67"/>
      <c r="B374" s="67"/>
      <c r="C374" s="67"/>
      <c r="D374" s="67"/>
    </row>
    <row r="375" spans="1:4">
      <c r="A375" s="67"/>
      <c r="B375" s="67"/>
      <c r="C375" s="67"/>
      <c r="D375" s="67"/>
    </row>
    <row r="376" spans="1:4">
      <c r="A376" s="67"/>
      <c r="B376" s="67"/>
      <c r="C376" s="67"/>
      <c r="D376" s="67"/>
    </row>
    <row r="377" spans="1:4">
      <c r="A377" s="67"/>
      <c r="B377" s="67"/>
      <c r="C377" s="67"/>
      <c r="D377" s="67"/>
    </row>
    <row r="378" spans="1:4">
      <c r="A378" s="67"/>
      <c r="B378" s="67"/>
      <c r="C378" s="67"/>
      <c r="D378" s="67"/>
    </row>
    <row r="379" spans="1:4">
      <c r="A379" s="67"/>
      <c r="B379" s="67"/>
      <c r="C379" s="67"/>
      <c r="D379" s="67"/>
    </row>
    <row r="380" spans="1:4">
      <c r="A380" s="67"/>
      <c r="B380" s="67"/>
      <c r="C380" s="67"/>
      <c r="D380" s="67"/>
    </row>
    <row r="381" spans="1:4">
      <c r="A381" s="67"/>
      <c r="B381" s="67"/>
      <c r="C381" s="67"/>
      <c r="D381" s="67"/>
    </row>
    <row r="382" spans="1:4">
      <c r="A382" s="67"/>
      <c r="B382" s="67"/>
      <c r="C382" s="67"/>
      <c r="D382" s="67"/>
    </row>
    <row r="383" spans="1:4">
      <c r="A383" s="67"/>
      <c r="B383" s="67"/>
      <c r="C383" s="67"/>
      <c r="D383" s="67"/>
    </row>
    <row r="384" spans="1:4">
      <c r="A384" s="67"/>
      <c r="B384" s="67"/>
      <c r="C384" s="67"/>
      <c r="D384" s="67"/>
    </row>
    <row r="385" spans="1:4">
      <c r="A385" s="67"/>
      <c r="B385" s="67"/>
      <c r="C385" s="67"/>
      <c r="D385" s="67"/>
    </row>
    <row r="386" spans="1:4">
      <c r="A386" s="67"/>
      <c r="B386" s="67"/>
      <c r="C386" s="67"/>
      <c r="D386" s="67"/>
    </row>
    <row r="387" spans="1:4">
      <c r="A387" s="67"/>
      <c r="B387" s="67"/>
      <c r="C387" s="67"/>
      <c r="D387" s="67"/>
    </row>
    <row r="388" spans="1:4">
      <c r="A388" s="67"/>
      <c r="B388" s="67"/>
      <c r="C388" s="67"/>
      <c r="D388" s="67"/>
    </row>
    <row r="389" spans="1:4">
      <c r="A389" s="67"/>
      <c r="B389" s="67"/>
      <c r="C389" s="67"/>
      <c r="D389" s="67"/>
    </row>
    <row r="390" spans="1:4">
      <c r="A390" s="67"/>
      <c r="B390" s="67"/>
      <c r="C390" s="67"/>
      <c r="D390" s="67"/>
    </row>
    <row r="391" spans="1:4">
      <c r="A391" s="67"/>
      <c r="B391" s="67"/>
      <c r="C391" s="67"/>
      <c r="D391" s="67"/>
    </row>
    <row r="392" spans="1:4">
      <c r="A392" s="67"/>
      <c r="B392" s="67"/>
      <c r="C392" s="67"/>
      <c r="D392" s="67"/>
    </row>
    <row r="393" spans="1:4">
      <c r="A393" s="67"/>
      <c r="B393" s="67"/>
      <c r="C393" s="67"/>
      <c r="D393" s="67"/>
    </row>
    <row r="394" spans="1:4">
      <c r="A394" s="67"/>
      <c r="B394" s="67"/>
      <c r="C394" s="67"/>
      <c r="D394" s="67"/>
    </row>
    <row r="395" spans="1:4">
      <c r="A395" s="67"/>
      <c r="B395" s="67"/>
      <c r="C395" s="67"/>
      <c r="D395" s="67"/>
    </row>
    <row r="396" spans="1:4">
      <c r="A396" s="67"/>
      <c r="B396" s="67"/>
      <c r="C396" s="67"/>
      <c r="D396" s="67"/>
    </row>
    <row r="397" spans="1:4">
      <c r="A397" s="67"/>
      <c r="B397" s="67"/>
      <c r="C397" s="67"/>
      <c r="D397" s="67"/>
    </row>
    <row r="398" spans="1:4">
      <c r="A398" s="67"/>
      <c r="B398" s="67"/>
      <c r="C398" s="67"/>
      <c r="D398" s="67"/>
    </row>
    <row r="399" spans="1:4">
      <c r="A399" s="67"/>
      <c r="B399" s="67"/>
      <c r="C399" s="67"/>
      <c r="D399" s="67"/>
    </row>
    <row r="400" spans="1:4">
      <c r="A400" s="67"/>
      <c r="B400" s="67"/>
      <c r="C400" s="67"/>
      <c r="D400" s="67"/>
    </row>
    <row r="401" spans="1:4">
      <c r="A401" s="67"/>
      <c r="B401" s="67"/>
      <c r="C401" s="67"/>
      <c r="D401" s="67"/>
    </row>
    <row r="402" spans="1:4">
      <c r="A402" s="67"/>
      <c r="B402" s="67"/>
      <c r="C402" s="67"/>
      <c r="D402" s="67"/>
    </row>
    <row r="403" spans="1:4">
      <c r="A403" s="67"/>
      <c r="B403" s="67"/>
      <c r="C403" s="67"/>
      <c r="D403" s="67"/>
    </row>
    <row r="404" spans="1:4">
      <c r="A404" s="67"/>
      <c r="B404" s="67"/>
      <c r="C404" s="67"/>
      <c r="D404" s="67"/>
    </row>
    <row r="405" spans="1:4">
      <c r="A405" s="67"/>
      <c r="B405" s="67"/>
      <c r="C405" s="67"/>
      <c r="D405" s="67"/>
    </row>
    <row r="406" spans="1:4">
      <c r="A406" s="67"/>
      <c r="B406" s="67"/>
      <c r="C406" s="67"/>
      <c r="D406" s="67"/>
    </row>
    <row r="407" spans="1:4">
      <c r="A407" s="67"/>
      <c r="B407" s="67"/>
      <c r="C407" s="67"/>
      <c r="D407" s="67"/>
    </row>
    <row r="408" spans="1:4">
      <c r="A408" s="67"/>
      <c r="B408" s="67"/>
      <c r="C408" s="67"/>
      <c r="D408" s="67"/>
    </row>
    <row r="409" spans="1:4">
      <c r="A409" s="67"/>
      <c r="B409" s="67"/>
      <c r="C409" s="67"/>
      <c r="D409" s="67"/>
    </row>
    <row r="410" spans="1:4">
      <c r="A410" s="67"/>
      <c r="B410" s="67"/>
      <c r="C410" s="67"/>
      <c r="D410" s="67"/>
    </row>
    <row r="411" spans="1:4">
      <c r="A411" s="67"/>
      <c r="B411" s="67"/>
      <c r="C411" s="67"/>
      <c r="D411" s="67"/>
    </row>
    <row r="412" spans="1:4">
      <c r="A412" s="67"/>
      <c r="B412" s="67"/>
      <c r="C412" s="67"/>
      <c r="D412" s="67"/>
    </row>
    <row r="413" spans="1:4">
      <c r="A413" s="67"/>
      <c r="B413" s="67"/>
      <c r="C413" s="67"/>
      <c r="D413" s="67"/>
    </row>
    <row r="414" spans="1:4">
      <c r="A414" s="67"/>
      <c r="B414" s="67"/>
      <c r="C414" s="67"/>
      <c r="D414" s="67"/>
    </row>
    <row r="415" spans="1:4">
      <c r="A415" s="67"/>
      <c r="B415" s="67"/>
      <c r="C415" s="67"/>
      <c r="D415" s="67"/>
    </row>
    <row r="416" spans="1:4">
      <c r="A416" s="67"/>
      <c r="B416" s="67"/>
      <c r="C416" s="67"/>
      <c r="D416" s="67"/>
    </row>
    <row r="417" spans="1:4">
      <c r="A417" s="67"/>
      <c r="B417" s="67"/>
      <c r="C417" s="67"/>
      <c r="D417" s="67"/>
    </row>
    <row r="418" spans="1:4">
      <c r="A418" s="67"/>
      <c r="B418" s="67"/>
      <c r="C418" s="67"/>
      <c r="D418" s="67"/>
    </row>
    <row r="419" spans="1:4">
      <c r="A419" s="67"/>
      <c r="B419" s="67"/>
      <c r="C419" s="67"/>
      <c r="D419" s="67"/>
    </row>
    <row r="420" spans="1:4">
      <c r="A420" s="67"/>
      <c r="B420" s="67"/>
      <c r="C420" s="67"/>
      <c r="D420" s="67"/>
    </row>
    <row r="421" spans="1:4">
      <c r="A421" s="67"/>
      <c r="B421" s="67"/>
      <c r="C421" s="67"/>
      <c r="D421" s="67"/>
    </row>
    <row r="422" spans="1:4">
      <c r="A422" s="67"/>
      <c r="B422" s="67"/>
      <c r="C422" s="67"/>
      <c r="D422" s="67"/>
    </row>
    <row r="423" spans="1:4">
      <c r="A423" s="67"/>
      <c r="B423" s="67"/>
      <c r="C423" s="67"/>
      <c r="D423" s="67"/>
    </row>
    <row r="424" spans="1:4">
      <c r="A424" s="67"/>
      <c r="B424" s="67"/>
      <c r="C424" s="67"/>
      <c r="D424" s="67"/>
    </row>
    <row r="425" spans="1:4">
      <c r="A425" s="67"/>
      <c r="B425" s="67"/>
      <c r="C425" s="67"/>
      <c r="D425" s="67"/>
    </row>
    <row r="426" spans="1:4">
      <c r="A426" s="67"/>
      <c r="B426" s="67"/>
      <c r="C426" s="67"/>
      <c r="D426" s="67"/>
    </row>
    <row r="427" spans="1:4">
      <c r="A427" s="67"/>
      <c r="B427" s="67"/>
      <c r="C427" s="67"/>
      <c r="D427" s="67"/>
    </row>
    <row r="428" spans="1:4">
      <c r="A428" s="67"/>
      <c r="B428" s="67"/>
      <c r="C428" s="67"/>
      <c r="D428" s="67"/>
    </row>
    <row r="429" spans="1:4">
      <c r="A429" s="67"/>
      <c r="B429" s="67"/>
      <c r="C429" s="67"/>
      <c r="D429" s="67"/>
    </row>
    <row r="430" spans="1:4">
      <c r="A430" s="67"/>
      <c r="B430" s="67"/>
      <c r="C430" s="67"/>
      <c r="D430" s="67"/>
    </row>
    <row r="431" spans="1:4">
      <c r="A431" s="67"/>
      <c r="B431" s="67"/>
      <c r="C431" s="67"/>
      <c r="D431" s="67"/>
    </row>
    <row r="432" spans="1:4">
      <c r="A432" s="67"/>
      <c r="B432" s="67"/>
      <c r="C432" s="67"/>
      <c r="D432" s="67"/>
    </row>
    <row r="433" spans="1:4">
      <c r="A433" s="67"/>
      <c r="B433" s="67"/>
      <c r="C433" s="67"/>
      <c r="D433" s="67"/>
    </row>
    <row r="434" spans="1:4">
      <c r="A434" s="67"/>
      <c r="B434" s="67"/>
      <c r="C434" s="67"/>
      <c r="D434" s="67"/>
    </row>
  </sheetData>
  <sortState ref="A4:D73">
    <sortCondition ref="A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79998168889431442"/>
  </sheetPr>
  <dimension ref="A1:AB47"/>
  <sheetViews>
    <sheetView tabSelected="1" zoomScale="110" zoomScaleNormal="110" workbookViewId="0">
      <selection activeCell="A3" sqref="A3:E3"/>
    </sheetView>
  </sheetViews>
  <sheetFormatPr baseColWidth="10" defaultColWidth="10.85546875" defaultRowHeight="15"/>
  <cols>
    <col min="1" max="1" width="5" customWidth="1"/>
    <col min="2" max="2" width="25.140625" customWidth="1"/>
    <col min="3" max="3" width="14.5703125" customWidth="1"/>
    <col min="4" max="4" width="5.28515625" customWidth="1"/>
    <col min="5" max="5" width="5.7109375" customWidth="1"/>
    <col min="6" max="6" width="5.5703125" bestFit="1" customWidth="1"/>
    <col min="7" max="7" width="5.42578125" customWidth="1"/>
    <col min="8" max="8" width="5.42578125" bestFit="1" customWidth="1"/>
    <col min="9" max="9" width="5.140625" bestFit="1" customWidth="1"/>
    <col min="10" max="10" width="5.5703125" bestFit="1" customWidth="1"/>
    <col min="11" max="11" width="6" customWidth="1"/>
    <col min="12" max="12" width="6.42578125" customWidth="1"/>
    <col min="13" max="13" width="5.42578125" customWidth="1"/>
    <col min="14" max="14" width="6.140625" customWidth="1"/>
    <col min="15" max="15" width="5.5703125" bestFit="1" customWidth="1"/>
    <col min="16" max="16" width="5.28515625" customWidth="1"/>
    <col min="17" max="17" width="4.7109375" customWidth="1"/>
    <col min="18" max="18" width="6" customWidth="1"/>
    <col min="19" max="19" width="5.5703125" customWidth="1"/>
    <col min="20" max="21" width="5.5703125" bestFit="1" customWidth="1"/>
    <col min="22" max="23" width="6" bestFit="1" customWidth="1"/>
    <col min="24" max="24" width="4.28515625" customWidth="1"/>
    <col min="25" max="25" width="2.140625" style="21" customWidth="1"/>
    <col min="26" max="26" width="6.7109375" customWidth="1"/>
    <col min="27" max="27" width="6.5703125" customWidth="1"/>
    <col min="28" max="28" width="8" customWidth="1"/>
  </cols>
  <sheetData>
    <row r="1" spans="1:28" ht="12" customHeight="1">
      <c r="A1" s="282" t="s">
        <v>17</v>
      </c>
      <c r="B1" s="283"/>
      <c r="C1" s="283"/>
      <c r="D1" s="283"/>
      <c r="E1" s="284"/>
      <c r="F1" s="254" t="s">
        <v>18</v>
      </c>
      <c r="G1" s="255"/>
      <c r="H1" s="255"/>
      <c r="I1" s="255"/>
      <c r="J1" s="255"/>
      <c r="K1" s="255"/>
      <c r="L1" s="256"/>
      <c r="M1" s="4"/>
      <c r="N1" s="4"/>
      <c r="O1" s="4"/>
      <c r="P1" s="4"/>
      <c r="R1" s="4"/>
      <c r="S1" s="4"/>
      <c r="T1" s="4"/>
      <c r="U1" s="4"/>
      <c r="V1" s="4"/>
      <c r="W1" s="4"/>
      <c r="X1" s="5"/>
      <c r="Y1" s="23"/>
      <c r="Z1" s="23"/>
      <c r="AA1" s="23"/>
      <c r="AB1" s="31"/>
    </row>
    <row r="2" spans="1:28" ht="15" customHeight="1">
      <c r="A2" s="183" t="s">
        <v>65</v>
      </c>
      <c r="B2" s="182"/>
      <c r="C2" s="182"/>
      <c r="D2" s="182"/>
      <c r="E2" s="182"/>
      <c r="F2" s="257"/>
      <c r="G2" s="258"/>
      <c r="H2" s="258"/>
      <c r="I2" s="258"/>
      <c r="J2" s="258"/>
      <c r="K2" s="258"/>
      <c r="L2" s="259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8"/>
      <c r="Z2" s="8"/>
      <c r="AA2" s="8"/>
      <c r="AB2" s="9"/>
    </row>
    <row r="3" spans="1:28" ht="16.5" customHeight="1" thickBot="1">
      <c r="A3" s="184" t="s">
        <v>154</v>
      </c>
      <c r="B3" s="185"/>
      <c r="C3" s="185"/>
      <c r="D3" s="185"/>
      <c r="E3" s="185"/>
      <c r="F3" s="260"/>
      <c r="G3" s="261"/>
      <c r="H3" s="261"/>
      <c r="I3" s="261"/>
      <c r="J3" s="261"/>
      <c r="K3" s="261"/>
      <c r="L3" s="262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8"/>
      <c r="Z3" s="48"/>
      <c r="AA3" s="42"/>
      <c r="AB3" s="43"/>
    </row>
    <row r="4" spans="1:28" ht="15.75" thickBot="1">
      <c r="A4" s="186" t="s">
        <v>65</v>
      </c>
      <c r="B4" s="187"/>
      <c r="C4" s="188"/>
      <c r="D4" s="189" t="s">
        <v>148</v>
      </c>
      <c r="E4" s="190"/>
      <c r="F4" s="190"/>
      <c r="G4" s="190"/>
      <c r="H4" s="190"/>
      <c r="I4" s="190"/>
      <c r="J4" s="191"/>
      <c r="K4" s="192" t="s">
        <v>149</v>
      </c>
      <c r="L4" s="193"/>
      <c r="M4" s="193"/>
      <c r="N4" s="193"/>
      <c r="O4" s="193"/>
      <c r="P4" s="193"/>
      <c r="Q4" s="194"/>
      <c r="R4" s="200" t="s">
        <v>150</v>
      </c>
      <c r="S4" s="201"/>
      <c r="T4" s="201"/>
      <c r="U4" s="201"/>
      <c r="V4" s="201"/>
      <c r="W4" s="201"/>
      <c r="X4" s="202"/>
      <c r="Y4" s="36"/>
      <c r="Z4" s="72"/>
      <c r="AA4" s="72"/>
      <c r="AB4" s="72"/>
    </row>
    <row r="5" spans="1:28" ht="15" customHeight="1">
      <c r="A5" s="169" t="s">
        <v>1</v>
      </c>
      <c r="B5" s="169" t="s">
        <v>2</v>
      </c>
      <c r="C5" s="169" t="s">
        <v>3</v>
      </c>
      <c r="D5" s="196" t="s">
        <v>4</v>
      </c>
      <c r="E5" s="196" t="s">
        <v>5</v>
      </c>
      <c r="F5" s="213" t="s">
        <v>6</v>
      </c>
      <c r="G5" s="59" t="s">
        <v>7</v>
      </c>
      <c r="H5" s="214" t="s">
        <v>8</v>
      </c>
      <c r="I5" s="215" t="s">
        <v>9</v>
      </c>
      <c r="J5" s="198" t="s">
        <v>10</v>
      </c>
      <c r="K5" s="287" t="s">
        <v>4</v>
      </c>
      <c r="L5" s="196" t="s">
        <v>5</v>
      </c>
      <c r="M5" s="213" t="s">
        <v>6</v>
      </c>
      <c r="N5" s="59" t="s">
        <v>7</v>
      </c>
      <c r="O5" s="214" t="s">
        <v>8</v>
      </c>
      <c r="P5" s="215" t="s">
        <v>9</v>
      </c>
      <c r="Q5" s="198" t="s">
        <v>10</v>
      </c>
      <c r="R5" s="196" t="s">
        <v>4</v>
      </c>
      <c r="S5" s="196" t="s">
        <v>5</v>
      </c>
      <c r="T5" s="203" t="s">
        <v>6</v>
      </c>
      <c r="U5" s="58" t="s">
        <v>7</v>
      </c>
      <c r="V5" s="176" t="s">
        <v>8</v>
      </c>
      <c r="W5" s="208" t="s">
        <v>9</v>
      </c>
      <c r="X5" s="206" t="s">
        <v>10</v>
      </c>
      <c r="Y5" s="14"/>
      <c r="Z5" s="40"/>
      <c r="AA5" s="219" t="s">
        <v>30</v>
      </c>
      <c r="AB5" s="220"/>
    </row>
    <row r="6" spans="1:28" ht="15.75" thickBot="1">
      <c r="A6" s="195"/>
      <c r="B6" s="170"/>
      <c r="C6" s="195"/>
      <c r="D6" s="197"/>
      <c r="E6" s="197"/>
      <c r="F6" s="286"/>
      <c r="G6" s="57" t="s">
        <v>11</v>
      </c>
      <c r="H6" s="177"/>
      <c r="I6" s="210"/>
      <c r="J6" s="199"/>
      <c r="K6" s="288"/>
      <c r="L6" s="197"/>
      <c r="M6" s="286"/>
      <c r="N6" s="57" t="s">
        <v>11</v>
      </c>
      <c r="O6" s="177"/>
      <c r="P6" s="210"/>
      <c r="Q6" s="199"/>
      <c r="R6" s="197"/>
      <c r="S6" s="197"/>
      <c r="T6" s="286"/>
      <c r="U6" s="57" t="s">
        <v>11</v>
      </c>
      <c r="V6" s="177"/>
      <c r="W6" s="210"/>
      <c r="X6" s="199"/>
      <c r="Y6" s="14"/>
      <c r="Z6" s="104"/>
      <c r="AA6" s="273" t="s">
        <v>31</v>
      </c>
      <c r="AB6" s="274"/>
    </row>
    <row r="7" spans="1:28" s="60" customFormat="1">
      <c r="A7" s="69">
        <v>2772</v>
      </c>
      <c r="B7" s="70" t="s">
        <v>45</v>
      </c>
      <c r="C7" s="55" t="s">
        <v>14</v>
      </c>
      <c r="D7" s="66">
        <f>VLOOKUP(B7,LUNES!$A$1:$E$289,3,FALSE)</f>
        <v>0.29166666666666669</v>
      </c>
      <c r="E7" s="66">
        <f>VLOOKUP(B7,LUNES!$A$1:$E$289,4,FALSE)</f>
        <v>0.70833333333333337</v>
      </c>
      <c r="F7" s="34">
        <f>E7-D7</f>
        <v>0.41666666666666669</v>
      </c>
      <c r="G7" s="1">
        <f t="shared" ref="G7" si="0">+F7*24</f>
        <v>10</v>
      </c>
      <c r="H7" s="1">
        <f>IF(G7&gt;=8,8,G7)</f>
        <v>8</v>
      </c>
      <c r="I7" s="52">
        <f>+IF(H7=8,G7-H7,0)</f>
        <v>2</v>
      </c>
      <c r="J7" s="3">
        <v>0</v>
      </c>
      <c r="K7" s="66">
        <f>VLOOKUP(B7,MARTES!$A$1:$E$287,3,FALSE)</f>
        <v>0.29166666666666669</v>
      </c>
      <c r="L7" s="66">
        <f>VLOOKUP(B7,MARTES!$A$1:$E$287,4,FALSE)</f>
        <v>0.79166666666666663</v>
      </c>
      <c r="M7" s="34">
        <f>+L7-K7</f>
        <v>0.49999999999999994</v>
      </c>
      <c r="N7" s="1">
        <f>+M7*24</f>
        <v>11.999999999999998</v>
      </c>
      <c r="O7" s="1">
        <f>IF(N7&gt;=8,8,N7)</f>
        <v>8</v>
      </c>
      <c r="P7" s="52">
        <f>+IF(O7=8,N7-O7,0)</f>
        <v>3.9999999999999982</v>
      </c>
      <c r="Q7" s="1">
        <v>0</v>
      </c>
      <c r="R7" s="66">
        <f>VLOOKUP(B7,MIERCOLES!$A$1:$E$288,3,FALSE)</f>
        <v>0.2986111111111111</v>
      </c>
      <c r="S7" s="66">
        <f>VLOOKUP(B7,MIERCOLES!$A$1:$E$288,4,FALSE)</f>
        <v>0.75</v>
      </c>
      <c r="T7" s="34">
        <f t="shared" ref="T7" si="1">+S7-R7</f>
        <v>0.4513888888888889</v>
      </c>
      <c r="U7" s="1">
        <f t="shared" ref="U7" si="2">+T7*24</f>
        <v>10.833333333333334</v>
      </c>
      <c r="V7" s="1">
        <f>IF(U7&gt;=8,8,U7)</f>
        <v>8</v>
      </c>
      <c r="W7" s="52">
        <f>+IF(V7=8,U7-V7,0)</f>
        <v>2.8333333333333339</v>
      </c>
      <c r="X7" s="1">
        <v>0</v>
      </c>
      <c r="Y7" s="14"/>
      <c r="Z7" s="22"/>
      <c r="AA7" s="275" t="s">
        <v>27</v>
      </c>
      <c r="AB7" s="274"/>
    </row>
    <row r="8" spans="1:28">
      <c r="A8" s="69">
        <v>2546</v>
      </c>
      <c r="B8" s="70" t="s">
        <v>38</v>
      </c>
      <c r="C8" s="55" t="s">
        <v>28</v>
      </c>
      <c r="D8" s="66">
        <f>VLOOKUP(B8,LUNES!$A$1:$E$289,3,FALSE)</f>
        <v>0.39027777777777778</v>
      </c>
      <c r="E8" s="66">
        <f>VLOOKUP(B8,LUNES!$A$1:$E$289,4)</f>
        <v>0.83472222222222225</v>
      </c>
      <c r="F8" s="34">
        <f t="shared" ref="F8:F14" si="3">E8-D8</f>
        <v>0.44444444444444448</v>
      </c>
      <c r="G8" s="1">
        <f t="shared" ref="G8:G14" si="4">+F8*24</f>
        <v>10.666666666666668</v>
      </c>
      <c r="H8" s="1">
        <f t="shared" ref="H8:H14" si="5">IF(G8&gt;=8,8,G8)</f>
        <v>8</v>
      </c>
      <c r="I8" s="52">
        <f t="shared" ref="I8:I14" si="6">+IF(H8=8,G8-H8,0)</f>
        <v>2.6666666666666679</v>
      </c>
      <c r="J8" s="3">
        <v>0</v>
      </c>
      <c r="K8" s="66">
        <f>VLOOKUP(B8,MARTES!$A$1:$E$287,3,FALSE)</f>
        <v>0.26041666666666669</v>
      </c>
      <c r="L8" s="66">
        <f>VLOOKUP(B8,MARTES!$A$1:$E$287,4,FALSE)</f>
        <v>0.83958333333333324</v>
      </c>
      <c r="M8" s="34">
        <f t="shared" ref="M8:M14" si="7">+L8-K8</f>
        <v>0.57916666666666661</v>
      </c>
      <c r="N8" s="1">
        <f t="shared" ref="N8:N14" si="8">+M8*24</f>
        <v>13.899999999999999</v>
      </c>
      <c r="O8" s="1">
        <f t="shared" ref="O8:O14" si="9">IF(N8&gt;=8,8,N8)</f>
        <v>8</v>
      </c>
      <c r="P8" s="52">
        <f t="shared" ref="P8:P14" si="10">+IF(O8=8,N8-O8,0)</f>
        <v>5.8999999999999986</v>
      </c>
      <c r="Q8" s="3">
        <v>0</v>
      </c>
      <c r="R8" s="66">
        <f>VLOOKUP(B8,MIERCOLES!$A$1:$E$288,3,FALSE)</f>
        <v>0.24861111111111112</v>
      </c>
      <c r="S8" s="66">
        <f>VLOOKUP(B8,MIERCOLES!$A$1:$E$288,4,FALSE)</f>
        <v>0.875</v>
      </c>
      <c r="T8" s="34">
        <f t="shared" ref="T8:T14" si="11">+S8-R8</f>
        <v>0.62638888888888888</v>
      </c>
      <c r="U8" s="1">
        <f t="shared" ref="U8:U14" si="12">+T8*24</f>
        <v>15.033333333333333</v>
      </c>
      <c r="V8" s="1">
        <f t="shared" ref="V8:V14" si="13">IF(U8&gt;=8,8,U8)</f>
        <v>8</v>
      </c>
      <c r="W8" s="52">
        <f t="shared" ref="W8:W14" si="14">+IF(V8=8,U8-V8,0)</f>
        <v>7.0333333333333332</v>
      </c>
      <c r="X8" s="1">
        <v>0</v>
      </c>
      <c r="Y8" s="15"/>
      <c r="Z8" s="46"/>
      <c r="AA8" s="217" t="s">
        <v>32</v>
      </c>
      <c r="AB8" s="218"/>
    </row>
    <row r="9" spans="1:28" s="60" customFormat="1">
      <c r="A9" s="69">
        <v>2775</v>
      </c>
      <c r="B9" s="70" t="s">
        <v>46</v>
      </c>
      <c r="C9" s="55" t="s">
        <v>12</v>
      </c>
      <c r="D9" s="66">
        <f>VLOOKUP(B9,LUNES!$A$1:$E$289,3,FALSE)</f>
        <v>0.2673611111111111</v>
      </c>
      <c r="E9" s="66">
        <f>VLOOKUP(B9,LUNES!$A$1:$E$289,4)</f>
        <v>0.71875</v>
      </c>
      <c r="F9" s="34">
        <f t="shared" si="3"/>
        <v>0.4513888888888889</v>
      </c>
      <c r="G9" s="1">
        <f t="shared" si="4"/>
        <v>10.833333333333334</v>
      </c>
      <c r="H9" s="1">
        <f t="shared" si="5"/>
        <v>8</v>
      </c>
      <c r="I9" s="52">
        <f t="shared" si="6"/>
        <v>2.8333333333333339</v>
      </c>
      <c r="J9" s="3">
        <v>0</v>
      </c>
      <c r="K9" s="66">
        <f>VLOOKUP(B9,MARTES!$A$1:$E$287,3,FALSE)</f>
        <v>0.26041666666666669</v>
      </c>
      <c r="L9" s="66">
        <f>VLOOKUP(B9,MARTES!$A$1:$E$287,4,FALSE)</f>
        <v>0.69166666666666676</v>
      </c>
      <c r="M9" s="34">
        <f t="shared" si="7"/>
        <v>0.43125000000000008</v>
      </c>
      <c r="N9" s="1">
        <f t="shared" si="8"/>
        <v>10.350000000000001</v>
      </c>
      <c r="O9" s="1">
        <f t="shared" si="9"/>
        <v>8</v>
      </c>
      <c r="P9" s="52">
        <f t="shared" si="10"/>
        <v>2.3500000000000014</v>
      </c>
      <c r="Q9" s="3">
        <v>0</v>
      </c>
      <c r="R9" s="66">
        <f>VLOOKUP(B9,MIERCOLES!$A$1:$E$288,3,FALSE)</f>
        <v>0.25972222222222224</v>
      </c>
      <c r="S9" s="66">
        <f>VLOOKUP(B9,MIERCOLES!$A$1:$E$288,4,FALSE)</f>
        <v>0.7597222222222223</v>
      </c>
      <c r="T9" s="34">
        <f t="shared" si="11"/>
        <v>0.5</v>
      </c>
      <c r="U9" s="1">
        <f t="shared" si="12"/>
        <v>12</v>
      </c>
      <c r="V9" s="1">
        <f t="shared" si="13"/>
        <v>8</v>
      </c>
      <c r="W9" s="52">
        <f t="shared" si="14"/>
        <v>4</v>
      </c>
      <c r="X9" s="1">
        <v>0</v>
      </c>
      <c r="Y9" s="15"/>
      <c r="Z9" s="33"/>
      <c r="AA9" s="273" t="s">
        <v>21</v>
      </c>
      <c r="AB9" s="274"/>
    </row>
    <row r="10" spans="1:28" s="60" customFormat="1">
      <c r="A10" s="69">
        <v>2865</v>
      </c>
      <c r="B10" s="70" t="s">
        <v>146</v>
      </c>
      <c r="C10" s="55" t="s">
        <v>12</v>
      </c>
      <c r="D10" s="66">
        <f>VLOOKUP(B10,LUNES!$A$1:$E$289,3,FALSE)</f>
        <v>0</v>
      </c>
      <c r="E10" s="66">
        <f>VLOOKUP(B10,LUNES!$A$1:$E$289,4)</f>
        <v>0</v>
      </c>
      <c r="F10" s="34">
        <f t="shared" ref="F10" si="15">E10-D10</f>
        <v>0</v>
      </c>
      <c r="G10" s="1">
        <f t="shared" ref="G10" si="16">+F10*24</f>
        <v>0</v>
      </c>
      <c r="H10" s="1">
        <f t="shared" ref="H10" si="17">IF(G10&gt;=8,8,G10)</f>
        <v>0</v>
      </c>
      <c r="I10" s="52">
        <f t="shared" si="6"/>
        <v>0</v>
      </c>
      <c r="J10" s="3">
        <v>0</v>
      </c>
      <c r="K10" s="66">
        <f>VLOOKUP(B10,MARTES!$A$1:$E$287,3,FALSE)</f>
        <v>0.29166666666666669</v>
      </c>
      <c r="L10" s="66">
        <f>VLOOKUP(B10,MARTES!$A$1:$E$287,4,FALSE)</f>
        <v>0.79166666666666663</v>
      </c>
      <c r="M10" s="34">
        <f t="shared" ref="M10" si="18">+L10-K10</f>
        <v>0.49999999999999994</v>
      </c>
      <c r="N10" s="1">
        <f t="shared" ref="N10" si="19">+M10*24</f>
        <v>11.999999999999998</v>
      </c>
      <c r="O10" s="1">
        <f t="shared" ref="O10" si="20">IF(N10&gt;=8,8,N10)</f>
        <v>8</v>
      </c>
      <c r="P10" s="52">
        <f t="shared" ref="P10" si="21">+IF(O10=8,N10-O10,0)</f>
        <v>3.9999999999999982</v>
      </c>
      <c r="Q10" s="3">
        <v>0</v>
      </c>
      <c r="R10" s="66">
        <f>VLOOKUP(B10,MIERCOLES!$A$1:$E$288,3,FALSE)</f>
        <v>0.29166666666666669</v>
      </c>
      <c r="S10" s="66">
        <f>VLOOKUP(B10,MIERCOLES!$A$1:$E$288,4,FALSE)</f>
        <v>0.70833333333333337</v>
      </c>
      <c r="T10" s="34">
        <f t="shared" ref="T10" si="22">+S10-R10</f>
        <v>0.41666666666666669</v>
      </c>
      <c r="U10" s="1">
        <f t="shared" ref="U10" si="23">+T10*24</f>
        <v>10</v>
      </c>
      <c r="V10" s="1">
        <f t="shared" ref="V10" si="24">IF(U10&gt;=8,8,U10)</f>
        <v>8</v>
      </c>
      <c r="W10" s="52">
        <f t="shared" ref="W10" si="25">+IF(V10=8,U10-V10,0)</f>
        <v>2</v>
      </c>
      <c r="X10" s="1">
        <v>0</v>
      </c>
      <c r="Y10" s="15"/>
      <c r="Z10" s="33"/>
      <c r="AA10" s="273" t="s">
        <v>21</v>
      </c>
      <c r="AB10" s="274"/>
    </row>
    <row r="11" spans="1:28">
      <c r="A11" s="69">
        <v>2596</v>
      </c>
      <c r="B11" s="70" t="s">
        <v>40</v>
      </c>
      <c r="C11" s="56" t="s">
        <v>29</v>
      </c>
      <c r="D11" s="66">
        <f>VLOOKUP(B11,LUNES!$A$1:$E$289,3,FALSE)</f>
        <v>0.25</v>
      </c>
      <c r="E11" s="66">
        <f>VLOOKUP(B11,LUNES!$A$1:$E$289,4)</f>
        <v>0.79166666666666663</v>
      </c>
      <c r="F11" s="34">
        <f t="shared" si="3"/>
        <v>0.54166666666666663</v>
      </c>
      <c r="G11" s="1">
        <f t="shared" si="4"/>
        <v>13</v>
      </c>
      <c r="H11" s="1">
        <f t="shared" si="5"/>
        <v>8</v>
      </c>
      <c r="I11" s="52">
        <f t="shared" si="6"/>
        <v>5</v>
      </c>
      <c r="J11" s="3">
        <v>0</v>
      </c>
      <c r="K11" s="66">
        <f>VLOOKUP(B11,MARTES!$A$1:$E$287,3,FALSE)</f>
        <v>0.25</v>
      </c>
      <c r="L11" s="66">
        <f>VLOOKUP(B11,MARTES!$A$1:$E$287,4,FALSE)</f>
        <v>0.79166666666666663</v>
      </c>
      <c r="M11" s="34">
        <f t="shared" si="7"/>
        <v>0.54166666666666663</v>
      </c>
      <c r="N11" s="1">
        <f t="shared" si="8"/>
        <v>13</v>
      </c>
      <c r="O11" s="1">
        <f t="shared" si="9"/>
        <v>8</v>
      </c>
      <c r="P11" s="52">
        <f t="shared" si="10"/>
        <v>5</v>
      </c>
      <c r="Q11" s="3">
        <v>0</v>
      </c>
      <c r="R11" s="66">
        <f>VLOOKUP(B11,MIERCOLES!$A$1:$E$288,3,FALSE)</f>
        <v>0.25</v>
      </c>
      <c r="S11" s="66">
        <f>VLOOKUP(B11,MIERCOLES!$A$1:$E$288,4,FALSE)</f>
        <v>0.8125</v>
      </c>
      <c r="T11" s="34">
        <f t="shared" si="11"/>
        <v>0.5625</v>
      </c>
      <c r="U11" s="1">
        <f t="shared" si="12"/>
        <v>13.5</v>
      </c>
      <c r="V11" s="1">
        <f t="shared" si="13"/>
        <v>8</v>
      </c>
      <c r="W11" s="52">
        <f t="shared" si="14"/>
        <v>5.5</v>
      </c>
      <c r="X11" s="1">
        <v>0</v>
      </c>
      <c r="Y11" s="15"/>
      <c r="Z11" s="32"/>
      <c r="AA11" s="273" t="s">
        <v>63</v>
      </c>
      <c r="AB11" s="274"/>
    </row>
    <row r="12" spans="1:28" s="60" customFormat="1">
      <c r="A12" s="69">
        <v>2784</v>
      </c>
      <c r="B12" s="70" t="s">
        <v>49</v>
      </c>
      <c r="C12" s="56" t="s">
        <v>29</v>
      </c>
      <c r="D12" s="66">
        <f>VLOOKUP(B12,LUNES!$A$1:$E$289,3,FALSE)</f>
        <v>0.29583333333333334</v>
      </c>
      <c r="E12" s="66">
        <f>VLOOKUP(B12,LUNES!$A$1:$E$289,4)</f>
        <v>0.79166666666666663</v>
      </c>
      <c r="F12" s="34">
        <f t="shared" si="3"/>
        <v>0.49583333333333329</v>
      </c>
      <c r="G12" s="1">
        <f t="shared" si="4"/>
        <v>11.899999999999999</v>
      </c>
      <c r="H12" s="1">
        <f t="shared" si="5"/>
        <v>8</v>
      </c>
      <c r="I12" s="52">
        <f t="shared" si="6"/>
        <v>3.8999999999999986</v>
      </c>
      <c r="J12" s="3">
        <v>0</v>
      </c>
      <c r="K12" s="66">
        <f>VLOOKUP(B12,MARTES!$A$1:$E$287,3,FALSE)</f>
        <v>0.29166666666666669</v>
      </c>
      <c r="L12" s="66">
        <f>VLOOKUP(B12,MARTES!$A$1:$E$287,4,FALSE)</f>
        <v>0.79166666666666663</v>
      </c>
      <c r="M12" s="34">
        <f t="shared" si="7"/>
        <v>0.49999999999999994</v>
      </c>
      <c r="N12" s="1">
        <f t="shared" si="8"/>
        <v>11.999999999999998</v>
      </c>
      <c r="O12" s="1">
        <f t="shared" si="9"/>
        <v>8</v>
      </c>
      <c r="P12" s="52">
        <f t="shared" si="10"/>
        <v>3.9999999999999982</v>
      </c>
      <c r="Q12" s="3">
        <v>0</v>
      </c>
      <c r="R12" s="66">
        <f>VLOOKUP(B12,MIERCOLES!$A$1:$E$288,3,FALSE)</f>
        <v>0.2986111111111111</v>
      </c>
      <c r="S12" s="66">
        <f>VLOOKUP(B12,MIERCOLES!$A$1:$E$288,4,FALSE)</f>
        <v>0.75</v>
      </c>
      <c r="T12" s="34">
        <f t="shared" si="11"/>
        <v>0.4513888888888889</v>
      </c>
      <c r="U12" s="1">
        <f t="shared" si="12"/>
        <v>10.833333333333334</v>
      </c>
      <c r="V12" s="1">
        <f t="shared" si="13"/>
        <v>8</v>
      </c>
      <c r="W12" s="52">
        <f t="shared" si="14"/>
        <v>2.8333333333333339</v>
      </c>
      <c r="X12" s="1">
        <v>0</v>
      </c>
      <c r="Y12" s="17"/>
      <c r="Z12" s="77"/>
      <c r="AA12" s="276" t="s">
        <v>35</v>
      </c>
      <c r="AB12" s="277"/>
    </row>
    <row r="13" spans="1:28" s="60" customFormat="1">
      <c r="A13" s="69">
        <v>2782</v>
      </c>
      <c r="B13" s="60" t="s">
        <v>114</v>
      </c>
      <c r="C13" s="56" t="s">
        <v>29</v>
      </c>
      <c r="D13" s="66">
        <f>VLOOKUP(B13,LUNES!$A$1:$E$289,3,FALSE)</f>
        <v>0.25</v>
      </c>
      <c r="E13" s="66">
        <f>VLOOKUP(B13,LUNES!$A$1:$E$289,4)</f>
        <v>0.58333333333333337</v>
      </c>
      <c r="F13" s="34">
        <f t="shared" si="3"/>
        <v>0.33333333333333337</v>
      </c>
      <c r="G13" s="1">
        <f t="shared" si="4"/>
        <v>8</v>
      </c>
      <c r="H13" s="1">
        <f t="shared" si="5"/>
        <v>8</v>
      </c>
      <c r="I13" s="52">
        <f t="shared" si="6"/>
        <v>0</v>
      </c>
      <c r="J13" s="3">
        <v>0</v>
      </c>
      <c r="K13" s="66">
        <f>VLOOKUP(B13,MARTES!$A$1:$E$287,3,FALSE)</f>
        <v>0.29166666666666669</v>
      </c>
      <c r="L13" s="66">
        <f>VLOOKUP(B13,MARTES!$A$1:$E$287,4,FALSE)</f>
        <v>0.79166666666666663</v>
      </c>
      <c r="M13" s="34">
        <f t="shared" si="7"/>
        <v>0.49999999999999994</v>
      </c>
      <c r="N13" s="1">
        <f t="shared" si="8"/>
        <v>11.999999999999998</v>
      </c>
      <c r="O13" s="1">
        <f t="shared" si="9"/>
        <v>8</v>
      </c>
      <c r="P13" s="52">
        <f t="shared" si="10"/>
        <v>3.9999999999999982</v>
      </c>
      <c r="Q13" s="1">
        <v>0</v>
      </c>
      <c r="R13" s="66">
        <f>VLOOKUP(B13,MIERCOLES!$A$1:$E$288,3,FALSE)</f>
        <v>0.29166666666666669</v>
      </c>
      <c r="S13" s="66">
        <f>VLOOKUP(B13,MIERCOLES!$A$1:$E$288,4,FALSE)</f>
        <v>0.75</v>
      </c>
      <c r="T13" s="34">
        <f t="shared" si="11"/>
        <v>0.45833333333333331</v>
      </c>
      <c r="U13" s="1">
        <f t="shared" si="12"/>
        <v>11</v>
      </c>
      <c r="V13" s="1">
        <f t="shared" si="13"/>
        <v>8</v>
      </c>
      <c r="W13" s="52">
        <f t="shared" si="14"/>
        <v>3</v>
      </c>
      <c r="X13" s="1">
        <v>0</v>
      </c>
      <c r="Y13" s="17"/>
      <c r="Z13" s="74"/>
      <c r="AA13" s="75"/>
      <c r="AB13" s="75"/>
    </row>
    <row r="14" spans="1:28" s="60" customFormat="1">
      <c r="A14" s="69">
        <v>2854</v>
      </c>
      <c r="B14" s="130" t="s">
        <v>131</v>
      </c>
      <c r="C14" s="56" t="s">
        <v>12</v>
      </c>
      <c r="D14" s="66">
        <f>VLOOKUP(B14,LUNES!$A$1:$E$289,3,FALSE)</f>
        <v>0.29583333333333334</v>
      </c>
      <c r="E14" s="66">
        <f>VLOOKUP(B14,LUNES!$A$1:$E$289,4)</f>
        <v>0.83333333333333337</v>
      </c>
      <c r="F14" s="34">
        <f t="shared" si="3"/>
        <v>0.53750000000000009</v>
      </c>
      <c r="G14" s="1">
        <f t="shared" si="4"/>
        <v>12.900000000000002</v>
      </c>
      <c r="H14" s="1">
        <f t="shared" si="5"/>
        <v>8</v>
      </c>
      <c r="I14" s="52">
        <f t="shared" si="6"/>
        <v>4.9000000000000021</v>
      </c>
      <c r="J14" s="128">
        <v>0</v>
      </c>
      <c r="K14" s="66">
        <f>VLOOKUP(B14,MARTES!$A$1:$E$287,3,FALSE)</f>
        <v>0.25</v>
      </c>
      <c r="L14" s="66">
        <f>VLOOKUP(B14,MARTES!$A$1:$E$287,4,FALSE)</f>
        <v>0.83333333333333337</v>
      </c>
      <c r="M14" s="34">
        <f t="shared" si="7"/>
        <v>0.58333333333333337</v>
      </c>
      <c r="N14" s="1">
        <f t="shared" si="8"/>
        <v>14</v>
      </c>
      <c r="O14" s="1">
        <f t="shared" si="9"/>
        <v>8</v>
      </c>
      <c r="P14" s="52">
        <f t="shared" si="10"/>
        <v>6</v>
      </c>
      <c r="Q14" s="127">
        <v>0</v>
      </c>
      <c r="R14" s="66">
        <f>VLOOKUP(B14,MIERCOLES!$A$1:$E$288,3,FALSE)</f>
        <v>0.25</v>
      </c>
      <c r="S14" s="66">
        <f>VLOOKUP(B14,MIERCOLES!$A$1:$E$288,4,FALSE)</f>
        <v>0.875</v>
      </c>
      <c r="T14" s="34">
        <f t="shared" si="11"/>
        <v>0.625</v>
      </c>
      <c r="U14" s="1">
        <f t="shared" si="12"/>
        <v>15</v>
      </c>
      <c r="V14" s="1">
        <f t="shared" si="13"/>
        <v>8</v>
      </c>
      <c r="W14" s="52">
        <f t="shared" si="14"/>
        <v>7</v>
      </c>
      <c r="X14" s="129">
        <v>0</v>
      </c>
      <c r="Y14" s="17"/>
      <c r="Z14" s="74"/>
      <c r="AA14" s="75"/>
      <c r="AB14" s="75"/>
    </row>
    <row r="15" spans="1:28" ht="6" customHeight="1" thickBot="1">
      <c r="A15" s="49"/>
      <c r="B15" s="53"/>
      <c r="C15" s="50"/>
      <c r="D15" s="50"/>
      <c r="E15" s="50">
        <v>0</v>
      </c>
      <c r="F15" s="50"/>
      <c r="G15" s="50"/>
      <c r="H15" s="50"/>
      <c r="I15" s="50"/>
      <c r="J15" s="50"/>
      <c r="K15" s="51"/>
      <c r="L15" s="51"/>
      <c r="M15" s="50"/>
      <c r="N15" s="50"/>
      <c r="O15" s="50"/>
      <c r="P15" s="50"/>
      <c r="Q15" s="50"/>
      <c r="R15" s="63"/>
      <c r="S15" s="63"/>
      <c r="T15" s="50"/>
      <c r="U15" s="50"/>
      <c r="V15" s="50"/>
      <c r="W15" s="50"/>
      <c r="X15" s="47"/>
      <c r="Y15" s="8"/>
      <c r="Z15" s="8"/>
      <c r="AA15" s="8"/>
      <c r="AB15" s="9"/>
    </row>
    <row r="16" spans="1:28" ht="15.75" thickBot="1">
      <c r="A16" s="241" t="s">
        <v>65</v>
      </c>
      <c r="B16" s="242"/>
      <c r="C16" s="242"/>
      <c r="D16" s="174" t="s">
        <v>151</v>
      </c>
      <c r="E16" s="174"/>
      <c r="F16" s="174"/>
      <c r="G16" s="174"/>
      <c r="H16" s="174"/>
      <c r="I16" s="174"/>
      <c r="J16" s="174"/>
      <c r="K16" s="174" t="s">
        <v>152</v>
      </c>
      <c r="L16" s="174"/>
      <c r="M16" s="174"/>
      <c r="N16" s="174"/>
      <c r="O16" s="174"/>
      <c r="P16" s="174"/>
      <c r="Q16" s="174"/>
      <c r="R16" s="174" t="s">
        <v>155</v>
      </c>
      <c r="S16" s="174"/>
      <c r="T16" s="174"/>
      <c r="U16" s="174"/>
      <c r="V16" s="174"/>
      <c r="W16" s="174"/>
      <c r="X16" s="174"/>
      <c r="Y16" s="13"/>
      <c r="Z16" s="226" t="s">
        <v>20</v>
      </c>
      <c r="AA16" s="227"/>
      <c r="AB16" s="228"/>
    </row>
    <row r="17" spans="1:28" ht="15" customHeight="1">
      <c r="A17" s="169" t="s">
        <v>1</v>
      </c>
      <c r="B17" s="169" t="s">
        <v>2</v>
      </c>
      <c r="C17" s="169" t="s">
        <v>3</v>
      </c>
      <c r="D17" s="196" t="s">
        <v>4</v>
      </c>
      <c r="E17" s="196" t="s">
        <v>5</v>
      </c>
      <c r="F17" s="213" t="s">
        <v>6</v>
      </c>
      <c r="G17" s="59" t="s">
        <v>7</v>
      </c>
      <c r="H17" s="214" t="s">
        <v>8</v>
      </c>
      <c r="I17" s="215" t="s">
        <v>9</v>
      </c>
      <c r="J17" s="198" t="s">
        <v>10</v>
      </c>
      <c r="K17" s="287" t="s">
        <v>4</v>
      </c>
      <c r="L17" s="196" t="s">
        <v>5</v>
      </c>
      <c r="M17" s="213" t="s">
        <v>6</v>
      </c>
      <c r="N17" s="59" t="s">
        <v>7</v>
      </c>
      <c r="O17" s="214" t="s">
        <v>8</v>
      </c>
      <c r="P17" s="215" t="s">
        <v>9</v>
      </c>
      <c r="Q17" s="198" t="s">
        <v>10</v>
      </c>
      <c r="R17" s="196" t="s">
        <v>4</v>
      </c>
      <c r="S17" s="196" t="s">
        <v>5</v>
      </c>
      <c r="T17" s="203" t="s">
        <v>6</v>
      </c>
      <c r="U17" s="58" t="s">
        <v>7</v>
      </c>
      <c r="V17" s="176" t="s">
        <v>8</v>
      </c>
      <c r="W17" s="208" t="s">
        <v>9</v>
      </c>
      <c r="X17" s="206" t="s">
        <v>10</v>
      </c>
      <c r="Y17" s="18"/>
      <c r="Z17" s="280" t="s">
        <v>8</v>
      </c>
      <c r="AA17" s="280" t="s">
        <v>9</v>
      </c>
      <c r="AB17" s="280" t="s">
        <v>10</v>
      </c>
    </row>
    <row r="18" spans="1:28" ht="13.5" customHeight="1" thickBot="1">
      <c r="A18" s="195"/>
      <c r="B18" s="195"/>
      <c r="C18" s="195"/>
      <c r="D18" s="247"/>
      <c r="E18" s="247"/>
      <c r="F18" s="286"/>
      <c r="G18" s="57" t="s">
        <v>11</v>
      </c>
      <c r="H18" s="177"/>
      <c r="I18" s="210"/>
      <c r="J18" s="199"/>
      <c r="K18" s="267"/>
      <c r="L18" s="247"/>
      <c r="M18" s="286"/>
      <c r="N18" s="57" t="s">
        <v>11</v>
      </c>
      <c r="O18" s="177"/>
      <c r="P18" s="210"/>
      <c r="Q18" s="199"/>
      <c r="R18" s="247"/>
      <c r="S18" s="247"/>
      <c r="T18" s="286"/>
      <c r="U18" s="57" t="s">
        <v>11</v>
      </c>
      <c r="V18" s="177"/>
      <c r="W18" s="210"/>
      <c r="X18" s="199"/>
      <c r="Y18" s="19"/>
      <c r="Z18" s="281"/>
      <c r="AA18" s="281"/>
      <c r="AB18" s="281"/>
    </row>
    <row r="19" spans="1:28" s="60" customFormat="1" ht="13.5" customHeight="1">
      <c r="A19" s="69">
        <v>2772</v>
      </c>
      <c r="B19" s="70" t="s">
        <v>45</v>
      </c>
      <c r="C19" s="2" t="s">
        <v>14</v>
      </c>
      <c r="D19" s="66">
        <f>VLOOKUP(B19,JUEVES!$A$1:$E$288,3,FALSE)</f>
        <v>0.29166666666666669</v>
      </c>
      <c r="E19" s="66">
        <f>VLOOKUP(B19,JUEVES!$A$1:$E$288,4,FALSE)</f>
        <v>0.79166666666666663</v>
      </c>
      <c r="F19" s="34">
        <f t="shared" ref="F19" si="26">E19-D19</f>
        <v>0.49999999999999994</v>
      </c>
      <c r="G19" s="1">
        <f t="shared" ref="G19" si="27">+F19*24</f>
        <v>11.999999999999998</v>
      </c>
      <c r="H19" s="1">
        <f>IF(G19&gt;=8,8,G19)</f>
        <v>8</v>
      </c>
      <c r="I19" s="52">
        <f>+IF(H19=8,G19-H19,0)</f>
        <v>3.9999999999999982</v>
      </c>
      <c r="J19" s="1">
        <v>0</v>
      </c>
      <c r="K19" s="66">
        <f>VLOOKUP(B19,VIERNES!$A$1:$E$289,3,FALSE)</f>
        <v>0.29166666666666669</v>
      </c>
      <c r="L19" s="66">
        <f>VLOOKUP(B19,VIERNES!$A$1:$E$289,4,FALSE)</f>
        <v>0.70833333333333337</v>
      </c>
      <c r="M19" s="34">
        <f t="shared" ref="M19" si="28">+L19-K19</f>
        <v>0.41666666666666669</v>
      </c>
      <c r="N19" s="1">
        <f t="shared" ref="N19" si="29">+M19*24</f>
        <v>10</v>
      </c>
      <c r="O19" s="1">
        <f>IF(N19&gt;=8,8,N19)</f>
        <v>8</v>
      </c>
      <c r="P19" s="52">
        <f>+IF(O19=8,N19-O19,0)</f>
        <v>2</v>
      </c>
      <c r="Q19" s="1">
        <v>0</v>
      </c>
      <c r="R19" s="66" t="str">
        <f>VLOOKUP(B19,SABADO!$A$1:$E$289,3,FALSE)</f>
        <v>07:00</v>
      </c>
      <c r="S19" s="66" t="str">
        <f>VLOOKUP(B19,SABADO!$A$1:$E$289,4,FALSE)</f>
        <v>15:00</v>
      </c>
      <c r="T19" s="34">
        <f t="shared" ref="T19" si="30">+S19-R19</f>
        <v>0.33333333333333331</v>
      </c>
      <c r="U19" s="1">
        <f>+T19*24</f>
        <v>8</v>
      </c>
      <c r="V19" s="1">
        <f t="shared" ref="V19" si="31">IF(U19&gt;=8,8,U19)</f>
        <v>8</v>
      </c>
      <c r="W19" s="52">
        <f>+IF(V19=8,U19-V19,0)</f>
        <v>0</v>
      </c>
      <c r="X19" s="1">
        <v>0</v>
      </c>
      <c r="Y19" s="14"/>
      <c r="Z19" s="10">
        <f t="shared" ref="Z19:AA26" si="32">SUM(H7+O7+V7+H19+O19+V19)</f>
        <v>48</v>
      </c>
      <c r="AA19" s="11">
        <f t="shared" si="32"/>
        <v>14.83333333333333</v>
      </c>
      <c r="AB19" s="12">
        <v>0</v>
      </c>
    </row>
    <row r="20" spans="1:28">
      <c r="A20" s="69">
        <v>2546</v>
      </c>
      <c r="B20" s="70" t="s">
        <v>38</v>
      </c>
      <c r="C20" s="55" t="s">
        <v>28</v>
      </c>
      <c r="D20" s="66">
        <f>VLOOKUP(B20,JUEVES!$A$1:$E$288,3,FALSE)</f>
        <v>0.24583333333333335</v>
      </c>
      <c r="E20" s="66">
        <f>VLOOKUP(B20,JUEVES!$A$1:$E$288,4,FALSE)</f>
        <v>0.81388888888888899</v>
      </c>
      <c r="F20" s="34">
        <f t="shared" ref="F20:F26" si="33">E20-D20</f>
        <v>0.56805555555555565</v>
      </c>
      <c r="G20" s="1">
        <f t="shared" ref="G20:G26" si="34">+F20*24</f>
        <v>13.633333333333336</v>
      </c>
      <c r="H20" s="1">
        <f t="shared" ref="H20:H26" si="35">IF(G20&gt;=8,8,G20)</f>
        <v>8</v>
      </c>
      <c r="I20" s="52">
        <f t="shared" ref="I20:I26" si="36">+IF(H20=8,G20-H20,0)</f>
        <v>5.6333333333333364</v>
      </c>
      <c r="J20" s="1">
        <v>0</v>
      </c>
      <c r="K20" s="66">
        <f>VLOOKUP(B20,VIERNES!$A$1:$E$289,3,FALSE)</f>
        <v>0.25</v>
      </c>
      <c r="L20" s="66">
        <f>VLOOKUP(B20,VIERNES!$A$1:$E$289,4,FALSE)</f>
        <v>0.70833333333333337</v>
      </c>
      <c r="M20" s="34">
        <f t="shared" ref="M20:M26" si="37">+L20-K20</f>
        <v>0.45833333333333337</v>
      </c>
      <c r="N20" s="1">
        <f t="shared" ref="N20:N26" si="38">+M20*24</f>
        <v>11</v>
      </c>
      <c r="O20" s="1">
        <f t="shared" ref="O20:O26" si="39">IF(N20&gt;=8,8,N20)</f>
        <v>8</v>
      </c>
      <c r="P20" s="52">
        <f t="shared" ref="P20:P26" si="40">+IF(O20=8,N20-O20,0)</f>
        <v>3</v>
      </c>
      <c r="Q20" s="1">
        <v>0</v>
      </c>
      <c r="R20" s="66" t="str">
        <f>VLOOKUP(B20,SABADO!$A$1:$E$289,3,FALSE)</f>
        <v>07:00</v>
      </c>
      <c r="S20" s="66" t="str">
        <f>VLOOKUP(B20,SABADO!$A$1:$E$289,4,FALSE)</f>
        <v>15:00</v>
      </c>
      <c r="T20" s="34">
        <f t="shared" ref="T20:T25" si="41">+S20-R20</f>
        <v>0.33333333333333331</v>
      </c>
      <c r="U20" s="1">
        <f t="shared" ref="U20:U26" si="42">+T20*24</f>
        <v>8</v>
      </c>
      <c r="V20" s="1">
        <f t="shared" ref="V20:V26" si="43">IF(U20&gt;=8,8,U20)</f>
        <v>8</v>
      </c>
      <c r="W20" s="52">
        <f t="shared" ref="W20:W26" si="44">+IF(V20=8,U20-V20,0)</f>
        <v>0</v>
      </c>
      <c r="X20" s="1">
        <v>0</v>
      </c>
      <c r="Y20" s="20"/>
      <c r="Z20" s="10">
        <f t="shared" si="32"/>
        <v>48</v>
      </c>
      <c r="AA20" s="11">
        <f t="shared" si="32"/>
        <v>24.233333333333334</v>
      </c>
      <c r="AB20" s="12">
        <v>0</v>
      </c>
    </row>
    <row r="21" spans="1:28" s="60" customFormat="1">
      <c r="A21" s="69">
        <v>2775</v>
      </c>
      <c r="B21" s="70" t="s">
        <v>46</v>
      </c>
      <c r="C21" s="55" t="s">
        <v>12</v>
      </c>
      <c r="D21" s="66">
        <f>VLOOKUP(B21,JUEVES!$A$1:$E$288,3,FALSE)</f>
        <v>0.26111111111111113</v>
      </c>
      <c r="E21" s="66">
        <f>VLOOKUP(B21,JUEVES!$A$1:$E$288,4,FALSE)</f>
        <v>0.7368055555555556</v>
      </c>
      <c r="F21" s="34">
        <f t="shared" si="33"/>
        <v>0.47569444444444448</v>
      </c>
      <c r="G21" s="1">
        <f t="shared" si="34"/>
        <v>11.416666666666668</v>
      </c>
      <c r="H21" s="1">
        <f t="shared" si="35"/>
        <v>8</v>
      </c>
      <c r="I21" s="52">
        <f t="shared" si="36"/>
        <v>3.4166666666666679</v>
      </c>
      <c r="J21" s="1">
        <v>0</v>
      </c>
      <c r="K21" s="66">
        <f>VLOOKUP(B21,VIERNES!$A$1:$E$289,3,FALSE)</f>
        <v>0.26041666666666669</v>
      </c>
      <c r="L21" s="66">
        <f>VLOOKUP(B21,VIERNES!$A$1:$E$289,4,FALSE)</f>
        <v>0.71875</v>
      </c>
      <c r="M21" s="34">
        <f t="shared" si="37"/>
        <v>0.45833333333333331</v>
      </c>
      <c r="N21" s="1">
        <f t="shared" si="38"/>
        <v>11</v>
      </c>
      <c r="O21" s="1">
        <f t="shared" si="39"/>
        <v>8</v>
      </c>
      <c r="P21" s="52">
        <f t="shared" si="40"/>
        <v>3</v>
      </c>
      <c r="Q21" s="1">
        <v>0</v>
      </c>
      <c r="R21" s="66" t="str">
        <f>VLOOKUP(B21,SABADO!$A$1:$E$289,3,FALSE)</f>
        <v>06:13</v>
      </c>
      <c r="S21" s="66" t="str">
        <f>VLOOKUP(B21,SABADO!$A$1:$E$289,4,FALSE)</f>
        <v>14:13</v>
      </c>
      <c r="T21" s="34">
        <f t="shared" si="41"/>
        <v>0.33333333333333331</v>
      </c>
      <c r="U21" s="1">
        <f t="shared" si="42"/>
        <v>8</v>
      </c>
      <c r="V21" s="1">
        <f t="shared" si="43"/>
        <v>8</v>
      </c>
      <c r="W21" s="52">
        <f t="shared" si="44"/>
        <v>0</v>
      </c>
      <c r="X21" s="1">
        <v>0</v>
      </c>
      <c r="Y21" s="20"/>
      <c r="Z21" s="10">
        <f t="shared" si="32"/>
        <v>48</v>
      </c>
      <c r="AA21" s="11">
        <f t="shared" si="32"/>
        <v>15.600000000000003</v>
      </c>
      <c r="AB21" s="12">
        <v>0</v>
      </c>
    </row>
    <row r="22" spans="1:28" s="60" customFormat="1">
      <c r="A22" s="69">
        <v>2865</v>
      </c>
      <c r="B22" s="70" t="s">
        <v>146</v>
      </c>
      <c r="C22" s="55" t="s">
        <v>12</v>
      </c>
      <c r="D22" s="66">
        <f>VLOOKUP(B22,JUEVES!$A$1:$E$288,3,FALSE)</f>
        <v>0.29166666666666669</v>
      </c>
      <c r="E22" s="66">
        <f>VLOOKUP(B22,JUEVES!$A$1:$E$288,4,FALSE)</f>
        <v>0.81944444444444453</v>
      </c>
      <c r="F22" s="34">
        <f t="shared" ref="F22" si="45">E22-D22</f>
        <v>0.5277777777777779</v>
      </c>
      <c r="G22" s="1">
        <f t="shared" ref="G22" si="46">+F22*24</f>
        <v>12.66666666666667</v>
      </c>
      <c r="H22" s="1">
        <f t="shared" ref="H22" si="47">IF(G22&gt;=8,8,G22)</f>
        <v>8</v>
      </c>
      <c r="I22" s="52">
        <f t="shared" ref="I22" si="48">+IF(H22=8,G22-H22,0)</f>
        <v>4.6666666666666696</v>
      </c>
      <c r="J22" s="1">
        <v>0</v>
      </c>
      <c r="K22" s="66">
        <f>VLOOKUP(B22,VIERNES!$A$1:$E$289,3,FALSE)</f>
        <v>0.29166666666666669</v>
      </c>
      <c r="L22" s="66">
        <f>VLOOKUP(B22,VIERNES!$A$1:$E$289,4,FALSE)</f>
        <v>0.70833333333333337</v>
      </c>
      <c r="M22" s="34">
        <f t="shared" ref="M22" si="49">+L22-K22</f>
        <v>0.41666666666666669</v>
      </c>
      <c r="N22" s="1">
        <f t="shared" ref="N22" si="50">+M22*24</f>
        <v>10</v>
      </c>
      <c r="O22" s="1">
        <f t="shared" ref="O22" si="51">IF(N22&gt;=8,8,N22)</f>
        <v>8</v>
      </c>
      <c r="P22" s="52">
        <f t="shared" ref="P22" si="52">+IF(O22=8,N22-O22,0)</f>
        <v>2</v>
      </c>
      <c r="Q22" s="1">
        <v>0</v>
      </c>
      <c r="R22" s="66" t="str">
        <f>VLOOKUP(B22,SABADO!$A$1:$E$289,3,FALSE)</f>
        <v>06:20</v>
      </c>
      <c r="S22" s="66" t="str">
        <f>VLOOKUP(B22,SABADO!$A$1:$E$289,4,FALSE)</f>
        <v>18:10</v>
      </c>
      <c r="T22" s="34">
        <f t="shared" ref="T22" si="53">+S22-R22</f>
        <v>0.49305555555555564</v>
      </c>
      <c r="U22" s="1">
        <f t="shared" ref="U22" si="54">+T22*24</f>
        <v>11.833333333333336</v>
      </c>
      <c r="V22" s="1">
        <f t="shared" ref="V22" si="55">IF(U22&gt;=8,8,U22)</f>
        <v>8</v>
      </c>
      <c r="W22" s="52">
        <f t="shared" ref="W22" si="56">+IF(V22=8,U22-V22,0)</f>
        <v>3.8333333333333357</v>
      </c>
      <c r="X22" s="1">
        <v>0</v>
      </c>
      <c r="Y22" s="20"/>
      <c r="Z22" s="10">
        <f>SUM(H10+O10+V10+H22+O22+V22)</f>
        <v>40</v>
      </c>
      <c r="AA22" s="11">
        <f t="shared" si="32"/>
        <v>16.500000000000004</v>
      </c>
      <c r="AB22" s="12">
        <v>1</v>
      </c>
    </row>
    <row r="23" spans="1:28">
      <c r="A23" s="69">
        <v>2596</v>
      </c>
      <c r="B23" s="70" t="s">
        <v>40</v>
      </c>
      <c r="C23" s="56" t="s">
        <v>29</v>
      </c>
      <c r="D23" s="66">
        <f>VLOOKUP(B23,JUEVES!$A$1:$E$288,3,FALSE)</f>
        <v>0.25</v>
      </c>
      <c r="E23" s="66">
        <f>VLOOKUP(B23,JUEVES!$A$1:$E$288,4,FALSE)</f>
        <v>0.83333333333333337</v>
      </c>
      <c r="F23" s="34">
        <f t="shared" si="33"/>
        <v>0.58333333333333337</v>
      </c>
      <c r="G23" s="1">
        <f t="shared" si="34"/>
        <v>14</v>
      </c>
      <c r="H23" s="1">
        <f t="shared" si="35"/>
        <v>8</v>
      </c>
      <c r="I23" s="52">
        <f t="shared" si="36"/>
        <v>6</v>
      </c>
      <c r="J23" s="1">
        <v>0</v>
      </c>
      <c r="K23" s="66">
        <f>VLOOKUP(B23,VIERNES!$A$1:$E$289,3,FALSE)</f>
        <v>0.25</v>
      </c>
      <c r="L23" s="66">
        <f>VLOOKUP(B23,VIERNES!$A$1:$E$289,4,FALSE)</f>
        <v>0.79166666666666663</v>
      </c>
      <c r="M23" s="34">
        <f t="shared" si="37"/>
        <v>0.54166666666666663</v>
      </c>
      <c r="N23" s="1">
        <f t="shared" si="38"/>
        <v>13</v>
      </c>
      <c r="O23" s="1">
        <f t="shared" si="39"/>
        <v>8</v>
      </c>
      <c r="P23" s="52">
        <f t="shared" si="40"/>
        <v>5</v>
      </c>
      <c r="Q23" s="1">
        <v>0</v>
      </c>
      <c r="R23" s="66" t="str">
        <f>VLOOKUP(B23,SABADO!$A$1:$E$289,3,FALSE)</f>
        <v>07:00</v>
      </c>
      <c r="S23" s="66" t="str">
        <f>VLOOKUP(B23,SABADO!$A$1:$E$289,4,FALSE)</f>
        <v>15:00</v>
      </c>
      <c r="T23" s="34">
        <f t="shared" si="41"/>
        <v>0.33333333333333331</v>
      </c>
      <c r="U23" s="1">
        <f t="shared" si="42"/>
        <v>8</v>
      </c>
      <c r="V23" s="1">
        <f t="shared" si="43"/>
        <v>8</v>
      </c>
      <c r="W23" s="52">
        <f t="shared" si="44"/>
        <v>0</v>
      </c>
      <c r="X23" s="1">
        <v>0</v>
      </c>
      <c r="Y23" s="20"/>
      <c r="Z23" s="10">
        <f>SUM(H11+O11+V11+H23+O23+V23)</f>
        <v>48</v>
      </c>
      <c r="AA23" s="11">
        <f t="shared" si="32"/>
        <v>26.5</v>
      </c>
      <c r="AB23" s="12">
        <v>0</v>
      </c>
    </row>
    <row r="24" spans="1:28" s="60" customFormat="1">
      <c r="A24" s="69">
        <v>2784</v>
      </c>
      <c r="B24" s="130" t="s">
        <v>49</v>
      </c>
      <c r="C24" s="86" t="s">
        <v>29</v>
      </c>
      <c r="D24" s="66">
        <f>VLOOKUP(B24,JUEVES!$A$1:$E$288,3,FALSE)</f>
        <v>0.2986111111111111</v>
      </c>
      <c r="E24" s="66">
        <f>VLOOKUP(B24,JUEVES!$A$1:$E$288,4,FALSE)</f>
        <v>0.71180555555555547</v>
      </c>
      <c r="F24" s="34">
        <f t="shared" si="33"/>
        <v>0.41319444444444436</v>
      </c>
      <c r="G24" s="1">
        <f t="shared" si="34"/>
        <v>9.9166666666666643</v>
      </c>
      <c r="H24" s="1">
        <f t="shared" si="35"/>
        <v>8</v>
      </c>
      <c r="I24" s="52">
        <f t="shared" si="36"/>
        <v>1.9166666666666643</v>
      </c>
      <c r="J24" s="1">
        <v>0</v>
      </c>
      <c r="K24" s="66">
        <f>VLOOKUP(B24,VIERNES!$A$1:$E$289,3,FALSE)</f>
        <v>0.29583333333333334</v>
      </c>
      <c r="L24" s="66">
        <f>VLOOKUP(B24,VIERNES!$A$1:$E$289,4,FALSE)</f>
        <v>0.71250000000000002</v>
      </c>
      <c r="M24" s="34">
        <f t="shared" si="37"/>
        <v>0.41666666666666669</v>
      </c>
      <c r="N24" s="1">
        <f t="shared" si="38"/>
        <v>10</v>
      </c>
      <c r="O24" s="1">
        <f t="shared" si="39"/>
        <v>8</v>
      </c>
      <c r="P24" s="52">
        <f t="shared" si="40"/>
        <v>2</v>
      </c>
      <c r="Q24" s="1">
        <v>0</v>
      </c>
      <c r="R24" s="66" t="str">
        <f>VLOOKUP(B24,SABADO!$A$1:$E$289,3,FALSE)</f>
        <v>07:00</v>
      </c>
      <c r="S24" s="66" t="str">
        <f>VLOOKUP(B24,SABADO!$A$1:$E$289,4,FALSE)</f>
        <v>15:00</v>
      </c>
      <c r="T24" s="34">
        <f t="shared" si="41"/>
        <v>0.33333333333333331</v>
      </c>
      <c r="U24" s="1">
        <f t="shared" si="42"/>
        <v>8</v>
      </c>
      <c r="V24" s="1">
        <f t="shared" si="43"/>
        <v>8</v>
      </c>
      <c r="W24" s="52">
        <f t="shared" si="44"/>
        <v>0</v>
      </c>
      <c r="X24" s="1">
        <v>0</v>
      </c>
      <c r="Y24" s="20"/>
      <c r="Z24" s="10">
        <f t="shared" si="32"/>
        <v>48</v>
      </c>
      <c r="AA24" s="11">
        <f t="shared" si="32"/>
        <v>14.649999999999995</v>
      </c>
      <c r="AB24" s="12">
        <v>0</v>
      </c>
    </row>
    <row r="25" spans="1:28" s="60" customFormat="1">
      <c r="A25" s="69">
        <v>2782</v>
      </c>
      <c r="B25" s="60" t="s">
        <v>114</v>
      </c>
      <c r="C25" s="86" t="s">
        <v>29</v>
      </c>
      <c r="D25" s="66">
        <f>VLOOKUP(B25,JUEVES!$A$1:$E$288,3,FALSE)</f>
        <v>0.29166666666666669</v>
      </c>
      <c r="E25" s="66">
        <f>VLOOKUP(B25,JUEVES!$A$1:$E$288,4,FALSE)</f>
        <v>0.75</v>
      </c>
      <c r="F25" s="34">
        <f t="shared" si="33"/>
        <v>0.45833333333333331</v>
      </c>
      <c r="G25" s="1">
        <f t="shared" si="34"/>
        <v>11</v>
      </c>
      <c r="H25" s="1">
        <f t="shared" si="35"/>
        <v>8</v>
      </c>
      <c r="I25" s="52">
        <f t="shared" si="36"/>
        <v>3</v>
      </c>
      <c r="J25" s="1">
        <v>0</v>
      </c>
      <c r="K25" s="66">
        <f>VLOOKUP(B25,VIERNES!$A$1:$E$289,3,FALSE)</f>
        <v>0.29166666666666669</v>
      </c>
      <c r="L25" s="66">
        <f>VLOOKUP(B25,VIERNES!$A$1:$E$289,4,FALSE)</f>
        <v>0.70833333333333337</v>
      </c>
      <c r="M25" s="34">
        <f t="shared" si="37"/>
        <v>0.41666666666666669</v>
      </c>
      <c r="N25" s="1">
        <f t="shared" si="38"/>
        <v>10</v>
      </c>
      <c r="O25" s="1">
        <f t="shared" si="39"/>
        <v>8</v>
      </c>
      <c r="P25" s="52">
        <f t="shared" si="40"/>
        <v>2</v>
      </c>
      <c r="Q25" s="1">
        <v>0</v>
      </c>
      <c r="R25" s="66" t="str">
        <f>VLOOKUP(B25,SABADO!$A$1:$E$289,3,FALSE)</f>
        <v>07:00</v>
      </c>
      <c r="S25" s="66" t="str">
        <f>VLOOKUP(B25,SABADO!$A$1:$E$289,4,FALSE)</f>
        <v>15:00</v>
      </c>
      <c r="T25" s="34">
        <f t="shared" si="41"/>
        <v>0.33333333333333331</v>
      </c>
      <c r="U25" s="1">
        <f t="shared" si="42"/>
        <v>8</v>
      </c>
      <c r="V25" s="1">
        <f t="shared" si="43"/>
        <v>8</v>
      </c>
      <c r="W25" s="52">
        <f t="shared" si="44"/>
        <v>0</v>
      </c>
      <c r="X25" s="1">
        <v>0</v>
      </c>
      <c r="Y25" s="20"/>
      <c r="Z25" s="10">
        <f t="shared" si="32"/>
        <v>48</v>
      </c>
      <c r="AA25" s="11">
        <f t="shared" si="32"/>
        <v>11.999999999999998</v>
      </c>
      <c r="AB25" s="12">
        <v>0</v>
      </c>
    </row>
    <row r="26" spans="1:28" s="60" customFormat="1">
      <c r="A26" s="69">
        <v>2854</v>
      </c>
      <c r="B26" s="142" t="s">
        <v>131</v>
      </c>
      <c r="C26" s="86" t="s">
        <v>12</v>
      </c>
      <c r="D26" s="66">
        <f>VLOOKUP(B26,JUEVES!$A$1:$E$288,3,FALSE)</f>
        <v>0.25</v>
      </c>
      <c r="E26" s="66">
        <f>VLOOKUP(B26,JUEVES!$A$1:$E$288,4,FALSE)</f>
        <v>0.83333333333333337</v>
      </c>
      <c r="F26" s="34">
        <f t="shared" si="33"/>
        <v>0.58333333333333337</v>
      </c>
      <c r="G26" s="1">
        <f t="shared" si="34"/>
        <v>14</v>
      </c>
      <c r="H26" s="1">
        <f t="shared" si="35"/>
        <v>8</v>
      </c>
      <c r="I26" s="52">
        <f t="shared" si="36"/>
        <v>6</v>
      </c>
      <c r="J26" s="1">
        <v>0</v>
      </c>
      <c r="K26" s="66">
        <f>VLOOKUP(B26,VIERNES!$A$1:$E$289,3,FALSE)</f>
        <v>0.25</v>
      </c>
      <c r="L26" s="66">
        <f>VLOOKUP(B26,VIERNES!$A$1:$E$289,4,FALSE)</f>
        <v>0.71805555555555556</v>
      </c>
      <c r="M26" s="34">
        <f t="shared" si="37"/>
        <v>0.46805555555555556</v>
      </c>
      <c r="N26" s="1">
        <f t="shared" si="38"/>
        <v>11.233333333333334</v>
      </c>
      <c r="O26" s="1">
        <f t="shared" si="39"/>
        <v>8</v>
      </c>
      <c r="P26" s="52">
        <f t="shared" si="40"/>
        <v>3.2333333333333343</v>
      </c>
      <c r="Q26" s="1">
        <v>0</v>
      </c>
      <c r="R26" s="33" t="s">
        <v>211</v>
      </c>
      <c r="S26" s="33" t="s">
        <v>211</v>
      </c>
      <c r="T26" s="34">
        <v>0</v>
      </c>
      <c r="U26" s="1">
        <f t="shared" si="42"/>
        <v>0</v>
      </c>
      <c r="V26" s="1">
        <f t="shared" si="43"/>
        <v>0</v>
      </c>
      <c r="W26" s="52">
        <f t="shared" si="44"/>
        <v>0</v>
      </c>
      <c r="X26" s="1">
        <v>0</v>
      </c>
      <c r="Y26" s="20"/>
      <c r="Z26" s="10">
        <f>SUM(H14+O14+V14+H26+O26+V26)</f>
        <v>40</v>
      </c>
      <c r="AA26" s="11">
        <f t="shared" si="32"/>
        <v>27.133333333333336</v>
      </c>
      <c r="AB26" s="12">
        <v>0</v>
      </c>
    </row>
    <row r="27" spans="1:28" ht="15" customHeight="1">
      <c r="A27" s="25"/>
      <c r="B27" s="26"/>
      <c r="C27" s="27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5"/>
      <c r="Y27" s="285"/>
      <c r="Z27" s="285"/>
      <c r="AA27" s="285"/>
      <c r="AB27" s="285"/>
    </row>
    <row r="28" spans="1:28"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65"/>
      <c r="Z28" s="65"/>
      <c r="AA28" s="65"/>
      <c r="AB28" s="65"/>
    </row>
    <row r="29" spans="1:28">
      <c r="B29" s="60"/>
      <c r="Y29" s="8"/>
      <c r="Z29" s="8"/>
      <c r="AA29" s="8"/>
      <c r="AB29" s="9"/>
    </row>
    <row r="30" spans="1:28">
      <c r="Y30" s="8"/>
      <c r="Z30" s="48"/>
      <c r="AA30" s="42"/>
      <c r="AB30" s="43"/>
    </row>
    <row r="31" spans="1:28" ht="15.75" thickBot="1">
      <c r="Y31" s="36"/>
      <c r="Z31" s="44"/>
      <c r="AA31" s="156" t="s">
        <v>33</v>
      </c>
      <c r="AB31" s="156"/>
    </row>
    <row r="32" spans="1:28">
      <c r="A32" s="282" t="s">
        <v>17</v>
      </c>
      <c r="B32" s="283"/>
      <c r="C32" s="283"/>
      <c r="D32" s="283"/>
      <c r="E32" s="284"/>
      <c r="F32" s="254" t="s">
        <v>18</v>
      </c>
      <c r="G32" s="255"/>
      <c r="H32" s="255"/>
      <c r="I32" s="255"/>
      <c r="J32" s="255"/>
      <c r="K32" s="255"/>
      <c r="L32" s="256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20"/>
      <c r="Z32" s="40"/>
      <c r="AA32" s="162" t="s">
        <v>30</v>
      </c>
      <c r="AB32" s="164"/>
    </row>
    <row r="33" spans="1:28">
      <c r="A33" s="183" t="s">
        <v>65</v>
      </c>
      <c r="B33" s="182"/>
      <c r="C33" s="182"/>
      <c r="D33" s="182"/>
      <c r="E33" s="182"/>
      <c r="F33" s="257"/>
      <c r="G33" s="258"/>
      <c r="H33" s="258"/>
      <c r="I33" s="258"/>
      <c r="J33" s="258"/>
      <c r="K33" s="258"/>
      <c r="L33" s="259"/>
      <c r="M33" s="60"/>
      <c r="N33" s="60"/>
      <c r="O33" s="60"/>
      <c r="Q33" s="60"/>
      <c r="R33" s="60"/>
      <c r="S33" s="60"/>
      <c r="T33" s="60"/>
      <c r="U33" s="60"/>
      <c r="V33" s="60"/>
      <c r="W33" s="60"/>
      <c r="X33" s="60"/>
      <c r="Y33" s="20"/>
      <c r="Z33" s="41"/>
      <c r="AA33" s="156" t="s">
        <v>31</v>
      </c>
      <c r="AB33" s="156"/>
    </row>
    <row r="34" spans="1:28" ht="15.75" thickBot="1">
      <c r="A34" s="184" t="s">
        <v>154</v>
      </c>
      <c r="B34" s="185"/>
      <c r="C34" s="185"/>
      <c r="D34" s="185"/>
      <c r="E34" s="185"/>
      <c r="F34" s="260"/>
      <c r="G34" s="261"/>
      <c r="H34" s="261"/>
      <c r="I34" s="261"/>
      <c r="J34" s="261"/>
      <c r="K34" s="261"/>
      <c r="L34" s="26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20"/>
      <c r="Z34" s="22"/>
      <c r="AA34" s="156" t="s">
        <v>27</v>
      </c>
      <c r="AB34" s="156"/>
    </row>
    <row r="35" spans="1:28" ht="15.75" thickBot="1">
      <c r="A35" s="241" t="s">
        <v>65</v>
      </c>
      <c r="B35" s="242"/>
      <c r="C35" s="242"/>
      <c r="D35" s="189" t="s">
        <v>143</v>
      </c>
      <c r="E35" s="190"/>
      <c r="F35" s="190"/>
      <c r="G35" s="190"/>
      <c r="H35" s="190"/>
      <c r="I35" s="190"/>
      <c r="J35" s="191"/>
      <c r="K35" s="192" t="s">
        <v>141</v>
      </c>
      <c r="L35" s="193"/>
      <c r="M35" s="193"/>
      <c r="N35" s="193"/>
      <c r="O35" s="193"/>
      <c r="P35" s="193"/>
      <c r="Q35" s="194"/>
      <c r="R35" s="200" t="s">
        <v>142</v>
      </c>
      <c r="S35" s="201"/>
      <c r="T35" s="201"/>
      <c r="U35" s="201"/>
      <c r="V35" s="201"/>
      <c r="W35" s="201"/>
      <c r="X35" s="202"/>
      <c r="Y35" s="20"/>
      <c r="Z35" s="46"/>
      <c r="AA35" s="156" t="s">
        <v>32</v>
      </c>
      <c r="AB35" s="156"/>
    </row>
    <row r="36" spans="1:28" ht="15.75" customHeight="1">
      <c r="A36" s="84" t="s">
        <v>1</v>
      </c>
      <c r="B36" s="84" t="s">
        <v>2</v>
      </c>
      <c r="C36" s="84" t="s">
        <v>3</v>
      </c>
      <c r="D36" s="93" t="s">
        <v>4</v>
      </c>
      <c r="E36" s="93" t="s">
        <v>5</v>
      </c>
      <c r="F36" s="84" t="s">
        <v>6</v>
      </c>
      <c r="G36" s="91" t="s">
        <v>57</v>
      </c>
      <c r="H36" s="84" t="s">
        <v>8</v>
      </c>
      <c r="I36" s="92" t="s">
        <v>9</v>
      </c>
      <c r="J36" s="92" t="s">
        <v>10</v>
      </c>
      <c r="K36" s="93" t="s">
        <v>4</v>
      </c>
      <c r="L36" s="93" t="s">
        <v>5</v>
      </c>
      <c r="M36" s="84" t="s">
        <v>6</v>
      </c>
      <c r="N36" s="91" t="s">
        <v>58</v>
      </c>
      <c r="O36" s="84" t="s">
        <v>8</v>
      </c>
      <c r="P36" s="92" t="s">
        <v>9</v>
      </c>
      <c r="Q36" s="92" t="s">
        <v>10</v>
      </c>
      <c r="R36" s="93" t="s">
        <v>4</v>
      </c>
      <c r="S36" s="93" t="s">
        <v>5</v>
      </c>
      <c r="T36" s="84" t="s">
        <v>6</v>
      </c>
      <c r="U36" s="91" t="s">
        <v>57</v>
      </c>
      <c r="V36" s="84" t="s">
        <v>8</v>
      </c>
      <c r="W36" s="92" t="s">
        <v>9</v>
      </c>
      <c r="X36" s="92" t="s">
        <v>10</v>
      </c>
      <c r="Y36" s="20"/>
      <c r="Z36" s="157"/>
      <c r="AA36" s="156" t="s">
        <v>21</v>
      </c>
      <c r="AB36" s="156"/>
    </row>
    <row r="37" spans="1:28">
      <c r="A37" s="69">
        <v>2795</v>
      </c>
      <c r="B37" s="88" t="s">
        <v>64</v>
      </c>
      <c r="C37" s="87" t="s">
        <v>52</v>
      </c>
      <c r="D37" s="66">
        <f>VLOOKUP(B37,LUNES!$A$1:$E$289,3,FALSE)</f>
        <v>0.29166666666666669</v>
      </c>
      <c r="E37" s="66">
        <f>VLOOKUP(B37,LUNES!$A$1:$E$289,4,FALSE)</f>
        <v>0.79166666666666663</v>
      </c>
      <c r="F37" s="89">
        <f>E37-D37</f>
        <v>0.49999999999999994</v>
      </c>
      <c r="G37" s="1">
        <f>+F37*24</f>
        <v>11.999999999999998</v>
      </c>
      <c r="H37" s="88">
        <f>IF(G37&gt;=8,8,G37)</f>
        <v>8</v>
      </c>
      <c r="I37" s="88">
        <f>+IF(H37=8,G37-H37,0)</f>
        <v>3.9999999999999982</v>
      </c>
      <c r="J37" s="88">
        <v>0</v>
      </c>
      <c r="K37" s="66">
        <f>VLOOKUP(B37,MARTES!$A$1:$E$287,3,FALSE)</f>
        <v>0.29166666666666669</v>
      </c>
      <c r="L37" s="66">
        <f>VLOOKUP(B37,MARTES!$A$1:$E$287,4,FALSE)</f>
        <v>0.79166666666666663</v>
      </c>
      <c r="M37" s="89">
        <f>L37-K37</f>
        <v>0.49999999999999994</v>
      </c>
      <c r="N37" s="1">
        <f>+M37*24</f>
        <v>11.999999999999998</v>
      </c>
      <c r="O37" s="88">
        <f>IF(N37&gt;=8,8,N37)</f>
        <v>8</v>
      </c>
      <c r="P37" s="88">
        <f>+IF(O37=8,N37-O37,0)</f>
        <v>3.9999999999999982</v>
      </c>
      <c r="Q37" s="88">
        <v>0</v>
      </c>
      <c r="R37" s="66">
        <f>VLOOKUP(B37,MIERCOLES!$A$1:$E$288,3,FALSE)</f>
        <v>0.2951388888888889</v>
      </c>
      <c r="S37" s="66">
        <f>VLOOKUP(B37,MIERCOLES!$A$1:$E$288,4,FALSE)</f>
        <v>0.79513888888888884</v>
      </c>
      <c r="T37" s="89">
        <f>S37-R37</f>
        <v>0.49999999999999994</v>
      </c>
      <c r="U37" s="1">
        <f>+T37*24</f>
        <v>11.999999999999998</v>
      </c>
      <c r="V37" s="1">
        <f>IF(U37&gt;=8,8,U37)</f>
        <v>8</v>
      </c>
      <c r="W37" s="88">
        <f>+IF(V37=8,U37-V37,0)</f>
        <v>3.9999999999999982</v>
      </c>
      <c r="X37" s="88">
        <v>0</v>
      </c>
      <c r="Y37" s="20"/>
      <c r="Z37" s="158"/>
      <c r="AA37" s="156" t="s">
        <v>23</v>
      </c>
      <c r="AB37" s="156"/>
    </row>
    <row r="38" spans="1:28" ht="15.75" thickBo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20"/>
      <c r="Z38" s="20"/>
      <c r="AA38" s="20"/>
      <c r="AB38" s="20"/>
    </row>
    <row r="39" spans="1:28" ht="15.75" thickBot="1">
      <c r="A39" s="241" t="s">
        <v>65</v>
      </c>
      <c r="B39" s="242"/>
      <c r="C39" s="242"/>
      <c r="D39" s="174" t="s">
        <v>151</v>
      </c>
      <c r="E39" s="174"/>
      <c r="F39" s="174"/>
      <c r="G39" s="174"/>
      <c r="H39" s="174"/>
      <c r="I39" s="174"/>
      <c r="J39" s="174"/>
      <c r="K39" s="174" t="s">
        <v>152</v>
      </c>
      <c r="L39" s="174"/>
      <c r="M39" s="174"/>
      <c r="N39" s="174"/>
      <c r="O39" s="174"/>
      <c r="P39" s="174"/>
      <c r="Q39" s="174"/>
      <c r="R39" s="174" t="s">
        <v>155</v>
      </c>
      <c r="S39" s="174"/>
      <c r="T39" s="174"/>
      <c r="U39" s="174"/>
      <c r="V39" s="174"/>
      <c r="W39" s="174"/>
      <c r="X39" s="174"/>
      <c r="Y39" s="20"/>
      <c r="Z39" s="226" t="s">
        <v>20</v>
      </c>
      <c r="AA39" s="227"/>
      <c r="AB39" s="228"/>
    </row>
    <row r="40" spans="1:28" ht="24">
      <c r="A40" s="91" t="s">
        <v>1</v>
      </c>
      <c r="B40" s="91" t="s">
        <v>2</v>
      </c>
      <c r="C40" s="91" t="s">
        <v>3</v>
      </c>
      <c r="D40" s="93" t="s">
        <v>4</v>
      </c>
      <c r="E40" s="93" t="s">
        <v>5</v>
      </c>
      <c r="F40" s="84" t="s">
        <v>6</v>
      </c>
      <c r="G40" s="91" t="s">
        <v>57</v>
      </c>
      <c r="H40" s="84" t="s">
        <v>8</v>
      </c>
      <c r="I40" s="92" t="s">
        <v>9</v>
      </c>
      <c r="J40" s="92" t="s">
        <v>10</v>
      </c>
      <c r="K40" s="93" t="s">
        <v>4</v>
      </c>
      <c r="L40" s="93" t="s">
        <v>5</v>
      </c>
      <c r="M40" s="84" t="s">
        <v>6</v>
      </c>
      <c r="N40" s="91" t="s">
        <v>58</v>
      </c>
      <c r="O40" s="84" t="s">
        <v>8</v>
      </c>
      <c r="P40" s="92" t="s">
        <v>9</v>
      </c>
      <c r="Q40" s="92" t="s">
        <v>10</v>
      </c>
      <c r="R40" s="93" t="s">
        <v>4</v>
      </c>
      <c r="S40" s="93" t="s">
        <v>5</v>
      </c>
      <c r="T40" s="84" t="s">
        <v>6</v>
      </c>
      <c r="U40" s="91" t="s">
        <v>57</v>
      </c>
      <c r="V40" s="84" t="s">
        <v>8</v>
      </c>
      <c r="W40" s="92" t="s">
        <v>9</v>
      </c>
      <c r="X40" s="92" t="s">
        <v>10</v>
      </c>
      <c r="Y40" s="20"/>
      <c r="Z40" s="85" t="s">
        <v>8</v>
      </c>
      <c r="AA40" s="85" t="s">
        <v>9</v>
      </c>
      <c r="AB40" s="85" t="s">
        <v>10</v>
      </c>
    </row>
    <row r="41" spans="1:28">
      <c r="A41" s="69">
        <v>2795</v>
      </c>
      <c r="B41" s="88" t="s">
        <v>64</v>
      </c>
      <c r="C41" s="86" t="s">
        <v>51</v>
      </c>
      <c r="D41" s="66">
        <f>VLOOKUP(B41,JUEVES!$A$1:$E$288,3,FALSE)</f>
        <v>0.29166666666666669</v>
      </c>
      <c r="E41" s="66">
        <f>VLOOKUP(B41,JUEVES!$A$1:$E$288,4,FALSE)</f>
        <v>0.75</v>
      </c>
      <c r="F41" s="89">
        <f>E41-D41</f>
        <v>0.45833333333333331</v>
      </c>
      <c r="G41" s="1">
        <f>+F41*24</f>
        <v>11</v>
      </c>
      <c r="H41" s="88">
        <f>IF(G41&gt;=8,8,G41)</f>
        <v>8</v>
      </c>
      <c r="I41" s="88">
        <f>+IF(H41=8,G41-H41,0)</f>
        <v>3</v>
      </c>
      <c r="J41" s="88">
        <v>0</v>
      </c>
      <c r="K41" s="66">
        <f>VLOOKUP(B41,VIERNES!$A$1:$E$289,3,FALSE)</f>
        <v>0.29166666666666669</v>
      </c>
      <c r="L41" s="66">
        <f>VLOOKUP(B41,VIERNES!$A$1:$E$289,4,FALSE)</f>
        <v>0.70833333333333337</v>
      </c>
      <c r="M41" s="89">
        <f>L41-K41</f>
        <v>0.41666666666666669</v>
      </c>
      <c r="N41" s="1">
        <f>+M41*24</f>
        <v>10</v>
      </c>
      <c r="O41" s="88">
        <f>IF(N41&gt;=8,8,N41)</f>
        <v>8</v>
      </c>
      <c r="P41" s="88">
        <f>+IF(O41=8,N41-O41,0)</f>
        <v>2</v>
      </c>
      <c r="Q41" s="88">
        <v>0</v>
      </c>
      <c r="R41" s="66">
        <f>VLOOKUP(B41,SABADO!$A$1:$E$289,3,FALSE)</f>
        <v>0</v>
      </c>
      <c r="S41" s="66">
        <f>VLOOKUP(B41,SABADO!$A$1:$E$289,4,FALSE)</f>
        <v>0</v>
      </c>
      <c r="T41" s="89">
        <f>S41-R41</f>
        <v>0</v>
      </c>
      <c r="U41" s="1">
        <f>+T41*24</f>
        <v>0</v>
      </c>
      <c r="V41" s="88">
        <f>IF(U41&gt;=8,8,U41)</f>
        <v>0</v>
      </c>
      <c r="W41" s="88">
        <f>+IF(V41=8,U41-V41,0)</f>
        <v>0</v>
      </c>
      <c r="X41" s="88">
        <v>0</v>
      </c>
      <c r="Y41" s="20"/>
      <c r="Z41" s="10">
        <v>48</v>
      </c>
      <c r="AA41" s="11">
        <v>9</v>
      </c>
      <c r="AB41" s="12">
        <f>J37+Q37+X37+J41+Q41+X41</f>
        <v>0</v>
      </c>
    </row>
    <row r="42" spans="1:28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Z42" s="60"/>
      <c r="AA42" s="60"/>
      <c r="AB42" s="60"/>
    </row>
    <row r="43" spans="1:28">
      <c r="A43" s="225" t="s">
        <v>24</v>
      </c>
      <c r="B43" s="225"/>
      <c r="C43" s="225"/>
      <c r="D43" s="225"/>
      <c r="E43" s="225"/>
      <c r="F43" s="225"/>
      <c r="G43" s="225"/>
      <c r="H43" s="225"/>
      <c r="I43" s="225"/>
      <c r="J43" s="225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Z43" s="60"/>
      <c r="AA43" s="60"/>
      <c r="AB43" s="60"/>
    </row>
    <row r="44" spans="1:28" s="60" customFormat="1">
      <c r="A44" s="165" t="s">
        <v>160</v>
      </c>
      <c r="B44" s="165"/>
      <c r="C44" s="165"/>
      <c r="D44" s="165"/>
      <c r="E44" s="165"/>
      <c r="F44" s="165"/>
      <c r="G44" s="165"/>
      <c r="H44" s="165"/>
      <c r="I44" s="165"/>
      <c r="J44" s="165"/>
      <c r="Y44" s="21"/>
    </row>
    <row r="45" spans="1:28" s="60" customFormat="1">
      <c r="A45" s="140" t="s">
        <v>133</v>
      </c>
      <c r="B45" s="140" t="s">
        <v>134</v>
      </c>
      <c r="C45" s="140" t="s">
        <v>135</v>
      </c>
      <c r="D45" s="166" t="s">
        <v>145</v>
      </c>
      <c r="E45" s="167"/>
      <c r="F45" s="168"/>
      <c r="G45" s="166" t="s">
        <v>144</v>
      </c>
      <c r="H45" s="167"/>
      <c r="I45" s="167"/>
      <c r="J45" s="168"/>
      <c r="Y45" s="21"/>
    </row>
    <row r="46" spans="1:28" s="60" customFormat="1">
      <c r="A46" s="69">
        <v>2854</v>
      </c>
      <c r="B46" s="142" t="s">
        <v>131</v>
      </c>
      <c r="C46" s="86" t="s">
        <v>12</v>
      </c>
      <c r="D46" s="159" t="s">
        <v>216</v>
      </c>
      <c r="E46" s="160"/>
      <c r="F46" s="161"/>
      <c r="G46" s="162" t="s">
        <v>217</v>
      </c>
      <c r="H46" s="163"/>
      <c r="I46" s="163"/>
      <c r="J46" s="164"/>
      <c r="Y46" s="21"/>
    </row>
    <row r="47" spans="1:28" s="60" customFormat="1">
      <c r="A47" s="69"/>
      <c r="B47" s="141"/>
      <c r="C47" s="55"/>
      <c r="D47" s="159"/>
      <c r="E47" s="160"/>
      <c r="F47" s="161"/>
      <c r="G47" s="162"/>
      <c r="H47" s="163"/>
      <c r="I47" s="163"/>
      <c r="J47" s="164"/>
      <c r="Y47" s="21"/>
    </row>
  </sheetData>
  <mergeCells count="90">
    <mergeCell ref="V17:V18"/>
    <mergeCell ref="S17:S18"/>
    <mergeCell ref="T17:T18"/>
    <mergeCell ref="Z39:AB39"/>
    <mergeCell ref="Q17:Q18"/>
    <mergeCell ref="W17:W18"/>
    <mergeCell ref="D28:X28"/>
    <mergeCell ref="P17:P18"/>
    <mergeCell ref="L17:L18"/>
    <mergeCell ref="D17:D18"/>
    <mergeCell ref="J17:J18"/>
    <mergeCell ref="E17:E18"/>
    <mergeCell ref="I17:I18"/>
    <mergeCell ref="F17:F18"/>
    <mergeCell ref="H17:H18"/>
    <mergeCell ref="I5:I6"/>
    <mergeCell ref="W5:W6"/>
    <mergeCell ref="S5:S6"/>
    <mergeCell ref="T5:T6"/>
    <mergeCell ref="R5:R6"/>
    <mergeCell ref="V5:V6"/>
    <mergeCell ref="O5:O6"/>
    <mergeCell ref="P5:P6"/>
    <mergeCell ref="Q5:Q6"/>
    <mergeCell ref="J5:J6"/>
    <mergeCell ref="K5:K6"/>
    <mergeCell ref="L5:L6"/>
    <mergeCell ref="M5:M6"/>
    <mergeCell ref="AA5:AB5"/>
    <mergeCell ref="X5:X6"/>
    <mergeCell ref="AA7:AB7"/>
    <mergeCell ref="AA9:AB9"/>
    <mergeCell ref="AA6:AB6"/>
    <mergeCell ref="AA8:AB8"/>
    <mergeCell ref="F1:L3"/>
    <mergeCell ref="D16:J16"/>
    <mergeCell ref="K16:Q16"/>
    <mergeCell ref="D4:J4"/>
    <mergeCell ref="K4:Q4"/>
    <mergeCell ref="D5:D6"/>
    <mergeCell ref="E5:E6"/>
    <mergeCell ref="F5:F6"/>
    <mergeCell ref="H5:H6"/>
    <mergeCell ref="A1:E1"/>
    <mergeCell ref="A2:E2"/>
    <mergeCell ref="A3:E3"/>
    <mergeCell ref="A4:C4"/>
    <mergeCell ref="A5:A6"/>
    <mergeCell ref="C5:C6"/>
    <mergeCell ref="B5:B6"/>
    <mergeCell ref="R4:X4"/>
    <mergeCell ref="A32:E32"/>
    <mergeCell ref="F32:L34"/>
    <mergeCell ref="A33:E33"/>
    <mergeCell ref="A34:E34"/>
    <mergeCell ref="R16:X16"/>
    <mergeCell ref="D27:AB27"/>
    <mergeCell ref="M17:M18"/>
    <mergeCell ref="R17:R18"/>
    <mergeCell ref="O17:O18"/>
    <mergeCell ref="X17:X18"/>
    <mergeCell ref="A16:C16"/>
    <mergeCell ref="A17:A18"/>
    <mergeCell ref="B17:B18"/>
    <mergeCell ref="C17:C18"/>
    <mergeCell ref="K17:K18"/>
    <mergeCell ref="AA11:AB11"/>
    <mergeCell ref="Z16:AB16"/>
    <mergeCell ref="Z17:Z18"/>
    <mergeCell ref="AA17:AA18"/>
    <mergeCell ref="AB17:AB18"/>
    <mergeCell ref="R35:X35"/>
    <mergeCell ref="D39:J39"/>
    <mergeCell ref="K39:Q39"/>
    <mergeCell ref="R39:X39"/>
    <mergeCell ref="A43:J43"/>
    <mergeCell ref="AA10:AB10"/>
    <mergeCell ref="AA32:AB32"/>
    <mergeCell ref="G45:J45"/>
    <mergeCell ref="G46:J46"/>
    <mergeCell ref="G47:J47"/>
    <mergeCell ref="A44:J44"/>
    <mergeCell ref="D45:F45"/>
    <mergeCell ref="D46:F46"/>
    <mergeCell ref="D47:F47"/>
    <mergeCell ref="AA12:AB12"/>
    <mergeCell ref="A39:C39"/>
    <mergeCell ref="A35:C35"/>
    <mergeCell ref="D35:J35"/>
    <mergeCell ref="K35:Q3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0" fitToWidth="0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AB30"/>
  <sheetViews>
    <sheetView workbookViewId="0">
      <selection activeCell="A23" sqref="A23"/>
    </sheetView>
  </sheetViews>
  <sheetFormatPr baseColWidth="10" defaultRowHeight="15"/>
  <cols>
    <col min="1" max="1" width="5" style="60" bestFit="1" customWidth="1"/>
    <col min="2" max="2" width="27.5703125" style="60" customWidth="1"/>
    <col min="3" max="3" width="13.85546875" style="60" customWidth="1"/>
    <col min="4" max="4" width="5.7109375" style="60" customWidth="1"/>
    <col min="5" max="5" width="6" style="60" customWidth="1"/>
    <col min="6" max="6" width="5.28515625" style="60" customWidth="1"/>
    <col min="7" max="7" width="5.5703125" style="60" bestFit="1" customWidth="1"/>
    <col min="8" max="8" width="5.28515625" style="60" customWidth="1"/>
    <col min="9" max="9" width="5.5703125" style="60" bestFit="1" customWidth="1"/>
    <col min="10" max="10" width="5.42578125" style="60" bestFit="1" customWidth="1"/>
    <col min="11" max="11" width="6.42578125" style="60" customWidth="1"/>
    <col min="12" max="12" width="6" style="60" bestFit="1" customWidth="1"/>
    <col min="13" max="13" width="5.28515625" style="60" customWidth="1"/>
    <col min="14" max="14" width="5.42578125" style="60" bestFit="1" customWidth="1"/>
    <col min="15" max="15" width="4.85546875" style="60" customWidth="1"/>
    <col min="16" max="16" width="6.28515625" style="60" customWidth="1"/>
    <col min="17" max="17" width="5.5703125" style="60" customWidth="1"/>
    <col min="18" max="18" width="5.85546875" style="60" customWidth="1"/>
    <col min="19" max="19" width="6" style="60" bestFit="1" customWidth="1"/>
    <col min="20" max="20" width="5.42578125" style="60" customWidth="1"/>
    <col min="21" max="21" width="5.42578125" style="60" bestFit="1" customWidth="1"/>
    <col min="22" max="22" width="4.7109375" style="60" bestFit="1" customWidth="1"/>
    <col min="23" max="23" width="5" style="60" customWidth="1"/>
    <col min="24" max="24" width="4.5703125" style="60" customWidth="1"/>
    <col min="25" max="25" width="0.28515625" style="21" customWidth="1"/>
    <col min="26" max="26" width="6.7109375" style="60" customWidth="1"/>
    <col min="27" max="27" width="6.5703125" style="60" customWidth="1"/>
    <col min="28" max="28" width="6.7109375" style="60" customWidth="1"/>
  </cols>
  <sheetData>
    <row r="1" spans="1:28">
      <c r="A1" s="249" t="s">
        <v>17</v>
      </c>
      <c r="B1" s="250"/>
      <c r="C1" s="250"/>
      <c r="D1" s="250"/>
      <c r="E1" s="251"/>
      <c r="F1" s="295" t="s">
        <v>56</v>
      </c>
      <c r="G1" s="296"/>
      <c r="H1" s="296"/>
      <c r="I1" s="296"/>
      <c r="J1" s="296"/>
      <c r="K1" s="296"/>
      <c r="L1" s="297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23"/>
      <c r="Z1" s="96"/>
      <c r="AA1" s="219" t="s">
        <v>30</v>
      </c>
      <c r="AB1" s="220"/>
    </row>
    <row r="2" spans="1:28">
      <c r="A2" s="304" t="s">
        <v>66</v>
      </c>
      <c r="B2" s="305"/>
      <c r="C2" s="305"/>
      <c r="D2" s="305"/>
      <c r="E2" s="306"/>
      <c r="F2" s="298"/>
      <c r="G2" s="299"/>
      <c r="H2" s="299"/>
      <c r="I2" s="299"/>
      <c r="J2" s="299"/>
      <c r="K2" s="299"/>
      <c r="L2" s="300"/>
      <c r="M2" s="6"/>
      <c r="N2" s="6"/>
      <c r="O2"/>
      <c r="P2" s="6"/>
      <c r="Q2" s="6"/>
      <c r="R2" s="6"/>
      <c r="S2" s="6"/>
      <c r="T2" s="6"/>
      <c r="U2" s="6"/>
      <c r="V2" s="6"/>
      <c r="W2" s="6"/>
      <c r="X2" s="7"/>
      <c r="Y2" s="8"/>
      <c r="Z2" s="105"/>
      <c r="AA2" s="273" t="s">
        <v>31</v>
      </c>
      <c r="AB2" s="274"/>
    </row>
    <row r="3" spans="1:28" ht="15.75" thickBot="1">
      <c r="A3" s="184" t="s">
        <v>154</v>
      </c>
      <c r="B3" s="185"/>
      <c r="C3" s="185"/>
      <c r="D3" s="185"/>
      <c r="E3" s="185"/>
      <c r="F3" s="301"/>
      <c r="G3" s="302"/>
      <c r="H3" s="302"/>
      <c r="I3" s="302"/>
      <c r="J3" s="302"/>
      <c r="K3" s="302"/>
      <c r="L3" s="303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8"/>
      <c r="Z3" s="148"/>
      <c r="AA3" s="275" t="s">
        <v>27</v>
      </c>
      <c r="AB3" s="274"/>
    </row>
    <row r="4" spans="1:28" ht="15.75" thickBot="1">
      <c r="A4" s="186" t="s">
        <v>0</v>
      </c>
      <c r="B4" s="187"/>
      <c r="C4" s="188"/>
      <c r="D4" s="189" t="s">
        <v>148</v>
      </c>
      <c r="E4" s="190"/>
      <c r="F4" s="190"/>
      <c r="G4" s="190"/>
      <c r="H4" s="190"/>
      <c r="I4" s="190"/>
      <c r="J4" s="191"/>
      <c r="K4" s="192" t="s">
        <v>149</v>
      </c>
      <c r="L4" s="193"/>
      <c r="M4" s="193"/>
      <c r="N4" s="193"/>
      <c r="O4" s="193"/>
      <c r="P4" s="193"/>
      <c r="Q4" s="194"/>
      <c r="R4" s="200" t="s">
        <v>150</v>
      </c>
      <c r="S4" s="201"/>
      <c r="T4" s="201"/>
      <c r="U4" s="201"/>
      <c r="V4" s="201"/>
      <c r="W4" s="201"/>
      <c r="X4" s="202"/>
      <c r="Y4" s="36"/>
      <c r="Z4" s="98"/>
      <c r="AA4" s="217" t="s">
        <v>32</v>
      </c>
      <c r="AB4" s="218"/>
    </row>
    <row r="5" spans="1:28">
      <c r="A5" s="169" t="s">
        <v>1</v>
      </c>
      <c r="B5" s="169" t="s">
        <v>2</v>
      </c>
      <c r="C5" s="169" t="s">
        <v>3</v>
      </c>
      <c r="D5" s="247" t="s">
        <v>4</v>
      </c>
      <c r="E5" s="252" t="s">
        <v>5</v>
      </c>
      <c r="F5" s="265" t="s">
        <v>6</v>
      </c>
      <c r="G5" s="82" t="s">
        <v>7</v>
      </c>
      <c r="H5" s="177" t="s">
        <v>8</v>
      </c>
      <c r="I5" s="210" t="s">
        <v>9</v>
      </c>
      <c r="J5" s="263" t="s">
        <v>10</v>
      </c>
      <c r="K5" s="267" t="s">
        <v>4</v>
      </c>
      <c r="L5" s="252" t="s">
        <v>5</v>
      </c>
      <c r="M5" s="265" t="s">
        <v>6</v>
      </c>
      <c r="N5" s="82" t="s">
        <v>7</v>
      </c>
      <c r="O5" s="177" t="s">
        <v>8</v>
      </c>
      <c r="P5" s="210" t="s">
        <v>9</v>
      </c>
      <c r="Q5" s="263" t="s">
        <v>10</v>
      </c>
      <c r="R5" s="269" t="s">
        <v>4</v>
      </c>
      <c r="S5" s="270" t="s">
        <v>5</v>
      </c>
      <c r="T5" s="271" t="s">
        <v>6</v>
      </c>
      <c r="U5" s="81" t="s">
        <v>7</v>
      </c>
      <c r="V5" s="173" t="s">
        <v>8</v>
      </c>
      <c r="W5" s="178" t="s">
        <v>9</v>
      </c>
      <c r="X5" s="272" t="s">
        <v>10</v>
      </c>
      <c r="Y5" s="14"/>
      <c r="Z5" s="99"/>
      <c r="AA5" s="273" t="s">
        <v>21</v>
      </c>
      <c r="AB5" s="274"/>
    </row>
    <row r="6" spans="1:28">
      <c r="A6" s="170"/>
      <c r="B6" s="170"/>
      <c r="C6" s="170"/>
      <c r="D6" s="248"/>
      <c r="E6" s="253"/>
      <c r="F6" s="266"/>
      <c r="G6" s="80" t="s">
        <v>11</v>
      </c>
      <c r="H6" s="176"/>
      <c r="I6" s="208"/>
      <c r="J6" s="264"/>
      <c r="K6" s="268"/>
      <c r="L6" s="253"/>
      <c r="M6" s="266"/>
      <c r="N6" s="80" t="s">
        <v>11</v>
      </c>
      <c r="O6" s="176"/>
      <c r="P6" s="208"/>
      <c r="Q6" s="264"/>
      <c r="R6" s="248"/>
      <c r="S6" s="253"/>
      <c r="T6" s="266"/>
      <c r="U6" s="80" t="s">
        <v>11</v>
      </c>
      <c r="V6" s="176"/>
      <c r="W6" s="208"/>
      <c r="X6" s="206"/>
      <c r="Y6" s="14"/>
      <c r="Z6" s="100"/>
      <c r="AA6" s="219" t="s">
        <v>33</v>
      </c>
      <c r="AB6" s="220"/>
    </row>
    <row r="7" spans="1:28">
      <c r="A7" s="39">
        <v>2754</v>
      </c>
      <c r="B7" s="70" t="s">
        <v>53</v>
      </c>
      <c r="C7" s="78" t="s">
        <v>13</v>
      </c>
      <c r="D7" s="149" t="s">
        <v>156</v>
      </c>
      <c r="E7" s="149" t="s">
        <v>156</v>
      </c>
      <c r="F7" s="34">
        <v>0</v>
      </c>
      <c r="G7" s="3">
        <f t="shared" ref="G7:G9" si="0">+F7*24</f>
        <v>0</v>
      </c>
      <c r="H7" s="3">
        <f>IF(G7&gt;=9,9,G7)</f>
        <v>0</v>
      </c>
      <c r="I7" s="52">
        <f t="shared" ref="I7:I8" si="1">+IF(H7=9,G7-H7,0)</f>
        <v>0</v>
      </c>
      <c r="J7" s="3">
        <v>0</v>
      </c>
      <c r="K7" s="149" t="s">
        <v>156</v>
      </c>
      <c r="L7" s="149" t="s">
        <v>156</v>
      </c>
      <c r="M7" s="54">
        <v>0</v>
      </c>
      <c r="N7" s="3">
        <f t="shared" ref="N7:N9" si="2">+M7*24</f>
        <v>0</v>
      </c>
      <c r="O7" s="3">
        <f t="shared" ref="O7" si="3">IF(N7&gt;=9,9,N7)</f>
        <v>0</v>
      </c>
      <c r="P7" s="52">
        <f t="shared" ref="P7:P8" si="4">+IF(O7=9,N7-O7,0)</f>
        <v>0</v>
      </c>
      <c r="Q7" s="1">
        <v>0</v>
      </c>
      <c r="R7" s="149" t="s">
        <v>156</v>
      </c>
      <c r="S7" s="149" t="s">
        <v>156</v>
      </c>
      <c r="T7" s="34">
        <v>0</v>
      </c>
      <c r="U7" s="1">
        <f t="shared" ref="U7:U9" si="5">+T7*24</f>
        <v>0</v>
      </c>
      <c r="V7" s="3">
        <f t="shared" ref="V7:V8" si="6">IF(U7&gt;=9,9,U7)</f>
        <v>0</v>
      </c>
      <c r="W7" s="52">
        <f t="shared" ref="W7:W8" si="7">+IF(V7=9,U7-V7,0)</f>
        <v>0</v>
      </c>
      <c r="X7" s="3">
        <v>0</v>
      </c>
      <c r="Y7" s="14"/>
      <c r="Z7" s="101"/>
      <c r="AA7" s="273" t="s">
        <v>22</v>
      </c>
      <c r="AB7" s="274"/>
    </row>
    <row r="8" spans="1:28">
      <c r="A8" s="39">
        <v>2205</v>
      </c>
      <c r="B8" s="70" t="s">
        <v>54</v>
      </c>
      <c r="C8" s="78" t="s">
        <v>59</v>
      </c>
      <c r="D8" s="61">
        <f>VLOOKUP(B8,LUNES!$A$1:$E$278,3,FALSE)</f>
        <v>0.33333333333333331</v>
      </c>
      <c r="E8" s="61">
        <f>VLOOKUP(B8,LUNES!$A$1:$E$278,4,FALSE)</f>
        <v>0.70833333333333337</v>
      </c>
      <c r="F8" s="34">
        <f t="shared" ref="F8:F9" si="8">+E8-D8</f>
        <v>0.37500000000000006</v>
      </c>
      <c r="G8" s="3">
        <f t="shared" si="0"/>
        <v>9.0000000000000018</v>
      </c>
      <c r="H8" s="3">
        <f t="shared" ref="H8" si="9">IF(G8&gt;=9,9,G8)</f>
        <v>9</v>
      </c>
      <c r="I8" s="52">
        <f t="shared" si="1"/>
        <v>1.7763568394002505E-15</v>
      </c>
      <c r="J8" s="3">
        <v>0</v>
      </c>
      <c r="K8" s="61">
        <f>VLOOKUP(B8,MARTES!$A$1:$E$276,3,FALSE)</f>
        <v>0.33333333333333331</v>
      </c>
      <c r="L8" s="61">
        <f>VLOOKUP(B8,MARTES!$A$1:$E$276,4,FALSE)</f>
        <v>0.70833333333333337</v>
      </c>
      <c r="M8" s="54">
        <f>+L8-K8</f>
        <v>0.37500000000000006</v>
      </c>
      <c r="N8" s="3">
        <f t="shared" si="2"/>
        <v>9.0000000000000018</v>
      </c>
      <c r="O8" s="3">
        <f>IF(N8&gt;=9,9,N8)</f>
        <v>9</v>
      </c>
      <c r="P8" s="52">
        <f t="shared" si="4"/>
        <v>1.7763568394002505E-15</v>
      </c>
      <c r="Q8" s="1">
        <v>0</v>
      </c>
      <c r="R8" s="61">
        <f>VLOOKUP(B8,MIERCOLES!$A$1:$E$277,3,FALSE)</f>
        <v>0.33333333333333331</v>
      </c>
      <c r="S8" s="61">
        <f>VLOOKUP(B8,MIERCOLES!$A$1:$E$277,4,FALSE)</f>
        <v>0.70833333333333337</v>
      </c>
      <c r="T8" s="34">
        <f>+S8-R8</f>
        <v>0.37500000000000006</v>
      </c>
      <c r="U8" s="3">
        <f t="shared" si="5"/>
        <v>9.0000000000000018</v>
      </c>
      <c r="V8" s="3">
        <f t="shared" si="6"/>
        <v>9</v>
      </c>
      <c r="W8" s="52">
        <f t="shared" si="7"/>
        <v>1.7763568394002505E-15</v>
      </c>
      <c r="X8" s="3">
        <v>0</v>
      </c>
      <c r="Y8" s="14"/>
      <c r="Z8" s="102"/>
      <c r="AA8" s="273" t="s">
        <v>63</v>
      </c>
      <c r="AB8" s="274"/>
    </row>
    <row r="9" spans="1:28">
      <c r="A9" s="39">
        <v>2753</v>
      </c>
      <c r="B9" s="70" t="s">
        <v>55</v>
      </c>
      <c r="C9" s="78" t="s">
        <v>29</v>
      </c>
      <c r="D9" s="61">
        <f>VLOOKUP(B9,LUNES!$A$1:$E$278,3,FALSE)</f>
        <v>0.29583333333333334</v>
      </c>
      <c r="E9" s="61">
        <f>VLOOKUP(B9,LUNES!$A$1:$E$278,4,FALSE)</f>
        <v>0.70833333333333337</v>
      </c>
      <c r="F9" s="34">
        <f t="shared" si="8"/>
        <v>0.41250000000000003</v>
      </c>
      <c r="G9" s="3">
        <f t="shared" si="0"/>
        <v>9.9</v>
      </c>
      <c r="H9" s="3">
        <f>IF(G9&gt;=8,8,G9)</f>
        <v>8</v>
      </c>
      <c r="I9" s="52">
        <f>+IF(H9=8,G9-H9,0)</f>
        <v>1.9000000000000004</v>
      </c>
      <c r="J9" s="3">
        <v>0</v>
      </c>
      <c r="K9" s="61">
        <f>VLOOKUP(B9,MARTES!$A$1:$E$276,3,FALSE)</f>
        <v>0.29166666666666669</v>
      </c>
      <c r="L9" s="61">
        <f>VLOOKUP(B9,MARTES!$A$1:$E$276,4,FALSE)</f>
        <v>0.70833333333333337</v>
      </c>
      <c r="M9" s="54">
        <f t="shared" ref="M9" si="10">+L9-K9</f>
        <v>0.41666666666666669</v>
      </c>
      <c r="N9" s="3">
        <f t="shared" si="2"/>
        <v>10</v>
      </c>
      <c r="O9" s="3">
        <f>IF(N9&gt;=8,8,N9)</f>
        <v>8</v>
      </c>
      <c r="P9" s="52">
        <f>+IF(O9=8,N9-O9,0)</f>
        <v>2</v>
      </c>
      <c r="Q9" s="1">
        <v>0</v>
      </c>
      <c r="R9" s="61">
        <f>VLOOKUP(B9,MIERCOLES!$A$1:$E$277,3)</f>
        <v>0.2986111111111111</v>
      </c>
      <c r="S9" s="61">
        <f>VLOOKUP(B9,MIERCOLES!$A$1:$E$277,4,FALSE)</f>
        <v>0.75</v>
      </c>
      <c r="T9" s="34">
        <f t="shared" ref="T9" si="11">+S9-R9</f>
        <v>0.4513888888888889</v>
      </c>
      <c r="U9" s="1">
        <f t="shared" si="5"/>
        <v>10.833333333333334</v>
      </c>
      <c r="V9" s="3">
        <f>IF(U9&gt;=8,8,U9)</f>
        <v>8</v>
      </c>
      <c r="W9" s="52">
        <f>+IF(V9=8,U9-V9,0)</f>
        <v>2.8333333333333339</v>
      </c>
      <c r="X9" s="3">
        <v>0</v>
      </c>
      <c r="Y9" s="15"/>
      <c r="Z9" s="103"/>
      <c r="AA9" s="273" t="s">
        <v>25</v>
      </c>
      <c r="AB9" s="274"/>
    </row>
    <row r="10" spans="1:28" ht="15.75" thickBot="1">
      <c r="A10" s="49"/>
      <c r="B10" s="50"/>
      <c r="C10" s="50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15"/>
      <c r="Z10" s="77"/>
      <c r="AA10" s="276" t="s">
        <v>35</v>
      </c>
      <c r="AB10" s="277"/>
    </row>
    <row r="11" spans="1:28" ht="15.75" thickBot="1">
      <c r="A11" s="241" t="s">
        <v>0</v>
      </c>
      <c r="B11" s="242"/>
      <c r="C11" s="242"/>
      <c r="D11" s="174" t="s">
        <v>151</v>
      </c>
      <c r="E11" s="174"/>
      <c r="F11" s="174"/>
      <c r="G11" s="174"/>
      <c r="H11" s="174"/>
      <c r="I11" s="174"/>
      <c r="J11" s="174"/>
      <c r="K11" s="174" t="s">
        <v>152</v>
      </c>
      <c r="L11" s="174"/>
      <c r="M11" s="174"/>
      <c r="N11" s="174"/>
      <c r="O11" s="174"/>
      <c r="P11" s="174"/>
      <c r="Q11" s="174"/>
      <c r="R11" s="174" t="s">
        <v>155</v>
      </c>
      <c r="S11" s="174"/>
      <c r="T11" s="174"/>
      <c r="U11" s="174"/>
      <c r="V11" s="174"/>
      <c r="W11" s="174"/>
      <c r="X11" s="174"/>
      <c r="Y11" s="15"/>
      <c r="Z11" s="226" t="s">
        <v>20</v>
      </c>
      <c r="AA11" s="227"/>
      <c r="AB11" s="228"/>
    </row>
    <row r="12" spans="1:28">
      <c r="A12" s="169" t="s">
        <v>1</v>
      </c>
      <c r="B12" s="169" t="s">
        <v>2</v>
      </c>
      <c r="C12" s="171" t="s">
        <v>3</v>
      </c>
      <c r="D12" s="175" t="s">
        <v>4</v>
      </c>
      <c r="E12" s="175" t="s">
        <v>5</v>
      </c>
      <c r="F12" s="173" t="s">
        <v>6</v>
      </c>
      <c r="G12" s="81" t="s">
        <v>7</v>
      </c>
      <c r="H12" s="173" t="s">
        <v>8</v>
      </c>
      <c r="I12" s="178" t="s">
        <v>9</v>
      </c>
      <c r="J12" s="178" t="s">
        <v>10</v>
      </c>
      <c r="K12" s="212" t="s">
        <v>4</v>
      </c>
      <c r="L12" s="175" t="s">
        <v>5</v>
      </c>
      <c r="M12" s="173" t="s">
        <v>6</v>
      </c>
      <c r="N12" s="81" t="s">
        <v>7</v>
      </c>
      <c r="O12" s="173" t="s">
        <v>8</v>
      </c>
      <c r="P12" s="178" t="s">
        <v>9</v>
      </c>
      <c r="Q12" s="178" t="s">
        <v>10</v>
      </c>
      <c r="R12" s="175" t="s">
        <v>4</v>
      </c>
      <c r="S12" s="175" t="s">
        <v>5</v>
      </c>
      <c r="T12" s="173" t="s">
        <v>6</v>
      </c>
      <c r="U12" s="81" t="s">
        <v>7</v>
      </c>
      <c r="V12" s="173" t="s">
        <v>8</v>
      </c>
      <c r="W12" s="178" t="s">
        <v>9</v>
      </c>
      <c r="X12" s="178" t="s">
        <v>10</v>
      </c>
      <c r="Y12" s="15"/>
      <c r="Z12" s="234" t="s">
        <v>8</v>
      </c>
      <c r="AA12" s="230" t="s">
        <v>9</v>
      </c>
      <c r="AB12" s="232" t="s">
        <v>10</v>
      </c>
    </row>
    <row r="13" spans="1:28" ht="15.75" thickBot="1">
      <c r="A13" s="170"/>
      <c r="B13" s="170"/>
      <c r="C13" s="279"/>
      <c r="D13" s="175"/>
      <c r="E13" s="175"/>
      <c r="F13" s="173"/>
      <c r="G13" s="81" t="s">
        <v>11</v>
      </c>
      <c r="H13" s="173"/>
      <c r="I13" s="178"/>
      <c r="J13" s="178"/>
      <c r="K13" s="212"/>
      <c r="L13" s="175"/>
      <c r="M13" s="173"/>
      <c r="N13" s="81" t="s">
        <v>11</v>
      </c>
      <c r="O13" s="173"/>
      <c r="P13" s="178"/>
      <c r="Q13" s="178"/>
      <c r="R13" s="175"/>
      <c r="S13" s="175"/>
      <c r="T13" s="173"/>
      <c r="U13" s="81" t="s">
        <v>11</v>
      </c>
      <c r="V13" s="173"/>
      <c r="W13" s="178"/>
      <c r="X13" s="178"/>
      <c r="Y13" s="15"/>
      <c r="Z13" s="235"/>
      <c r="AA13" s="231"/>
      <c r="AB13" s="233"/>
    </row>
    <row r="14" spans="1:28">
      <c r="A14" s="39">
        <v>2754</v>
      </c>
      <c r="B14" s="70" t="s">
        <v>53</v>
      </c>
      <c r="C14" s="78" t="s">
        <v>13</v>
      </c>
      <c r="D14" s="149" t="s">
        <v>156</v>
      </c>
      <c r="E14" s="149" t="s">
        <v>156</v>
      </c>
      <c r="F14" s="34">
        <v>0</v>
      </c>
      <c r="G14" s="3">
        <f t="shared" ref="G14:G16" si="12">+F14*24</f>
        <v>0</v>
      </c>
      <c r="H14" s="3">
        <f t="shared" ref="H14:H15" si="13">IF(G14&gt;=9,9,G14)</f>
        <v>0</v>
      </c>
      <c r="I14" s="52">
        <f t="shared" ref="I14:I15" si="14">+IF(H14=9,G14-H14,0)</f>
        <v>0</v>
      </c>
      <c r="J14" s="3">
        <v>0</v>
      </c>
      <c r="K14" s="149" t="s">
        <v>156</v>
      </c>
      <c r="L14" s="149" t="s">
        <v>156</v>
      </c>
      <c r="M14" s="54">
        <v>0</v>
      </c>
      <c r="N14" s="1">
        <f t="shared" ref="N14:N16" si="15">+M14*24</f>
        <v>0</v>
      </c>
      <c r="O14" s="1">
        <f t="shared" ref="O14:O15" si="16">IF(N14&gt;=9,9,N14)</f>
        <v>0</v>
      </c>
      <c r="P14" s="52">
        <f t="shared" ref="P14:P15" si="17">+IF(O14=9,N14-O14,0)</f>
        <v>0</v>
      </c>
      <c r="Q14" s="3">
        <v>0</v>
      </c>
      <c r="R14" s="149" t="s">
        <v>156</v>
      </c>
      <c r="S14" s="149" t="s">
        <v>156</v>
      </c>
      <c r="T14" s="34">
        <v>0</v>
      </c>
      <c r="U14" s="1">
        <f t="shared" ref="U14:U16" si="18">+T14*24</f>
        <v>0</v>
      </c>
      <c r="V14" s="3">
        <f>IF(U14&gt;=4,4,U14)</f>
        <v>0</v>
      </c>
      <c r="W14" s="52">
        <f>+IF(V14=4,U14-V14,0)</f>
        <v>0</v>
      </c>
      <c r="X14" s="1">
        <v>0</v>
      </c>
      <c r="Y14" s="16"/>
      <c r="Z14" s="10">
        <f>SUM(H7+O7+V7+H14+O14+V14)</f>
        <v>0</v>
      </c>
      <c r="AA14" s="11">
        <f t="shared" ref="AA14:AA16" si="19">SUM(I7+P7+W7+I14+P14+W14)</f>
        <v>0</v>
      </c>
      <c r="AB14" s="12">
        <v>0</v>
      </c>
    </row>
    <row r="15" spans="1:28">
      <c r="A15" s="39">
        <v>2205</v>
      </c>
      <c r="B15" s="70" t="s">
        <v>54</v>
      </c>
      <c r="C15" s="78" t="s">
        <v>59</v>
      </c>
      <c r="D15" s="61">
        <f>VLOOKUP(B15,JUEVES!$A$1:$E$277,3,FALSE)</f>
        <v>0.33333333333333331</v>
      </c>
      <c r="E15" s="61">
        <f>VLOOKUP(B15,JUEVES!$A$1:$E$277,4,FALSE)</f>
        <v>0.70833333333333337</v>
      </c>
      <c r="F15" s="34">
        <f t="shared" ref="F15" si="20">+E15-D15</f>
        <v>0.37500000000000006</v>
      </c>
      <c r="G15" s="3">
        <f t="shared" si="12"/>
        <v>9.0000000000000018</v>
      </c>
      <c r="H15" s="3">
        <f t="shared" si="13"/>
        <v>9</v>
      </c>
      <c r="I15" s="52">
        <f t="shared" si="14"/>
        <v>1.7763568394002505E-15</v>
      </c>
      <c r="J15" s="3">
        <v>0</v>
      </c>
      <c r="K15" s="61">
        <f>VLOOKUP(B15,VIERNES!$A$1:$E$278,3,FALSE)</f>
        <v>0.33333333333333331</v>
      </c>
      <c r="L15" s="61">
        <f>VLOOKUP(B15,VIERNES!$A$1:$E$278,4,FALSE)</f>
        <v>0.70833333333333337</v>
      </c>
      <c r="M15" s="34">
        <f t="shared" ref="M15" si="21">+L15-K15</f>
        <v>0.37500000000000006</v>
      </c>
      <c r="N15" s="3">
        <f t="shared" si="15"/>
        <v>9.0000000000000018</v>
      </c>
      <c r="O15" s="3">
        <f t="shared" si="16"/>
        <v>9</v>
      </c>
      <c r="P15" s="52">
        <f t="shared" si="17"/>
        <v>1.7763568394002505E-15</v>
      </c>
      <c r="Q15" s="3">
        <v>0</v>
      </c>
      <c r="R15" s="61" t="str">
        <f>VLOOKUP(B15,SABADO!$A$1:$E$278,3,FALSE)</f>
        <v>08:00</v>
      </c>
      <c r="S15" s="61" t="str">
        <f>VLOOKUP(B15,SABADO!$A$1:$E$278,4,FALSE)</f>
        <v>12:00</v>
      </c>
      <c r="T15" s="34">
        <f t="shared" ref="T15:T16" si="22">+S15-R15</f>
        <v>0.16666666666666669</v>
      </c>
      <c r="U15" s="1">
        <f t="shared" si="18"/>
        <v>4</v>
      </c>
      <c r="V15" s="3">
        <f>IF(U15&gt;=4,4,U15)</f>
        <v>4</v>
      </c>
      <c r="W15" s="52">
        <f t="shared" ref="W15" si="23">+IF(V15=4,U15-V15,0)</f>
        <v>0</v>
      </c>
      <c r="X15" s="1">
        <v>0</v>
      </c>
      <c r="Y15" s="16"/>
      <c r="Z15" s="10">
        <f>SUM(H8+O8+V8+H15+O15+V15)</f>
        <v>49</v>
      </c>
      <c r="AA15" s="11">
        <f t="shared" si="19"/>
        <v>8.8817841970012523E-15</v>
      </c>
      <c r="AB15" s="12">
        <f>SUM(J8+Q8+X8+J15+Q15+X15)</f>
        <v>0</v>
      </c>
    </row>
    <row r="16" spans="1:28">
      <c r="A16" s="39">
        <v>2753</v>
      </c>
      <c r="B16" s="70" t="s">
        <v>55</v>
      </c>
      <c r="C16" s="78" t="s">
        <v>29</v>
      </c>
      <c r="D16" s="61">
        <f>VLOOKUP(B16,JUEVES!$A$1:$E$277,3,FALSE)</f>
        <v>0.2986111111111111</v>
      </c>
      <c r="E16" s="61">
        <f>VLOOKUP(B16,JUEVES!$A$1:$E$277,4,FALSE)</f>
        <v>0.625</v>
      </c>
      <c r="F16" s="34">
        <f t="shared" ref="F16" si="24">+E16-D16</f>
        <v>0.3263888888888889</v>
      </c>
      <c r="G16" s="3">
        <f t="shared" si="12"/>
        <v>7.8333333333333339</v>
      </c>
      <c r="H16" s="3">
        <f>IF(G16&gt;=8,8,G16)</f>
        <v>7.8333333333333339</v>
      </c>
      <c r="I16" s="52">
        <f>+IF(H16=8,G16-H16,0)</f>
        <v>0</v>
      </c>
      <c r="J16" s="3">
        <v>0</v>
      </c>
      <c r="K16" s="61">
        <f>VLOOKUP(B16,VIERNES!$A$1:$E$278,3,FALSE)</f>
        <v>0.29583333333333334</v>
      </c>
      <c r="L16" s="61">
        <f>VLOOKUP(B16,VIERNES!$A$1:$E$278,4,FALSE)</f>
        <v>0.71250000000000002</v>
      </c>
      <c r="M16" s="54">
        <f t="shared" ref="M16" si="25">+L16-K16</f>
        <v>0.41666666666666669</v>
      </c>
      <c r="N16" s="1">
        <f t="shared" si="15"/>
        <v>10</v>
      </c>
      <c r="O16" s="1">
        <f>IF(N16&gt;=8,8,N16)</f>
        <v>8</v>
      </c>
      <c r="P16" s="52">
        <f>+IF(O16=8,N16-O16,0)</f>
        <v>2</v>
      </c>
      <c r="Q16" s="3">
        <v>0</v>
      </c>
      <c r="R16" s="61" t="str">
        <f>VLOOKUP(B16,SABADO!$A$1:$E$278,3,FALSE)</f>
        <v>07:00</v>
      </c>
      <c r="S16" s="61" t="str">
        <f>VLOOKUP(B16,SABADO!$A$1:$E$278,4,FALSE)</f>
        <v>15:00</v>
      </c>
      <c r="T16" s="34">
        <f t="shared" si="22"/>
        <v>0.33333333333333331</v>
      </c>
      <c r="U16" s="1">
        <f t="shared" si="18"/>
        <v>8</v>
      </c>
      <c r="V16" s="3">
        <f>IF(U16&gt;=8,8,U16)</f>
        <v>8</v>
      </c>
      <c r="W16" s="52">
        <f>+IF(V16=8,U16-V16,0)</f>
        <v>0</v>
      </c>
      <c r="X16" s="1">
        <v>0</v>
      </c>
      <c r="Y16" s="16"/>
      <c r="Z16" s="10">
        <f>SUM(H9+O9+V9+H16+O16+V16)</f>
        <v>47.833333333333336</v>
      </c>
      <c r="AA16" s="11">
        <f t="shared" si="19"/>
        <v>8.7333333333333343</v>
      </c>
      <c r="AB16" s="12">
        <f>SUM(J9+Q9+X9+J16+Q16+X16)</f>
        <v>0</v>
      </c>
    </row>
    <row r="17" spans="1:25">
      <c r="A17" s="73"/>
      <c r="B17" s="26"/>
      <c r="C17" s="244"/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5"/>
      <c r="W17" s="245"/>
      <c r="X17" s="246"/>
      <c r="Y17" s="60"/>
    </row>
    <row r="18" spans="1:25">
      <c r="C18" s="292"/>
      <c r="D18" s="293"/>
      <c r="E18" s="293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4"/>
      <c r="Y18" s="60"/>
    </row>
    <row r="19" spans="1:25">
      <c r="A19" s="225" t="s">
        <v>24</v>
      </c>
      <c r="B19" s="225"/>
      <c r="C19" s="225"/>
      <c r="D19" s="225"/>
      <c r="E19" s="225"/>
      <c r="F19" s="225"/>
      <c r="G19" s="225"/>
      <c r="H19" s="225"/>
      <c r="I19" s="225"/>
      <c r="J19" s="225"/>
      <c r="Y19" s="60"/>
    </row>
    <row r="20" spans="1:25">
      <c r="A20" s="165" t="s">
        <v>147</v>
      </c>
      <c r="B20" s="165"/>
      <c r="C20" s="165"/>
      <c r="D20" s="165"/>
      <c r="E20" s="165"/>
      <c r="F20" s="165"/>
      <c r="G20" s="165"/>
      <c r="H20" s="165"/>
      <c r="I20" s="165"/>
      <c r="J20" s="165"/>
      <c r="Y20" s="60"/>
    </row>
    <row r="21" spans="1:25">
      <c r="A21" s="140" t="s">
        <v>133</v>
      </c>
      <c r="B21" s="140" t="s">
        <v>134</v>
      </c>
      <c r="C21" s="140" t="s">
        <v>135</v>
      </c>
      <c r="D21" s="166" t="s">
        <v>145</v>
      </c>
      <c r="E21" s="167"/>
      <c r="F21" s="168"/>
      <c r="G21" s="166" t="s">
        <v>144</v>
      </c>
      <c r="H21" s="167"/>
      <c r="I21" s="167"/>
      <c r="J21" s="168"/>
      <c r="Y21" s="60"/>
    </row>
    <row r="22" spans="1:25">
      <c r="A22" s="69">
        <v>2754</v>
      </c>
      <c r="B22" s="143" t="s">
        <v>53</v>
      </c>
      <c r="C22" s="55" t="s">
        <v>13</v>
      </c>
      <c r="D22" s="289" t="s">
        <v>156</v>
      </c>
      <c r="E22" s="290"/>
      <c r="F22" s="291"/>
      <c r="G22" s="162" t="s">
        <v>157</v>
      </c>
      <c r="H22" s="163"/>
      <c r="I22" s="163"/>
      <c r="J22" s="164"/>
      <c r="Y22" s="60"/>
    </row>
    <row r="23" spans="1:25">
      <c r="A23" s="69"/>
      <c r="B23" s="141"/>
      <c r="C23" s="55"/>
      <c r="D23" s="289"/>
      <c r="E23" s="290"/>
      <c r="F23" s="291"/>
      <c r="G23" s="162"/>
      <c r="H23" s="163"/>
      <c r="I23" s="163"/>
      <c r="J23" s="164"/>
    </row>
    <row r="24" spans="1:25">
      <c r="A24" s="69"/>
      <c r="B24" s="141"/>
      <c r="C24" s="55"/>
      <c r="D24" s="289"/>
      <c r="E24" s="290"/>
      <c r="F24" s="291"/>
      <c r="G24" s="162"/>
      <c r="H24" s="163"/>
      <c r="I24" s="163"/>
      <c r="J24" s="164"/>
    </row>
    <row r="25" spans="1:25">
      <c r="D25" s="144"/>
      <c r="E25" s="144"/>
      <c r="F25" s="144"/>
    </row>
    <row r="26" spans="1:25">
      <c r="D26" s="144"/>
      <c r="E26" s="144"/>
      <c r="F26" s="144"/>
    </row>
    <row r="27" spans="1:25">
      <c r="D27" s="144"/>
      <c r="E27" s="144"/>
      <c r="F27" s="144"/>
    </row>
    <row r="28" spans="1:25">
      <c r="D28" s="144"/>
      <c r="E28" s="144"/>
      <c r="F28" s="144"/>
    </row>
    <row r="29" spans="1:25">
      <c r="D29" s="144"/>
      <c r="E29" s="144"/>
      <c r="F29" s="144"/>
    </row>
    <row r="30" spans="1:25">
      <c r="D30" s="144"/>
      <c r="E30" s="144"/>
      <c r="F30" s="144"/>
    </row>
  </sheetData>
  <mergeCells count="80">
    <mergeCell ref="A19:J19"/>
    <mergeCell ref="AA1:AB1"/>
    <mergeCell ref="AA2:AB2"/>
    <mergeCell ref="AA3:AB3"/>
    <mergeCell ref="AA4:AB4"/>
    <mergeCell ref="AA5:AB5"/>
    <mergeCell ref="AA6:AB6"/>
    <mergeCell ref="AA7:AB7"/>
    <mergeCell ref="AA8:AB8"/>
    <mergeCell ref="AA9:AB9"/>
    <mergeCell ref="AA10:AB10"/>
    <mergeCell ref="A1:E1"/>
    <mergeCell ref="F1:L3"/>
    <mergeCell ref="A2:E2"/>
    <mergeCell ref="A4:C4"/>
    <mergeCell ref="D4:J4"/>
    <mergeCell ref="K4:Q4"/>
    <mergeCell ref="A3:E3"/>
    <mergeCell ref="R4:X4"/>
    <mergeCell ref="A5:A6"/>
    <mergeCell ref="B5:B6"/>
    <mergeCell ref="C5:C6"/>
    <mergeCell ref="D5:D6"/>
    <mergeCell ref="E5:E6"/>
    <mergeCell ref="F5:F6"/>
    <mergeCell ref="H5:H6"/>
    <mergeCell ref="I5:I6"/>
    <mergeCell ref="J5:J6"/>
    <mergeCell ref="X5:X6"/>
    <mergeCell ref="K5:K6"/>
    <mergeCell ref="L5:L6"/>
    <mergeCell ref="M5:M6"/>
    <mergeCell ref="O5:O6"/>
    <mergeCell ref="P5:P6"/>
    <mergeCell ref="W5:W6"/>
    <mergeCell ref="Q5:Q6"/>
    <mergeCell ref="R5:R6"/>
    <mergeCell ref="S5:S6"/>
    <mergeCell ref="T5:T6"/>
    <mergeCell ref="V5:V6"/>
    <mergeCell ref="A11:C11"/>
    <mergeCell ref="D11:J11"/>
    <mergeCell ref="K11:Q11"/>
    <mergeCell ref="R11:X11"/>
    <mergeCell ref="Z11:AB11"/>
    <mergeCell ref="A12:A13"/>
    <mergeCell ref="B12:B13"/>
    <mergeCell ref="C12:C13"/>
    <mergeCell ref="D12:D13"/>
    <mergeCell ref="E12:E13"/>
    <mergeCell ref="Z12:Z13"/>
    <mergeCell ref="AA12:AA13"/>
    <mergeCell ref="AB12:AB13"/>
    <mergeCell ref="O12:O13"/>
    <mergeCell ref="P12:P13"/>
    <mergeCell ref="Q12:Q13"/>
    <mergeCell ref="R12:R13"/>
    <mergeCell ref="S12:S13"/>
    <mergeCell ref="T12:T13"/>
    <mergeCell ref="V12:V13"/>
    <mergeCell ref="W12:W13"/>
    <mergeCell ref="X12:X13"/>
    <mergeCell ref="M12:M13"/>
    <mergeCell ref="F12:F13"/>
    <mergeCell ref="C18:X18"/>
    <mergeCell ref="C17:X17"/>
    <mergeCell ref="H12:H13"/>
    <mergeCell ref="I12:I13"/>
    <mergeCell ref="J12:J13"/>
    <mergeCell ref="K12:K13"/>
    <mergeCell ref="L12:L13"/>
    <mergeCell ref="D23:F23"/>
    <mergeCell ref="G23:J23"/>
    <mergeCell ref="D24:F24"/>
    <mergeCell ref="G24:J24"/>
    <mergeCell ref="A20:J20"/>
    <mergeCell ref="D21:F21"/>
    <mergeCell ref="G21:J21"/>
    <mergeCell ref="D22:F22"/>
    <mergeCell ref="G22:J22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33"/>
  <sheetViews>
    <sheetView topLeftCell="A38" workbookViewId="0">
      <selection activeCell="E63" sqref="E63"/>
    </sheetView>
  </sheetViews>
  <sheetFormatPr baseColWidth="10" defaultRowHeight="15"/>
  <cols>
    <col min="1" max="1" width="32.85546875" style="60" bestFit="1" customWidth="1"/>
    <col min="2" max="4" width="11.42578125" style="60"/>
  </cols>
  <sheetData>
    <row r="1" spans="1:5">
      <c r="A1" s="60" t="s">
        <v>45</v>
      </c>
      <c r="B1" s="60" t="s">
        <v>121</v>
      </c>
      <c r="C1" s="83">
        <v>0.29166666666666669</v>
      </c>
      <c r="D1" s="83">
        <v>0.79166666666666663</v>
      </c>
      <c r="E1" s="60"/>
    </row>
    <row r="2" spans="1:5">
      <c r="A2" s="60" t="s">
        <v>74</v>
      </c>
      <c r="B2" s="60" t="s">
        <v>121</v>
      </c>
      <c r="E2" s="60"/>
    </row>
    <row r="3" spans="1:5">
      <c r="A3" s="60" t="s">
        <v>72</v>
      </c>
      <c r="B3" s="60" t="s">
        <v>121</v>
      </c>
      <c r="C3" s="83">
        <v>0.21597222222222223</v>
      </c>
      <c r="D3" s="83">
        <v>0.70138888888888884</v>
      </c>
      <c r="E3" s="60"/>
    </row>
    <row r="4" spans="1:5">
      <c r="A4" s="60" t="s">
        <v>75</v>
      </c>
      <c r="B4" s="60" t="s">
        <v>122</v>
      </c>
      <c r="E4" s="60"/>
    </row>
    <row r="5" spans="1:5">
      <c r="A5" s="60" t="s">
        <v>76</v>
      </c>
      <c r="B5" s="60" t="s">
        <v>122</v>
      </c>
      <c r="D5" s="83"/>
      <c r="E5" s="60"/>
    </row>
    <row r="6" spans="1:5">
      <c r="A6" s="70" t="s">
        <v>43</v>
      </c>
      <c r="B6" s="60" t="s">
        <v>122</v>
      </c>
      <c r="C6" s="83"/>
      <c r="D6" s="83"/>
      <c r="E6" s="60"/>
    </row>
    <row r="7" spans="1:5">
      <c r="A7" s="60" t="s">
        <v>77</v>
      </c>
      <c r="B7" s="60" t="s">
        <v>122</v>
      </c>
      <c r="D7" s="83"/>
      <c r="E7" s="60"/>
    </row>
    <row r="8" spans="1:5">
      <c r="A8" s="60" t="s">
        <v>78</v>
      </c>
      <c r="B8" s="60" t="s">
        <v>122</v>
      </c>
      <c r="D8" s="83"/>
      <c r="E8" s="60"/>
    </row>
    <row r="9" spans="1:5" s="60" customFormat="1">
      <c r="A9" s="70" t="s">
        <v>71</v>
      </c>
      <c r="B9" s="60" t="s">
        <v>122</v>
      </c>
      <c r="C9" s="83"/>
      <c r="D9" s="83"/>
    </row>
    <row r="10" spans="1:5">
      <c r="A10" s="60" t="s">
        <v>79</v>
      </c>
      <c r="B10" s="60" t="s">
        <v>122</v>
      </c>
      <c r="D10" s="83"/>
      <c r="E10" s="60"/>
    </row>
    <row r="11" spans="1:5" s="60" customFormat="1">
      <c r="A11" s="134" t="s">
        <v>138</v>
      </c>
      <c r="B11" s="135" t="s">
        <v>122</v>
      </c>
      <c r="C11" s="83">
        <v>0.21180555555555555</v>
      </c>
      <c r="D11" s="83">
        <v>0.70833333333333337</v>
      </c>
    </row>
    <row r="12" spans="1:5">
      <c r="A12" s="60" t="s">
        <v>80</v>
      </c>
      <c r="B12" s="60" t="s">
        <v>122</v>
      </c>
      <c r="D12" s="83"/>
      <c r="E12" s="60"/>
    </row>
    <row r="13" spans="1:5">
      <c r="A13" s="60" t="s">
        <v>81</v>
      </c>
      <c r="B13" s="60" t="s">
        <v>122</v>
      </c>
      <c r="C13" s="83">
        <v>0.15902777777777777</v>
      </c>
      <c r="D13" s="83">
        <v>0.66666666666666663</v>
      </c>
      <c r="E13" s="60"/>
    </row>
    <row r="14" spans="1:5">
      <c r="A14" s="60" t="s">
        <v>82</v>
      </c>
      <c r="B14" s="60" t="s">
        <v>122</v>
      </c>
      <c r="D14" s="83"/>
      <c r="E14" s="60"/>
    </row>
    <row r="15" spans="1:5">
      <c r="A15" s="60" t="s">
        <v>83</v>
      </c>
      <c r="B15" s="60" t="s">
        <v>122</v>
      </c>
      <c r="D15" s="83"/>
      <c r="E15" s="60"/>
    </row>
    <row r="16" spans="1:5">
      <c r="A16" s="60" t="s">
        <v>84</v>
      </c>
      <c r="B16" s="60" t="s">
        <v>122</v>
      </c>
      <c r="C16" s="83"/>
      <c r="D16" s="83"/>
      <c r="E16" s="60"/>
    </row>
    <row r="17" spans="1:5">
      <c r="A17" s="60" t="s">
        <v>85</v>
      </c>
      <c r="B17" s="60" t="s">
        <v>122</v>
      </c>
      <c r="D17" s="83"/>
      <c r="E17" s="60"/>
    </row>
    <row r="18" spans="1:5">
      <c r="A18" s="60" t="s">
        <v>86</v>
      </c>
      <c r="B18" s="60" t="s">
        <v>122</v>
      </c>
      <c r="D18" s="83"/>
      <c r="E18" s="60"/>
    </row>
    <row r="19" spans="1:5" s="60" customFormat="1">
      <c r="A19" s="60" t="s">
        <v>87</v>
      </c>
      <c r="B19" s="60" t="s">
        <v>122</v>
      </c>
      <c r="C19" s="83">
        <v>0.29166666666666669</v>
      </c>
      <c r="D19" s="83">
        <v>0.75</v>
      </c>
    </row>
    <row r="20" spans="1:5">
      <c r="A20" s="60" t="s">
        <v>64</v>
      </c>
      <c r="B20" s="60" t="s">
        <v>122</v>
      </c>
      <c r="C20" s="83">
        <v>0.29166666666666669</v>
      </c>
      <c r="D20" s="83">
        <v>0.79166666666666663</v>
      </c>
      <c r="E20" s="60"/>
    </row>
    <row r="21" spans="1:5">
      <c r="A21" s="60" t="s">
        <v>88</v>
      </c>
      <c r="B21" s="60" t="s">
        <v>122</v>
      </c>
      <c r="D21" s="83"/>
      <c r="E21" s="60"/>
    </row>
    <row r="22" spans="1:5" s="60" customFormat="1">
      <c r="A22" s="60" t="s">
        <v>68</v>
      </c>
      <c r="B22" s="60" t="s">
        <v>122</v>
      </c>
      <c r="C22" s="83">
        <v>0.25</v>
      </c>
      <c r="D22" s="83">
        <v>0.94513888888888886</v>
      </c>
    </row>
    <row r="23" spans="1:5">
      <c r="A23" s="60" t="s">
        <v>36</v>
      </c>
      <c r="B23" s="60" t="s">
        <v>122</v>
      </c>
      <c r="C23" s="83">
        <v>0.16527777777777777</v>
      </c>
      <c r="D23" s="83">
        <v>0.63541666666666663</v>
      </c>
      <c r="E23" s="60"/>
    </row>
    <row r="24" spans="1:5">
      <c r="A24" s="60" t="s">
        <v>62</v>
      </c>
      <c r="B24" s="60" t="s">
        <v>122</v>
      </c>
      <c r="C24" s="83"/>
      <c r="D24" s="83"/>
      <c r="E24" s="60"/>
    </row>
    <row r="25" spans="1:5">
      <c r="A25" s="60" t="s">
        <v>89</v>
      </c>
      <c r="B25" s="60" t="s">
        <v>122</v>
      </c>
      <c r="E25" s="60"/>
    </row>
    <row r="26" spans="1:5">
      <c r="A26" s="60" t="s">
        <v>37</v>
      </c>
      <c r="B26" s="60" t="s">
        <v>122</v>
      </c>
      <c r="C26" s="83">
        <v>0.29166666666666669</v>
      </c>
      <c r="D26" s="83">
        <v>0.75</v>
      </c>
      <c r="E26" s="60"/>
    </row>
    <row r="27" spans="1:5">
      <c r="A27" s="60" t="s">
        <v>90</v>
      </c>
      <c r="B27" s="60" t="s">
        <v>122</v>
      </c>
      <c r="C27" s="83">
        <v>0.22916666666666666</v>
      </c>
      <c r="D27" s="83">
        <v>0.66666666666666663</v>
      </c>
      <c r="E27" s="60"/>
    </row>
    <row r="28" spans="1:5">
      <c r="A28" s="60" t="s">
        <v>91</v>
      </c>
      <c r="B28" s="60" t="s">
        <v>122</v>
      </c>
      <c r="E28" s="60"/>
    </row>
    <row r="29" spans="1:5">
      <c r="A29" s="60" t="s">
        <v>92</v>
      </c>
      <c r="B29" s="60" t="s">
        <v>122</v>
      </c>
      <c r="E29" s="60"/>
    </row>
    <row r="30" spans="1:5">
      <c r="A30" s="60" t="s">
        <v>93</v>
      </c>
      <c r="B30" s="60" t="s">
        <v>122</v>
      </c>
      <c r="E30" s="60"/>
    </row>
    <row r="31" spans="1:5">
      <c r="A31" s="60" t="s">
        <v>94</v>
      </c>
      <c r="B31" s="60" t="s">
        <v>122</v>
      </c>
      <c r="C31" s="83"/>
      <c r="D31" s="83"/>
      <c r="E31" s="60"/>
    </row>
    <row r="32" spans="1:5" s="60" customFormat="1">
      <c r="A32" s="137" t="s">
        <v>140</v>
      </c>
      <c r="B32" s="60" t="s">
        <v>122</v>
      </c>
      <c r="C32" s="83">
        <v>0.24166666666666667</v>
      </c>
      <c r="D32" s="83">
        <v>0.58750000000000002</v>
      </c>
    </row>
    <row r="33" spans="1:5">
      <c r="A33" s="60" t="s">
        <v>95</v>
      </c>
      <c r="B33" s="60" t="s">
        <v>122</v>
      </c>
      <c r="C33" s="83"/>
      <c r="D33" s="83"/>
      <c r="E33" s="60"/>
    </row>
    <row r="34" spans="1:5">
      <c r="A34" s="60" t="s">
        <v>38</v>
      </c>
      <c r="B34" s="60" t="s">
        <v>122</v>
      </c>
      <c r="C34" s="83">
        <v>0.26041666666666669</v>
      </c>
      <c r="D34" s="83">
        <v>0.83958333333333324</v>
      </c>
      <c r="E34" s="60"/>
    </row>
    <row r="35" spans="1:5">
      <c r="A35" s="60" t="s">
        <v>54</v>
      </c>
      <c r="B35" s="60" t="s">
        <v>122</v>
      </c>
      <c r="C35" s="83">
        <v>0.33333333333333331</v>
      </c>
      <c r="D35" s="83">
        <v>0.70833333333333337</v>
      </c>
      <c r="E35" s="60"/>
    </row>
    <row r="36" spans="1:5">
      <c r="A36" s="60" t="s">
        <v>96</v>
      </c>
      <c r="B36" s="60" t="s">
        <v>122</v>
      </c>
      <c r="C36" s="83"/>
      <c r="D36" s="83"/>
      <c r="E36" s="60"/>
    </row>
    <row r="37" spans="1:5">
      <c r="A37" s="60" t="s">
        <v>46</v>
      </c>
      <c r="B37" s="60" t="s">
        <v>122</v>
      </c>
      <c r="C37" s="83">
        <v>0.26041666666666669</v>
      </c>
      <c r="D37" s="83">
        <v>0.69166666666666676</v>
      </c>
      <c r="E37" s="60"/>
    </row>
    <row r="38" spans="1:5">
      <c r="A38" s="60" t="s">
        <v>48</v>
      </c>
      <c r="B38" s="60" t="s">
        <v>122</v>
      </c>
      <c r="C38" s="83"/>
      <c r="D38" s="83"/>
      <c r="E38" s="60"/>
    </row>
    <row r="39" spans="1:5">
      <c r="A39" s="60" t="s">
        <v>97</v>
      </c>
      <c r="B39" s="60" t="s">
        <v>122</v>
      </c>
      <c r="E39" s="60"/>
    </row>
    <row r="40" spans="1:5" s="60" customFormat="1">
      <c r="A40" s="70" t="s">
        <v>146</v>
      </c>
      <c r="B40" s="60" t="s">
        <v>171</v>
      </c>
      <c r="C40" s="83">
        <v>0.29166666666666669</v>
      </c>
      <c r="D40" s="83">
        <v>0.79166666666666663</v>
      </c>
    </row>
    <row r="41" spans="1:5">
      <c r="A41" s="60" t="s">
        <v>98</v>
      </c>
      <c r="B41" s="60" t="s">
        <v>122</v>
      </c>
      <c r="C41" s="83"/>
      <c r="E41" s="60"/>
    </row>
    <row r="42" spans="1:5">
      <c r="A42" s="60" t="s">
        <v>99</v>
      </c>
      <c r="B42" s="60" t="s">
        <v>122</v>
      </c>
      <c r="E42" s="60"/>
    </row>
    <row r="43" spans="1:5">
      <c r="A43" s="60" t="s">
        <v>100</v>
      </c>
      <c r="B43" s="60" t="s">
        <v>122</v>
      </c>
      <c r="C43" s="83"/>
      <c r="D43" s="83"/>
      <c r="E43" s="60"/>
    </row>
    <row r="44" spans="1:5">
      <c r="A44" s="60" t="s">
        <v>101</v>
      </c>
      <c r="B44" s="60" t="s">
        <v>122</v>
      </c>
      <c r="C44" s="83"/>
      <c r="E44" s="60"/>
    </row>
    <row r="45" spans="1:5">
      <c r="A45" s="60" t="s">
        <v>102</v>
      </c>
      <c r="B45" s="60" t="s">
        <v>122</v>
      </c>
      <c r="E45" s="60"/>
    </row>
    <row r="46" spans="1:5">
      <c r="A46" s="60" t="s">
        <v>103</v>
      </c>
      <c r="B46" s="60" t="s">
        <v>122</v>
      </c>
      <c r="C46" s="83"/>
      <c r="D46" s="83"/>
      <c r="E46" s="60"/>
    </row>
    <row r="47" spans="1:5">
      <c r="A47" s="60" t="s">
        <v>104</v>
      </c>
      <c r="B47" s="60" t="s">
        <v>122</v>
      </c>
      <c r="C47" s="83"/>
      <c r="D47" s="83"/>
      <c r="E47" s="60"/>
    </row>
    <row r="48" spans="1:5">
      <c r="A48" s="60" t="s">
        <v>39</v>
      </c>
      <c r="B48" s="60" t="s">
        <v>122</v>
      </c>
      <c r="C48" s="83">
        <v>0.14027777777777778</v>
      </c>
      <c r="D48" s="83">
        <v>0.64722222222222225</v>
      </c>
      <c r="E48" s="60"/>
    </row>
    <row r="49" spans="1:5">
      <c r="A49" s="60" t="s">
        <v>105</v>
      </c>
      <c r="B49" s="60" t="s">
        <v>122</v>
      </c>
      <c r="E49" s="60"/>
    </row>
    <row r="50" spans="1:5">
      <c r="A50" s="60" t="s">
        <v>106</v>
      </c>
      <c r="B50" s="60" t="s">
        <v>122</v>
      </c>
      <c r="C50" s="83"/>
      <c r="D50" s="83"/>
      <c r="E50" s="60"/>
    </row>
    <row r="51" spans="1:5" s="60" customFormat="1">
      <c r="A51" s="71" t="s">
        <v>137</v>
      </c>
      <c r="B51" s="60" t="s">
        <v>122</v>
      </c>
      <c r="C51" s="83">
        <v>0.17152777777777775</v>
      </c>
      <c r="D51" s="83">
        <v>0.7368055555555556</v>
      </c>
    </row>
    <row r="52" spans="1:5">
      <c r="A52" s="60" t="s">
        <v>107</v>
      </c>
      <c r="B52" s="60" t="s">
        <v>122</v>
      </c>
      <c r="E52" s="60"/>
    </row>
    <row r="53" spans="1:5">
      <c r="A53" s="60" t="s">
        <v>108</v>
      </c>
      <c r="B53" s="60" t="s">
        <v>122</v>
      </c>
      <c r="E53" s="60"/>
    </row>
    <row r="54" spans="1:5">
      <c r="A54" s="60" t="s">
        <v>109</v>
      </c>
      <c r="B54" s="60" t="s">
        <v>122</v>
      </c>
      <c r="C54" s="83"/>
      <c r="D54" s="83"/>
      <c r="E54" s="60"/>
    </row>
    <row r="55" spans="1:5">
      <c r="A55" s="60" t="s">
        <v>110</v>
      </c>
      <c r="B55" s="60" t="s">
        <v>122</v>
      </c>
      <c r="E55" s="60"/>
    </row>
    <row r="56" spans="1:5">
      <c r="A56" s="71" t="s">
        <v>136</v>
      </c>
      <c r="B56" s="60" t="s">
        <v>122</v>
      </c>
      <c r="E56" s="60"/>
    </row>
    <row r="57" spans="1:5">
      <c r="A57" s="60" t="s">
        <v>111</v>
      </c>
      <c r="B57" s="60" t="s">
        <v>122</v>
      </c>
      <c r="C57" s="83"/>
      <c r="D57" s="83"/>
      <c r="E57" s="60"/>
    </row>
    <row r="58" spans="1:5">
      <c r="A58" s="60" t="s">
        <v>53</v>
      </c>
      <c r="B58" s="60" t="s">
        <v>122</v>
      </c>
      <c r="C58" s="83"/>
      <c r="D58" s="83"/>
      <c r="E58" s="60"/>
    </row>
    <row r="59" spans="1:5">
      <c r="A59" s="60" t="s">
        <v>112</v>
      </c>
      <c r="B59" s="60" t="s">
        <v>122</v>
      </c>
      <c r="C59" s="83"/>
      <c r="D59" s="83"/>
      <c r="E59" s="60"/>
    </row>
    <row r="60" spans="1:5">
      <c r="A60" s="60" t="s">
        <v>40</v>
      </c>
      <c r="B60" s="60" t="s">
        <v>122</v>
      </c>
      <c r="C60" s="83">
        <v>0.25</v>
      </c>
      <c r="D60" s="83">
        <v>0.79166666666666663</v>
      </c>
      <c r="E60" s="60"/>
    </row>
    <row r="61" spans="1:5">
      <c r="A61" s="60" t="s">
        <v>113</v>
      </c>
      <c r="B61" s="60" t="s">
        <v>122</v>
      </c>
      <c r="C61" s="83"/>
      <c r="D61" s="83"/>
      <c r="E61" s="60"/>
    </row>
    <row r="62" spans="1:5">
      <c r="A62" s="60" t="s">
        <v>41</v>
      </c>
      <c r="B62" s="60" t="s">
        <v>122</v>
      </c>
      <c r="C62" s="83">
        <v>0.34375</v>
      </c>
      <c r="D62" s="83">
        <v>0.83333333333333337</v>
      </c>
      <c r="E62" s="60"/>
    </row>
    <row r="63" spans="1:5">
      <c r="A63" s="71" t="s">
        <v>132</v>
      </c>
      <c r="B63" s="60" t="s">
        <v>122</v>
      </c>
      <c r="C63" s="83">
        <v>0.16319444444444445</v>
      </c>
      <c r="D63" s="83">
        <v>0.5083333333333333</v>
      </c>
      <c r="E63" s="60"/>
    </row>
    <row r="64" spans="1:5">
      <c r="A64" s="60" t="s">
        <v>49</v>
      </c>
      <c r="B64" s="60" t="s">
        <v>122</v>
      </c>
      <c r="C64" s="83">
        <v>0.29166666666666669</v>
      </c>
      <c r="D64" s="83">
        <v>0.79166666666666663</v>
      </c>
      <c r="E64" s="60"/>
    </row>
    <row r="65" spans="1:5">
      <c r="A65" s="60" t="s">
        <v>55</v>
      </c>
      <c r="B65" s="60" t="s">
        <v>122</v>
      </c>
      <c r="C65" s="83">
        <v>0.29166666666666669</v>
      </c>
      <c r="D65" s="83">
        <v>0.70833333333333337</v>
      </c>
      <c r="E65" s="60"/>
    </row>
    <row r="66" spans="1:5">
      <c r="A66" s="60" t="s">
        <v>114</v>
      </c>
      <c r="B66" s="60" t="s">
        <v>122</v>
      </c>
      <c r="C66" s="83">
        <v>0.29166666666666669</v>
      </c>
      <c r="D66" s="83">
        <v>0.79166666666666663</v>
      </c>
      <c r="E66" s="60"/>
    </row>
    <row r="67" spans="1:5">
      <c r="A67" s="60" t="s">
        <v>47</v>
      </c>
      <c r="B67" s="60" t="s">
        <v>122</v>
      </c>
      <c r="C67" s="83">
        <v>0.13055555555555556</v>
      </c>
      <c r="D67" s="83">
        <v>0.52083333333333337</v>
      </c>
      <c r="E67" s="60"/>
    </row>
    <row r="68" spans="1:5" s="60" customFormat="1">
      <c r="A68" s="71" t="s">
        <v>42</v>
      </c>
      <c r="B68" s="60" t="s">
        <v>122</v>
      </c>
      <c r="C68" s="83"/>
      <c r="D68" s="83"/>
    </row>
    <row r="69" spans="1:5" s="60" customFormat="1">
      <c r="A69" s="126" t="s">
        <v>131</v>
      </c>
      <c r="B69" s="60" t="s">
        <v>122</v>
      </c>
      <c r="C69" s="83">
        <v>0.25</v>
      </c>
      <c r="D69" s="83">
        <v>0.83333333333333337</v>
      </c>
    </row>
    <row r="70" spans="1:5">
      <c r="A70" s="60" t="s">
        <v>69</v>
      </c>
      <c r="B70" s="60" t="s">
        <v>122</v>
      </c>
      <c r="C70" s="83">
        <v>0.14652777777777778</v>
      </c>
      <c r="D70" s="83">
        <v>0.51944444444444449</v>
      </c>
      <c r="E70" s="60"/>
    </row>
    <row r="71" spans="1:5">
      <c r="A71" s="60" t="s">
        <v>115</v>
      </c>
      <c r="B71" s="60" t="s">
        <v>122</v>
      </c>
      <c r="C71" s="83"/>
      <c r="D71" s="83"/>
      <c r="E71" s="60"/>
    </row>
    <row r="72" spans="1:5">
      <c r="A72" s="60" t="s">
        <v>116</v>
      </c>
      <c r="B72" s="60" t="s">
        <v>122</v>
      </c>
      <c r="C72" s="83"/>
      <c r="D72" s="83"/>
      <c r="E72" s="60"/>
    </row>
    <row r="73" spans="1:5">
      <c r="A73" s="60" t="s">
        <v>44</v>
      </c>
      <c r="B73" s="60" t="s">
        <v>122</v>
      </c>
      <c r="C73" s="83">
        <v>0.33333333333333331</v>
      </c>
      <c r="D73" s="83">
        <v>0.70833333333333337</v>
      </c>
      <c r="E73" s="60"/>
    </row>
    <row r="74" spans="1:5">
      <c r="A74" s="60" t="s">
        <v>117</v>
      </c>
      <c r="B74" s="60" t="s">
        <v>122</v>
      </c>
      <c r="C74" s="83"/>
      <c r="D74" s="83"/>
      <c r="E74" s="60"/>
    </row>
    <row r="75" spans="1:5">
      <c r="A75" s="60" t="s">
        <v>118</v>
      </c>
      <c r="B75" s="60" t="s">
        <v>122</v>
      </c>
      <c r="E75" s="60"/>
    </row>
    <row r="76" spans="1:5">
      <c r="A76" s="60" t="s">
        <v>119</v>
      </c>
      <c r="B76" s="60" t="s">
        <v>122</v>
      </c>
      <c r="C76" s="83"/>
      <c r="D76" s="83"/>
      <c r="E76" s="60"/>
    </row>
    <row r="77" spans="1:5">
      <c r="A77" s="67" t="s">
        <v>50</v>
      </c>
      <c r="B77" s="60" t="s">
        <v>122</v>
      </c>
      <c r="C77" s="67" t="s">
        <v>172</v>
      </c>
      <c r="D77" s="67" t="s">
        <v>173</v>
      </c>
      <c r="E77" s="60"/>
    </row>
    <row r="78" spans="1:5">
      <c r="A78" s="67"/>
      <c r="B78" s="67"/>
      <c r="C78" s="67"/>
      <c r="D78" s="67"/>
      <c r="E78" s="60"/>
    </row>
    <row r="79" spans="1:5">
      <c r="A79" s="67"/>
      <c r="B79" s="67"/>
      <c r="C79" s="67"/>
      <c r="D79" s="67"/>
      <c r="E79" s="60"/>
    </row>
    <row r="80" spans="1:5">
      <c r="A80" s="67"/>
      <c r="B80" s="67"/>
      <c r="C80" s="67"/>
      <c r="D80" s="67"/>
      <c r="E80" s="60"/>
    </row>
    <row r="81" spans="1:5">
      <c r="A81" s="67"/>
      <c r="B81" s="67"/>
      <c r="C81" s="67"/>
      <c r="D81" s="67"/>
      <c r="E81" s="60"/>
    </row>
    <row r="82" spans="1:5">
      <c r="A82" s="67"/>
      <c r="B82" s="67"/>
      <c r="C82" s="67"/>
      <c r="D82" s="67"/>
      <c r="E82" s="60"/>
    </row>
    <row r="83" spans="1:5">
      <c r="A83" s="67"/>
      <c r="B83" s="67"/>
      <c r="C83" s="67"/>
      <c r="D83" s="67"/>
      <c r="E83" s="60"/>
    </row>
    <row r="84" spans="1:5">
      <c r="A84" s="67"/>
      <c r="B84" s="67"/>
      <c r="C84" s="67"/>
      <c r="D84" s="67"/>
      <c r="E84" s="60"/>
    </row>
    <row r="85" spans="1:5">
      <c r="A85" s="67"/>
      <c r="B85" s="67"/>
      <c r="C85" s="67"/>
      <c r="D85" s="67"/>
      <c r="E85" s="60"/>
    </row>
    <row r="86" spans="1:5">
      <c r="A86" s="67"/>
      <c r="B86" s="67"/>
      <c r="C86" s="67"/>
      <c r="D86" s="67"/>
      <c r="E86" s="60"/>
    </row>
    <row r="87" spans="1:5">
      <c r="A87" s="67"/>
      <c r="B87" s="67"/>
      <c r="C87" s="67"/>
      <c r="D87" s="67"/>
      <c r="E87" s="60"/>
    </row>
    <row r="88" spans="1:5">
      <c r="A88" s="67"/>
      <c r="B88" s="67"/>
      <c r="C88" s="67"/>
      <c r="D88" s="67"/>
      <c r="E88" s="60"/>
    </row>
    <row r="89" spans="1:5">
      <c r="A89" s="67"/>
      <c r="B89" s="67"/>
      <c r="C89" s="67"/>
      <c r="D89" s="67"/>
      <c r="E89" s="60"/>
    </row>
    <row r="90" spans="1:5">
      <c r="A90" s="67"/>
      <c r="B90" s="67"/>
      <c r="C90" s="67"/>
      <c r="D90" s="67"/>
    </row>
    <row r="91" spans="1:5">
      <c r="A91" s="67"/>
      <c r="B91" s="67"/>
      <c r="C91" s="67"/>
      <c r="D91" s="67"/>
    </row>
    <row r="92" spans="1:5">
      <c r="A92" s="67"/>
      <c r="B92" s="67"/>
      <c r="C92" s="67"/>
      <c r="D92" s="67"/>
    </row>
    <row r="93" spans="1:5">
      <c r="A93" s="67"/>
      <c r="B93" s="67"/>
      <c r="C93" s="67"/>
      <c r="D93" s="67"/>
    </row>
    <row r="94" spans="1:5">
      <c r="A94" s="67"/>
      <c r="B94" s="67"/>
      <c r="C94" s="67"/>
      <c r="D94" s="67"/>
    </row>
    <row r="95" spans="1:5">
      <c r="A95" s="67"/>
      <c r="B95" s="67"/>
      <c r="C95" s="67"/>
      <c r="D95" s="67"/>
    </row>
    <row r="96" spans="1:5">
      <c r="A96" s="67"/>
      <c r="B96" s="67"/>
      <c r="C96" s="67"/>
      <c r="D96" s="67"/>
    </row>
    <row r="97" spans="1:4">
      <c r="A97" s="67"/>
      <c r="B97" s="67"/>
      <c r="C97" s="67"/>
      <c r="D97" s="67"/>
    </row>
    <row r="98" spans="1:4">
      <c r="A98" s="67"/>
      <c r="B98" s="67"/>
      <c r="C98" s="67"/>
      <c r="D98" s="67"/>
    </row>
    <row r="99" spans="1:4">
      <c r="A99" s="67"/>
      <c r="B99" s="67"/>
      <c r="C99" s="67"/>
      <c r="D99" s="67"/>
    </row>
    <row r="100" spans="1:4">
      <c r="A100" s="67"/>
      <c r="B100" s="67"/>
      <c r="C100" s="67"/>
      <c r="D100" s="67"/>
    </row>
    <row r="101" spans="1:4">
      <c r="A101" s="67"/>
      <c r="B101" s="67"/>
      <c r="C101" s="67"/>
      <c r="D101" s="67"/>
    </row>
    <row r="102" spans="1:4">
      <c r="A102" s="67"/>
      <c r="B102" s="67"/>
      <c r="C102" s="67"/>
      <c r="D102" s="67"/>
    </row>
    <row r="103" spans="1:4">
      <c r="A103" s="67"/>
      <c r="B103" s="67"/>
      <c r="C103" s="67"/>
      <c r="D103" s="67"/>
    </row>
    <row r="104" spans="1:4">
      <c r="A104" s="67"/>
      <c r="B104" s="67"/>
      <c r="C104" s="67"/>
      <c r="D104" s="67"/>
    </row>
    <row r="105" spans="1:4">
      <c r="A105" s="67"/>
      <c r="B105" s="67"/>
      <c r="C105" s="67"/>
      <c r="D105" s="67"/>
    </row>
    <row r="106" spans="1:4">
      <c r="A106" s="67"/>
      <c r="B106" s="67"/>
      <c r="C106" s="67"/>
      <c r="D106" s="67"/>
    </row>
    <row r="107" spans="1:4">
      <c r="A107" s="67"/>
      <c r="B107" s="67"/>
      <c r="C107" s="67"/>
      <c r="D107" s="67"/>
    </row>
    <row r="108" spans="1:4">
      <c r="A108" s="67"/>
      <c r="B108" s="67"/>
      <c r="C108" s="67"/>
      <c r="D108" s="67"/>
    </row>
    <row r="109" spans="1:4">
      <c r="A109" s="67"/>
      <c r="B109" s="67"/>
      <c r="C109" s="67"/>
      <c r="D109" s="67"/>
    </row>
    <row r="110" spans="1:4">
      <c r="A110" s="67"/>
      <c r="B110" s="67"/>
      <c r="C110" s="67"/>
      <c r="D110" s="67"/>
    </row>
    <row r="111" spans="1:4">
      <c r="A111" s="67"/>
      <c r="B111" s="67"/>
      <c r="C111" s="67"/>
      <c r="D111" s="67"/>
    </row>
    <row r="112" spans="1:4">
      <c r="A112" s="67"/>
      <c r="B112" s="67"/>
      <c r="C112" s="67"/>
      <c r="D112" s="67"/>
    </row>
    <row r="113" spans="1:4">
      <c r="A113" s="67"/>
      <c r="B113" s="67"/>
      <c r="C113" s="67"/>
      <c r="D113" s="67"/>
    </row>
    <row r="114" spans="1:4">
      <c r="A114" s="67"/>
      <c r="B114" s="67"/>
      <c r="C114" s="67"/>
      <c r="D114" s="67"/>
    </row>
    <row r="115" spans="1:4">
      <c r="A115" s="67"/>
      <c r="B115" s="67"/>
      <c r="C115" s="67"/>
      <c r="D115" s="67"/>
    </row>
    <row r="116" spans="1:4">
      <c r="A116" s="67"/>
      <c r="B116" s="67"/>
      <c r="C116" s="67"/>
      <c r="D116" s="67"/>
    </row>
    <row r="117" spans="1:4">
      <c r="A117" s="67"/>
      <c r="B117" s="67"/>
      <c r="C117" s="67"/>
      <c r="D117" s="67"/>
    </row>
    <row r="118" spans="1:4">
      <c r="A118" s="67"/>
      <c r="B118" s="67"/>
      <c r="C118" s="67"/>
      <c r="D118" s="67"/>
    </row>
    <row r="119" spans="1:4">
      <c r="A119" s="67"/>
      <c r="B119" s="67"/>
      <c r="C119" s="67"/>
      <c r="D119" s="67"/>
    </row>
    <row r="120" spans="1:4">
      <c r="A120" s="67"/>
      <c r="B120" s="67"/>
      <c r="C120" s="67"/>
      <c r="D120" s="67"/>
    </row>
    <row r="121" spans="1:4">
      <c r="A121" s="67"/>
      <c r="B121" s="67"/>
      <c r="C121" s="67"/>
      <c r="D121" s="67"/>
    </row>
    <row r="122" spans="1:4">
      <c r="A122" s="67"/>
      <c r="B122" s="67"/>
      <c r="C122" s="67"/>
      <c r="D122" s="67"/>
    </row>
    <row r="123" spans="1:4">
      <c r="A123" s="67"/>
      <c r="B123" s="67"/>
      <c r="C123" s="67"/>
      <c r="D123" s="67"/>
    </row>
    <row r="124" spans="1:4">
      <c r="A124" s="67"/>
      <c r="B124" s="67"/>
      <c r="C124" s="67"/>
      <c r="D124" s="67"/>
    </row>
    <row r="125" spans="1:4">
      <c r="A125" s="67"/>
      <c r="B125" s="67"/>
      <c r="C125" s="67"/>
      <c r="D125" s="67"/>
    </row>
    <row r="126" spans="1:4">
      <c r="A126" s="67"/>
      <c r="B126" s="67"/>
      <c r="C126" s="67"/>
      <c r="D126" s="67"/>
    </row>
    <row r="127" spans="1:4">
      <c r="A127" s="67"/>
      <c r="B127" s="67"/>
      <c r="C127" s="67"/>
      <c r="D127" s="67"/>
    </row>
    <row r="128" spans="1:4">
      <c r="A128" s="67"/>
      <c r="B128" s="67"/>
      <c r="C128" s="67"/>
      <c r="D128" s="67"/>
    </row>
    <row r="129" spans="1:4">
      <c r="A129" s="67"/>
      <c r="B129" s="67"/>
      <c r="C129" s="67"/>
      <c r="D129" s="67"/>
    </row>
    <row r="130" spans="1:4">
      <c r="A130" s="67"/>
      <c r="B130" s="67"/>
      <c r="C130" s="67"/>
      <c r="D130" s="67"/>
    </row>
    <row r="131" spans="1:4">
      <c r="A131" s="67"/>
      <c r="B131" s="67"/>
      <c r="C131" s="67"/>
      <c r="D131" s="67"/>
    </row>
    <row r="132" spans="1:4">
      <c r="A132" s="67"/>
      <c r="B132" s="67"/>
      <c r="C132" s="67"/>
      <c r="D132" s="67"/>
    </row>
    <row r="133" spans="1:4">
      <c r="A133" s="67"/>
      <c r="B133" s="67"/>
      <c r="C133" s="67"/>
      <c r="D133" s="67"/>
    </row>
    <row r="134" spans="1:4">
      <c r="A134" s="67"/>
      <c r="B134" s="67"/>
      <c r="C134" s="67"/>
      <c r="D134" s="67"/>
    </row>
    <row r="135" spans="1:4">
      <c r="A135" s="67"/>
      <c r="B135" s="67"/>
      <c r="C135" s="67"/>
      <c r="D135" s="67"/>
    </row>
    <row r="136" spans="1:4">
      <c r="A136" s="67"/>
      <c r="B136" s="67"/>
      <c r="C136" s="67"/>
      <c r="D136" s="67"/>
    </row>
    <row r="137" spans="1:4">
      <c r="A137" s="67"/>
      <c r="B137" s="67"/>
      <c r="C137" s="67"/>
      <c r="D137" s="67"/>
    </row>
    <row r="138" spans="1:4">
      <c r="A138" s="67"/>
      <c r="B138" s="67"/>
      <c r="C138" s="67"/>
      <c r="D138" s="67"/>
    </row>
    <row r="139" spans="1:4">
      <c r="A139" s="67"/>
      <c r="B139" s="67"/>
      <c r="C139" s="67"/>
      <c r="D139" s="67"/>
    </row>
    <row r="140" spans="1:4">
      <c r="A140" s="67"/>
      <c r="B140" s="67"/>
      <c r="C140" s="67"/>
      <c r="D140" s="67"/>
    </row>
    <row r="141" spans="1:4">
      <c r="A141" s="67"/>
      <c r="B141" s="67"/>
      <c r="C141" s="67"/>
      <c r="D141" s="67"/>
    </row>
    <row r="142" spans="1:4">
      <c r="A142" s="67"/>
      <c r="B142" s="67"/>
      <c r="C142" s="67"/>
      <c r="D142" s="67"/>
    </row>
    <row r="143" spans="1:4">
      <c r="A143" s="67"/>
      <c r="B143" s="67"/>
      <c r="C143" s="67"/>
      <c r="D143" s="67"/>
    </row>
    <row r="144" spans="1:4">
      <c r="A144" s="67"/>
      <c r="B144" s="67"/>
      <c r="C144" s="67"/>
      <c r="D144" s="67"/>
    </row>
    <row r="145" spans="1:4">
      <c r="A145" s="67"/>
      <c r="B145" s="67"/>
      <c r="C145" s="67"/>
      <c r="D145" s="67"/>
    </row>
    <row r="146" spans="1:4">
      <c r="A146" s="67"/>
      <c r="B146" s="67"/>
      <c r="C146" s="67"/>
      <c r="D146" s="67"/>
    </row>
    <row r="147" spans="1:4">
      <c r="A147" s="67"/>
      <c r="B147" s="67"/>
      <c r="C147" s="67"/>
      <c r="D147" s="67"/>
    </row>
    <row r="148" spans="1:4">
      <c r="A148" s="67"/>
      <c r="B148" s="67"/>
      <c r="C148" s="67"/>
      <c r="D148" s="67"/>
    </row>
    <row r="149" spans="1:4">
      <c r="A149" s="67"/>
      <c r="B149" s="67"/>
      <c r="C149" s="67"/>
      <c r="D149" s="67"/>
    </row>
    <row r="150" spans="1:4">
      <c r="A150" s="67"/>
      <c r="B150" s="67"/>
      <c r="C150" s="67"/>
      <c r="D150" s="67"/>
    </row>
    <row r="151" spans="1:4">
      <c r="A151" s="67"/>
      <c r="B151" s="67"/>
      <c r="C151" s="67"/>
      <c r="D151" s="67"/>
    </row>
    <row r="152" spans="1:4">
      <c r="A152" s="67"/>
      <c r="B152" s="67"/>
      <c r="C152" s="67"/>
      <c r="D152" s="67"/>
    </row>
    <row r="153" spans="1:4">
      <c r="A153" s="67"/>
      <c r="B153" s="67"/>
      <c r="C153" s="67"/>
      <c r="D153" s="67"/>
    </row>
    <row r="154" spans="1:4">
      <c r="A154" s="67"/>
      <c r="B154" s="67"/>
      <c r="C154" s="67"/>
      <c r="D154" s="67"/>
    </row>
    <row r="155" spans="1:4">
      <c r="A155" s="67"/>
      <c r="B155" s="67"/>
      <c r="C155" s="67"/>
      <c r="D155" s="67"/>
    </row>
    <row r="156" spans="1:4">
      <c r="A156" s="67"/>
      <c r="B156" s="67"/>
      <c r="C156" s="67"/>
      <c r="D156" s="67"/>
    </row>
    <row r="157" spans="1:4">
      <c r="A157" s="67"/>
      <c r="B157" s="67"/>
      <c r="C157" s="67"/>
      <c r="D157" s="67"/>
    </row>
    <row r="158" spans="1:4">
      <c r="A158" s="67"/>
      <c r="B158" s="67"/>
      <c r="C158" s="67"/>
      <c r="D158" s="67"/>
    </row>
    <row r="159" spans="1:4">
      <c r="A159" s="67"/>
      <c r="B159" s="67"/>
      <c r="C159" s="67"/>
      <c r="D159" s="67"/>
    </row>
    <row r="160" spans="1:4">
      <c r="A160" s="67"/>
      <c r="B160" s="67"/>
      <c r="C160" s="67"/>
      <c r="D160" s="67"/>
    </row>
    <row r="161" spans="1:4">
      <c r="A161" s="67"/>
      <c r="B161" s="67"/>
      <c r="C161" s="67"/>
      <c r="D161" s="67"/>
    </row>
    <row r="162" spans="1:4">
      <c r="A162" s="67"/>
      <c r="B162" s="67"/>
      <c r="C162" s="67"/>
      <c r="D162" s="67"/>
    </row>
    <row r="163" spans="1:4">
      <c r="A163" s="67"/>
      <c r="B163" s="67"/>
      <c r="C163" s="67"/>
      <c r="D163" s="67"/>
    </row>
    <row r="164" spans="1:4">
      <c r="A164" s="67"/>
      <c r="B164" s="67"/>
      <c r="C164" s="67"/>
      <c r="D164" s="67"/>
    </row>
    <row r="165" spans="1:4">
      <c r="A165" s="67"/>
      <c r="B165" s="67"/>
      <c r="C165" s="67"/>
      <c r="D165" s="67"/>
    </row>
    <row r="166" spans="1:4">
      <c r="A166" s="67"/>
      <c r="B166" s="67"/>
      <c r="C166" s="67"/>
      <c r="D166" s="67"/>
    </row>
    <row r="167" spans="1:4">
      <c r="A167" s="67"/>
      <c r="B167" s="67"/>
      <c r="C167" s="67"/>
      <c r="D167" s="67"/>
    </row>
    <row r="168" spans="1:4">
      <c r="A168" s="67"/>
      <c r="B168" s="67"/>
      <c r="C168" s="67"/>
      <c r="D168" s="67"/>
    </row>
    <row r="169" spans="1:4">
      <c r="A169" s="67"/>
      <c r="B169" s="67"/>
      <c r="C169" s="67"/>
      <c r="D169" s="67"/>
    </row>
    <row r="170" spans="1:4">
      <c r="A170" s="67"/>
      <c r="B170" s="67"/>
      <c r="C170" s="67"/>
      <c r="D170" s="67"/>
    </row>
    <row r="171" spans="1:4">
      <c r="A171" s="67"/>
      <c r="B171" s="67"/>
      <c r="C171" s="67"/>
      <c r="D171" s="67"/>
    </row>
    <row r="172" spans="1:4">
      <c r="A172" s="67"/>
      <c r="B172" s="67"/>
      <c r="C172" s="67"/>
      <c r="D172" s="67"/>
    </row>
    <row r="173" spans="1:4">
      <c r="A173" s="67"/>
      <c r="B173" s="67"/>
      <c r="C173" s="67"/>
      <c r="D173" s="67"/>
    </row>
    <row r="174" spans="1:4">
      <c r="A174" s="67"/>
      <c r="B174" s="67"/>
      <c r="C174" s="67"/>
      <c r="D174" s="67"/>
    </row>
    <row r="175" spans="1:4">
      <c r="A175" s="67"/>
      <c r="B175" s="67"/>
      <c r="C175" s="67"/>
      <c r="D175" s="67"/>
    </row>
    <row r="176" spans="1:4">
      <c r="A176" s="67"/>
      <c r="B176" s="67"/>
      <c r="C176" s="67"/>
      <c r="D176" s="67"/>
    </row>
    <row r="177" spans="1:4">
      <c r="A177" s="67"/>
      <c r="B177" s="67"/>
      <c r="C177" s="67"/>
      <c r="D177" s="67"/>
    </row>
    <row r="178" spans="1:4">
      <c r="A178" s="67"/>
      <c r="B178" s="67"/>
      <c r="C178" s="67"/>
      <c r="D178" s="67"/>
    </row>
    <row r="179" spans="1:4">
      <c r="A179" s="67"/>
      <c r="B179" s="67"/>
      <c r="C179" s="67"/>
      <c r="D179" s="67"/>
    </row>
    <row r="180" spans="1:4">
      <c r="A180" s="67"/>
      <c r="B180" s="67"/>
      <c r="C180" s="67"/>
      <c r="D180" s="67"/>
    </row>
    <row r="181" spans="1:4">
      <c r="A181" s="67"/>
      <c r="B181" s="67"/>
      <c r="C181" s="67"/>
      <c r="D181" s="67"/>
    </row>
    <row r="182" spans="1:4">
      <c r="A182" s="67"/>
      <c r="B182" s="67"/>
      <c r="C182" s="67"/>
      <c r="D182" s="67"/>
    </row>
    <row r="183" spans="1:4">
      <c r="A183" s="67"/>
      <c r="B183" s="67"/>
      <c r="C183" s="67"/>
      <c r="D183" s="67"/>
    </row>
    <row r="184" spans="1:4">
      <c r="A184" s="67"/>
      <c r="B184" s="67"/>
      <c r="C184" s="67"/>
      <c r="D184" s="67"/>
    </row>
    <row r="185" spans="1:4">
      <c r="A185" s="67"/>
      <c r="B185" s="67"/>
      <c r="C185" s="67"/>
      <c r="D185" s="67"/>
    </row>
    <row r="186" spans="1:4">
      <c r="A186" s="67"/>
      <c r="B186" s="67"/>
      <c r="C186" s="67"/>
      <c r="D186" s="67"/>
    </row>
    <row r="187" spans="1:4">
      <c r="A187" s="67"/>
      <c r="B187" s="67"/>
      <c r="C187" s="67"/>
      <c r="D187" s="67"/>
    </row>
    <row r="188" spans="1:4">
      <c r="A188" s="67"/>
      <c r="B188" s="67"/>
      <c r="C188" s="67"/>
      <c r="D188" s="67"/>
    </row>
    <row r="189" spans="1:4">
      <c r="A189" s="67"/>
      <c r="B189" s="67"/>
      <c r="C189" s="67"/>
      <c r="D189" s="67"/>
    </row>
    <row r="190" spans="1:4">
      <c r="A190" s="67"/>
      <c r="B190" s="67"/>
      <c r="C190" s="67"/>
      <c r="D190" s="67"/>
    </row>
    <row r="191" spans="1:4">
      <c r="A191" s="67"/>
      <c r="B191" s="67"/>
      <c r="C191" s="67"/>
      <c r="D191" s="67"/>
    </row>
    <row r="192" spans="1:4">
      <c r="A192" s="67"/>
      <c r="B192" s="67"/>
      <c r="C192" s="67"/>
      <c r="D192" s="67"/>
    </row>
    <row r="193" spans="1:4">
      <c r="A193" s="67"/>
      <c r="B193" s="67"/>
      <c r="C193" s="67"/>
      <c r="D193" s="67"/>
    </row>
    <row r="194" spans="1:4">
      <c r="A194" s="67"/>
      <c r="B194" s="67"/>
      <c r="C194" s="67"/>
      <c r="D194" s="67"/>
    </row>
    <row r="195" spans="1:4">
      <c r="A195" s="67"/>
      <c r="B195" s="67"/>
      <c r="C195" s="67"/>
      <c r="D195" s="67"/>
    </row>
    <row r="196" spans="1:4">
      <c r="A196" s="67"/>
      <c r="B196" s="67"/>
      <c r="C196" s="67"/>
      <c r="D196" s="67"/>
    </row>
    <row r="197" spans="1:4">
      <c r="A197" s="67"/>
      <c r="B197" s="67"/>
      <c r="C197" s="67"/>
      <c r="D197" s="67"/>
    </row>
    <row r="198" spans="1:4">
      <c r="A198" s="67"/>
      <c r="B198" s="67"/>
      <c r="C198" s="67"/>
      <c r="D198" s="67"/>
    </row>
    <row r="199" spans="1:4">
      <c r="A199" s="67"/>
      <c r="B199" s="67"/>
      <c r="C199" s="67"/>
      <c r="D199" s="67"/>
    </row>
    <row r="200" spans="1:4">
      <c r="A200" s="67"/>
      <c r="B200" s="67"/>
      <c r="C200" s="67"/>
      <c r="D200" s="67"/>
    </row>
    <row r="201" spans="1:4">
      <c r="A201" s="67"/>
      <c r="B201" s="67"/>
      <c r="C201" s="67"/>
      <c r="D201" s="67"/>
    </row>
    <row r="202" spans="1:4">
      <c r="A202" s="67"/>
      <c r="B202" s="67"/>
      <c r="C202" s="67"/>
      <c r="D202" s="67"/>
    </row>
    <row r="203" spans="1:4">
      <c r="A203" s="67"/>
      <c r="B203" s="67"/>
      <c r="C203" s="67"/>
      <c r="D203" s="67"/>
    </row>
    <row r="204" spans="1:4">
      <c r="A204" s="67"/>
      <c r="B204" s="67"/>
      <c r="C204" s="67"/>
      <c r="D204" s="67"/>
    </row>
    <row r="205" spans="1:4">
      <c r="A205" s="67"/>
      <c r="B205" s="67"/>
      <c r="C205" s="67"/>
      <c r="D205" s="67"/>
    </row>
    <row r="206" spans="1:4">
      <c r="A206" s="67"/>
      <c r="B206" s="67"/>
      <c r="C206" s="67"/>
      <c r="D206" s="67"/>
    </row>
    <row r="207" spans="1:4">
      <c r="A207" s="67"/>
      <c r="B207" s="67"/>
      <c r="C207" s="67"/>
      <c r="D207" s="67"/>
    </row>
    <row r="208" spans="1:4">
      <c r="A208" s="67"/>
      <c r="B208" s="67"/>
      <c r="C208" s="67"/>
      <c r="D208" s="67"/>
    </row>
    <row r="209" spans="1:4">
      <c r="A209" s="67"/>
      <c r="B209" s="67"/>
      <c r="C209" s="67"/>
      <c r="D209" s="67"/>
    </row>
    <row r="210" spans="1:4">
      <c r="A210" s="67"/>
      <c r="B210" s="67"/>
      <c r="C210" s="67"/>
      <c r="D210" s="67"/>
    </row>
    <row r="211" spans="1:4">
      <c r="A211" s="67"/>
      <c r="B211" s="67"/>
      <c r="C211" s="67"/>
      <c r="D211" s="67"/>
    </row>
    <row r="212" spans="1:4">
      <c r="A212" s="67"/>
      <c r="B212" s="67"/>
      <c r="C212" s="67"/>
      <c r="D212" s="67"/>
    </row>
    <row r="213" spans="1:4">
      <c r="A213" s="67"/>
      <c r="B213" s="67"/>
      <c r="C213" s="67"/>
      <c r="D213" s="67"/>
    </row>
    <row r="214" spans="1:4">
      <c r="A214" s="67"/>
      <c r="B214" s="67"/>
      <c r="C214" s="67"/>
      <c r="D214" s="67"/>
    </row>
    <row r="215" spans="1:4">
      <c r="A215" s="67"/>
      <c r="B215" s="67"/>
      <c r="C215" s="67"/>
      <c r="D215" s="67"/>
    </row>
    <row r="216" spans="1:4">
      <c r="A216" s="67"/>
      <c r="B216" s="67"/>
      <c r="C216" s="67"/>
      <c r="D216" s="67"/>
    </row>
    <row r="217" spans="1:4">
      <c r="A217" s="67"/>
      <c r="B217" s="67"/>
      <c r="C217" s="67"/>
      <c r="D217" s="67"/>
    </row>
    <row r="218" spans="1:4">
      <c r="A218" s="67"/>
      <c r="B218" s="67"/>
      <c r="C218" s="67"/>
      <c r="D218" s="67"/>
    </row>
    <row r="219" spans="1:4">
      <c r="A219" s="67"/>
      <c r="B219" s="67"/>
      <c r="C219" s="67"/>
      <c r="D219" s="67"/>
    </row>
    <row r="220" spans="1:4">
      <c r="A220" s="67"/>
      <c r="B220" s="67"/>
      <c r="C220" s="67"/>
      <c r="D220" s="67"/>
    </row>
    <row r="221" spans="1:4">
      <c r="A221" s="67"/>
      <c r="B221" s="67"/>
      <c r="C221" s="67"/>
      <c r="D221" s="67"/>
    </row>
    <row r="222" spans="1:4">
      <c r="A222" s="67"/>
      <c r="B222" s="67"/>
      <c r="C222" s="67"/>
      <c r="D222" s="67"/>
    </row>
    <row r="223" spans="1:4">
      <c r="A223" s="67"/>
      <c r="B223" s="67"/>
      <c r="C223" s="67"/>
      <c r="D223" s="67"/>
    </row>
    <row r="224" spans="1:4">
      <c r="A224" s="67"/>
      <c r="B224" s="67"/>
      <c r="C224" s="67"/>
      <c r="D224" s="67"/>
    </row>
    <row r="225" spans="1:4">
      <c r="A225" s="67"/>
      <c r="B225" s="67"/>
      <c r="C225" s="67"/>
      <c r="D225" s="67"/>
    </row>
    <row r="226" spans="1:4">
      <c r="A226" s="67"/>
      <c r="B226" s="67"/>
      <c r="C226" s="67"/>
      <c r="D226" s="67"/>
    </row>
    <row r="227" spans="1:4">
      <c r="A227" s="67"/>
      <c r="B227" s="67"/>
      <c r="C227" s="67"/>
      <c r="D227" s="67"/>
    </row>
    <row r="228" spans="1:4">
      <c r="A228" s="67"/>
      <c r="B228" s="67"/>
      <c r="C228" s="67"/>
      <c r="D228" s="67"/>
    </row>
    <row r="229" spans="1:4">
      <c r="A229" s="67"/>
      <c r="B229" s="67"/>
      <c r="C229" s="67"/>
      <c r="D229" s="67"/>
    </row>
    <row r="230" spans="1:4">
      <c r="A230" s="67"/>
      <c r="B230" s="67"/>
      <c r="C230" s="67"/>
      <c r="D230" s="67"/>
    </row>
    <row r="231" spans="1:4">
      <c r="A231" s="67"/>
      <c r="B231" s="67"/>
      <c r="C231" s="67"/>
      <c r="D231" s="67"/>
    </row>
    <row r="232" spans="1:4">
      <c r="A232" s="67"/>
      <c r="B232" s="67"/>
      <c r="C232" s="67"/>
      <c r="D232" s="67"/>
    </row>
    <row r="233" spans="1:4">
      <c r="A233" s="67"/>
      <c r="B233" s="67"/>
      <c r="C233" s="67"/>
      <c r="D233" s="67"/>
    </row>
    <row r="234" spans="1:4">
      <c r="A234" s="67"/>
      <c r="B234" s="67"/>
      <c r="C234" s="67"/>
      <c r="D234" s="67"/>
    </row>
    <row r="235" spans="1:4">
      <c r="A235" s="67"/>
      <c r="B235" s="67"/>
      <c r="C235" s="67"/>
      <c r="D235" s="67"/>
    </row>
    <row r="236" spans="1:4">
      <c r="A236" s="67"/>
      <c r="B236" s="67"/>
      <c r="C236" s="67"/>
      <c r="D236" s="67"/>
    </row>
    <row r="237" spans="1:4">
      <c r="A237" s="67"/>
      <c r="B237" s="67"/>
      <c r="C237" s="67"/>
      <c r="D237" s="67"/>
    </row>
    <row r="238" spans="1:4">
      <c r="A238" s="67"/>
      <c r="B238" s="67"/>
      <c r="C238" s="67"/>
      <c r="D238" s="67"/>
    </row>
    <row r="239" spans="1:4">
      <c r="A239" s="67"/>
      <c r="B239" s="67"/>
      <c r="C239" s="67"/>
      <c r="D239" s="67"/>
    </row>
    <row r="240" spans="1:4">
      <c r="A240" s="67"/>
      <c r="B240" s="67"/>
      <c r="C240" s="67"/>
      <c r="D240" s="67"/>
    </row>
    <row r="241" spans="1:4">
      <c r="A241" s="67"/>
      <c r="B241" s="67"/>
      <c r="C241" s="67"/>
      <c r="D241" s="67"/>
    </row>
    <row r="242" spans="1:4">
      <c r="A242" s="67"/>
      <c r="B242" s="67"/>
      <c r="C242" s="67"/>
      <c r="D242" s="67"/>
    </row>
    <row r="243" spans="1:4">
      <c r="A243" s="67"/>
      <c r="B243" s="67"/>
      <c r="C243" s="67"/>
      <c r="D243" s="67"/>
    </row>
    <row r="244" spans="1:4">
      <c r="A244" s="67"/>
      <c r="B244" s="67"/>
      <c r="C244" s="67"/>
      <c r="D244" s="67"/>
    </row>
    <row r="245" spans="1:4">
      <c r="A245" s="67"/>
      <c r="B245" s="67"/>
      <c r="C245" s="67"/>
      <c r="D245" s="67"/>
    </row>
    <row r="246" spans="1:4">
      <c r="A246" s="67"/>
      <c r="B246" s="67"/>
      <c r="C246" s="67"/>
      <c r="D246" s="67"/>
    </row>
    <row r="247" spans="1:4">
      <c r="A247" s="67"/>
      <c r="B247" s="67"/>
      <c r="C247" s="67"/>
      <c r="D247" s="67"/>
    </row>
    <row r="248" spans="1:4">
      <c r="A248" s="67"/>
      <c r="B248" s="67"/>
      <c r="C248" s="67"/>
      <c r="D248" s="67"/>
    </row>
    <row r="249" spans="1:4">
      <c r="A249" s="67"/>
      <c r="B249" s="67"/>
      <c r="C249" s="67"/>
      <c r="D249" s="67"/>
    </row>
    <row r="250" spans="1:4">
      <c r="A250" s="67"/>
      <c r="B250" s="67"/>
      <c r="C250" s="67"/>
      <c r="D250" s="67"/>
    </row>
    <row r="251" spans="1:4">
      <c r="A251" s="67"/>
      <c r="B251" s="67"/>
      <c r="C251" s="67"/>
      <c r="D251" s="67"/>
    </row>
    <row r="252" spans="1:4">
      <c r="A252" s="67"/>
      <c r="B252" s="67"/>
      <c r="C252" s="67"/>
      <c r="D252" s="67"/>
    </row>
    <row r="253" spans="1:4">
      <c r="A253" s="67"/>
      <c r="B253" s="67"/>
      <c r="C253" s="67"/>
      <c r="D253" s="67"/>
    </row>
    <row r="254" spans="1:4">
      <c r="A254" s="67"/>
      <c r="B254" s="67"/>
      <c r="C254" s="67"/>
      <c r="D254" s="67"/>
    </row>
    <row r="255" spans="1:4">
      <c r="A255" s="67"/>
      <c r="B255" s="67"/>
      <c r="C255" s="67"/>
      <c r="D255" s="67"/>
    </row>
    <row r="256" spans="1:4">
      <c r="A256" s="67"/>
      <c r="B256" s="67"/>
      <c r="C256" s="67"/>
      <c r="D256" s="67"/>
    </row>
    <row r="257" spans="1:4">
      <c r="A257" s="67"/>
      <c r="B257" s="67"/>
      <c r="C257" s="67"/>
      <c r="D257" s="67"/>
    </row>
    <row r="258" spans="1:4">
      <c r="A258" s="67"/>
      <c r="B258" s="67"/>
      <c r="C258" s="67"/>
      <c r="D258" s="67"/>
    </row>
    <row r="259" spans="1:4">
      <c r="A259" s="67"/>
      <c r="B259" s="67"/>
      <c r="C259" s="67"/>
      <c r="D259" s="67"/>
    </row>
    <row r="260" spans="1:4">
      <c r="A260" s="67"/>
      <c r="B260" s="67"/>
      <c r="C260" s="67"/>
      <c r="D260" s="67"/>
    </row>
    <row r="261" spans="1:4">
      <c r="A261" s="67"/>
      <c r="B261" s="67"/>
      <c r="C261" s="67"/>
      <c r="D261" s="67"/>
    </row>
    <row r="262" spans="1:4">
      <c r="A262" s="67"/>
      <c r="B262" s="67"/>
      <c r="C262" s="67"/>
      <c r="D262" s="67"/>
    </row>
    <row r="263" spans="1:4">
      <c r="A263" s="67"/>
      <c r="B263" s="67"/>
      <c r="C263" s="67"/>
      <c r="D263" s="67"/>
    </row>
    <row r="264" spans="1:4">
      <c r="A264" s="67"/>
      <c r="B264" s="67"/>
      <c r="C264" s="67"/>
      <c r="D264" s="67"/>
    </row>
    <row r="265" spans="1:4">
      <c r="A265" s="67"/>
      <c r="B265" s="67"/>
      <c r="C265" s="67"/>
      <c r="D265" s="67"/>
    </row>
    <row r="266" spans="1:4">
      <c r="A266" s="67"/>
      <c r="B266" s="67"/>
      <c r="C266" s="67"/>
      <c r="D266" s="67"/>
    </row>
    <row r="267" spans="1:4">
      <c r="A267" s="67"/>
      <c r="B267" s="67"/>
      <c r="C267" s="67"/>
      <c r="D267" s="67"/>
    </row>
    <row r="268" spans="1:4">
      <c r="A268" s="67"/>
      <c r="B268" s="67"/>
      <c r="C268" s="67"/>
      <c r="D268" s="67"/>
    </row>
    <row r="269" spans="1:4">
      <c r="A269" s="67"/>
      <c r="B269" s="67"/>
      <c r="C269" s="67"/>
      <c r="D269" s="67"/>
    </row>
    <row r="270" spans="1:4">
      <c r="A270" s="67"/>
      <c r="B270" s="67"/>
      <c r="C270" s="67"/>
      <c r="D270" s="67"/>
    </row>
    <row r="271" spans="1:4">
      <c r="A271" s="67"/>
      <c r="B271" s="67"/>
      <c r="C271" s="67"/>
      <c r="D271" s="67"/>
    </row>
    <row r="272" spans="1:4">
      <c r="A272" s="67"/>
      <c r="B272" s="67"/>
      <c r="C272" s="67"/>
      <c r="D272" s="67"/>
    </row>
    <row r="273" spans="1:4">
      <c r="A273" s="67"/>
      <c r="B273" s="67"/>
      <c r="C273" s="67"/>
      <c r="D273" s="67"/>
    </row>
    <row r="274" spans="1:4">
      <c r="A274" s="67"/>
      <c r="B274" s="67"/>
      <c r="C274" s="67"/>
      <c r="D274" s="67"/>
    </row>
    <row r="275" spans="1:4">
      <c r="A275" s="67"/>
      <c r="B275" s="67"/>
      <c r="C275" s="67"/>
      <c r="D275" s="67"/>
    </row>
    <row r="276" spans="1:4">
      <c r="A276" s="67"/>
      <c r="B276" s="67"/>
      <c r="C276" s="67"/>
      <c r="D276" s="67"/>
    </row>
    <row r="277" spans="1:4">
      <c r="A277" s="67"/>
      <c r="B277" s="67"/>
      <c r="C277" s="67"/>
      <c r="D277" s="67"/>
    </row>
    <row r="278" spans="1:4">
      <c r="A278" s="67"/>
      <c r="B278" s="67"/>
      <c r="C278" s="67"/>
      <c r="D278" s="67"/>
    </row>
    <row r="279" spans="1:4">
      <c r="A279" s="67"/>
      <c r="B279" s="67"/>
      <c r="C279" s="67"/>
      <c r="D279" s="67"/>
    </row>
    <row r="280" spans="1:4">
      <c r="A280" s="67"/>
      <c r="B280" s="67"/>
      <c r="C280" s="67"/>
      <c r="D280" s="67"/>
    </row>
    <row r="281" spans="1:4">
      <c r="A281" s="67"/>
      <c r="B281" s="67"/>
      <c r="C281" s="67"/>
      <c r="D281" s="67"/>
    </row>
    <row r="282" spans="1:4">
      <c r="A282" s="67"/>
      <c r="B282" s="67"/>
      <c r="C282" s="67"/>
      <c r="D282" s="67"/>
    </row>
    <row r="283" spans="1:4">
      <c r="A283" s="67"/>
      <c r="B283" s="67"/>
      <c r="C283" s="67"/>
      <c r="D283" s="67"/>
    </row>
    <row r="284" spans="1:4">
      <c r="A284" s="67"/>
      <c r="B284" s="67"/>
      <c r="C284" s="67"/>
      <c r="D284" s="67"/>
    </row>
    <row r="285" spans="1:4">
      <c r="A285" s="67"/>
      <c r="B285" s="67"/>
      <c r="C285" s="67"/>
      <c r="D285" s="67"/>
    </row>
    <row r="286" spans="1:4">
      <c r="A286" s="67"/>
      <c r="B286" s="67"/>
      <c r="C286" s="67"/>
      <c r="D286" s="67"/>
    </row>
    <row r="287" spans="1:4">
      <c r="A287" s="67"/>
      <c r="B287" s="67"/>
      <c r="C287" s="67"/>
      <c r="D287" s="67"/>
    </row>
    <row r="288" spans="1:4">
      <c r="A288" s="67"/>
      <c r="B288" s="67"/>
      <c r="C288" s="67"/>
      <c r="D288" s="67"/>
    </row>
    <row r="289" spans="1:4">
      <c r="A289" s="67"/>
      <c r="B289" s="67"/>
      <c r="C289" s="67"/>
      <c r="D289" s="67"/>
    </row>
    <row r="290" spans="1:4">
      <c r="A290" s="67"/>
      <c r="B290" s="67"/>
      <c r="C290" s="67"/>
      <c r="D290" s="67"/>
    </row>
    <row r="291" spans="1:4">
      <c r="A291" s="67"/>
      <c r="B291" s="67"/>
      <c r="C291" s="67"/>
      <c r="D291" s="67"/>
    </row>
    <row r="292" spans="1:4">
      <c r="A292" s="67"/>
      <c r="B292" s="67"/>
      <c r="C292" s="67"/>
      <c r="D292" s="67"/>
    </row>
    <row r="293" spans="1:4">
      <c r="A293" s="67"/>
      <c r="B293" s="67"/>
      <c r="C293" s="67"/>
      <c r="D293" s="67"/>
    </row>
    <row r="294" spans="1:4">
      <c r="A294" s="67"/>
      <c r="B294" s="67"/>
      <c r="C294" s="67"/>
      <c r="D294" s="67"/>
    </row>
    <row r="295" spans="1:4">
      <c r="A295" s="67"/>
      <c r="B295" s="67"/>
      <c r="C295" s="67"/>
      <c r="D295" s="67"/>
    </row>
    <row r="296" spans="1:4">
      <c r="A296" s="67"/>
      <c r="B296" s="67"/>
      <c r="C296" s="67"/>
      <c r="D296" s="67"/>
    </row>
    <row r="297" spans="1:4">
      <c r="A297" s="67"/>
      <c r="B297" s="67"/>
      <c r="C297" s="67"/>
      <c r="D297" s="67"/>
    </row>
    <row r="298" spans="1:4">
      <c r="A298" s="67"/>
      <c r="B298" s="67"/>
      <c r="C298" s="67"/>
      <c r="D298" s="67"/>
    </row>
    <row r="299" spans="1:4">
      <c r="A299" s="67"/>
      <c r="B299" s="67"/>
      <c r="C299" s="67"/>
      <c r="D299" s="67"/>
    </row>
    <row r="300" spans="1:4">
      <c r="A300" s="67"/>
      <c r="B300" s="67"/>
      <c r="C300" s="67"/>
      <c r="D300" s="67"/>
    </row>
    <row r="301" spans="1:4">
      <c r="A301" s="67"/>
      <c r="B301" s="67"/>
      <c r="C301" s="67"/>
      <c r="D301" s="67"/>
    </row>
    <row r="302" spans="1:4">
      <c r="A302" s="67"/>
      <c r="B302" s="67"/>
      <c r="C302" s="67"/>
      <c r="D302" s="67"/>
    </row>
    <row r="303" spans="1:4">
      <c r="A303" s="67"/>
      <c r="B303" s="67"/>
      <c r="C303" s="67"/>
      <c r="D303" s="67"/>
    </row>
    <row r="304" spans="1:4">
      <c r="A304" s="67"/>
      <c r="B304" s="67"/>
      <c r="C304" s="67"/>
      <c r="D304" s="67"/>
    </row>
    <row r="305" spans="1:4">
      <c r="A305" s="67"/>
      <c r="B305" s="67"/>
      <c r="C305" s="67"/>
      <c r="D305" s="67"/>
    </row>
    <row r="306" spans="1:4">
      <c r="A306" s="67"/>
      <c r="B306" s="67"/>
      <c r="C306" s="67"/>
      <c r="D306" s="67"/>
    </row>
    <row r="307" spans="1:4">
      <c r="A307" s="67"/>
      <c r="B307" s="67"/>
      <c r="C307" s="67"/>
      <c r="D307" s="67"/>
    </row>
    <row r="308" spans="1:4">
      <c r="A308" s="67"/>
      <c r="B308" s="67"/>
      <c r="C308" s="67"/>
      <c r="D308" s="67"/>
    </row>
    <row r="309" spans="1:4">
      <c r="A309" s="67"/>
      <c r="B309" s="67"/>
      <c r="C309" s="67"/>
      <c r="D309" s="67"/>
    </row>
    <row r="310" spans="1:4">
      <c r="A310" s="67"/>
      <c r="B310" s="67"/>
      <c r="C310" s="67"/>
      <c r="D310" s="67"/>
    </row>
    <row r="311" spans="1:4">
      <c r="A311" s="67"/>
      <c r="B311" s="67"/>
      <c r="C311" s="67"/>
      <c r="D311" s="67"/>
    </row>
    <row r="312" spans="1:4">
      <c r="A312" s="67"/>
      <c r="B312" s="67"/>
      <c r="C312" s="67"/>
      <c r="D312" s="67"/>
    </row>
    <row r="313" spans="1:4">
      <c r="A313" s="67"/>
      <c r="B313" s="67"/>
      <c r="C313" s="67"/>
      <c r="D313" s="67"/>
    </row>
    <row r="314" spans="1:4">
      <c r="A314" s="67"/>
      <c r="B314" s="67"/>
      <c r="C314" s="67"/>
      <c r="D314" s="67"/>
    </row>
    <row r="315" spans="1:4">
      <c r="A315" s="67"/>
      <c r="B315" s="67"/>
      <c r="C315" s="67"/>
      <c r="D315" s="67"/>
    </row>
    <row r="316" spans="1:4">
      <c r="A316" s="67"/>
      <c r="B316" s="67"/>
      <c r="C316" s="67"/>
      <c r="D316" s="67"/>
    </row>
    <row r="317" spans="1:4">
      <c r="A317" s="67"/>
      <c r="B317" s="67"/>
      <c r="C317" s="67"/>
      <c r="D317" s="67"/>
    </row>
    <row r="318" spans="1:4">
      <c r="A318" s="67"/>
      <c r="B318" s="67"/>
      <c r="C318" s="67"/>
      <c r="D318" s="67"/>
    </row>
    <row r="319" spans="1:4">
      <c r="A319" s="67"/>
      <c r="B319" s="67"/>
      <c r="C319" s="67"/>
      <c r="D319" s="67"/>
    </row>
    <row r="320" spans="1:4">
      <c r="A320" s="67"/>
      <c r="B320" s="67"/>
      <c r="C320" s="67"/>
      <c r="D320" s="67"/>
    </row>
    <row r="321" spans="1:4">
      <c r="A321" s="67"/>
      <c r="B321" s="67"/>
      <c r="C321" s="67"/>
      <c r="D321" s="67"/>
    </row>
    <row r="322" spans="1:4">
      <c r="A322" s="67"/>
      <c r="B322" s="67"/>
      <c r="C322" s="67"/>
      <c r="D322" s="67"/>
    </row>
    <row r="323" spans="1:4">
      <c r="A323" s="67"/>
      <c r="B323" s="67"/>
      <c r="C323" s="67"/>
      <c r="D323" s="67"/>
    </row>
    <row r="324" spans="1:4">
      <c r="A324" s="67"/>
      <c r="B324" s="67"/>
      <c r="C324" s="67"/>
      <c r="D324" s="67"/>
    </row>
    <row r="325" spans="1:4">
      <c r="A325" s="67"/>
      <c r="B325" s="67"/>
      <c r="C325" s="67"/>
      <c r="D325" s="67"/>
    </row>
    <row r="326" spans="1:4">
      <c r="A326" s="67"/>
      <c r="B326" s="67"/>
      <c r="C326" s="67"/>
      <c r="D326" s="67"/>
    </row>
    <row r="327" spans="1:4">
      <c r="A327" s="67"/>
      <c r="B327" s="67"/>
      <c r="C327" s="67"/>
      <c r="D327" s="67"/>
    </row>
    <row r="328" spans="1:4">
      <c r="A328" s="67"/>
      <c r="B328" s="67"/>
      <c r="C328" s="67"/>
      <c r="D328" s="67"/>
    </row>
    <row r="329" spans="1:4">
      <c r="A329" s="67"/>
      <c r="B329" s="67"/>
      <c r="C329" s="67"/>
      <c r="D329" s="67"/>
    </row>
    <row r="330" spans="1:4">
      <c r="A330" s="67"/>
      <c r="B330" s="67"/>
      <c r="C330" s="67"/>
      <c r="D330" s="67"/>
    </row>
    <row r="331" spans="1:4">
      <c r="A331" s="67"/>
      <c r="B331" s="67"/>
      <c r="C331" s="67"/>
      <c r="D331" s="67"/>
    </row>
    <row r="332" spans="1:4">
      <c r="A332" s="67"/>
      <c r="B332" s="67"/>
      <c r="C332" s="67"/>
      <c r="D332" s="67"/>
    </row>
    <row r="333" spans="1:4">
      <c r="A333" s="67"/>
      <c r="B333" s="67"/>
      <c r="C333" s="67"/>
      <c r="D333" s="67"/>
    </row>
    <row r="334" spans="1:4">
      <c r="A334" s="67"/>
      <c r="B334" s="67"/>
      <c r="C334" s="67"/>
      <c r="D334" s="67"/>
    </row>
    <row r="335" spans="1:4">
      <c r="A335" s="67"/>
      <c r="B335" s="67"/>
      <c r="C335" s="67"/>
      <c r="D335" s="67"/>
    </row>
    <row r="336" spans="1:4">
      <c r="A336" s="67"/>
      <c r="B336" s="67"/>
      <c r="C336" s="67"/>
      <c r="D336" s="67"/>
    </row>
    <row r="337" spans="1:4">
      <c r="A337" s="67"/>
      <c r="B337" s="67"/>
      <c r="C337" s="67"/>
      <c r="D337" s="67"/>
    </row>
    <row r="338" spans="1:4">
      <c r="A338" s="67"/>
      <c r="B338" s="67"/>
      <c r="C338" s="67"/>
      <c r="D338" s="67"/>
    </row>
    <row r="339" spans="1:4">
      <c r="A339" s="67"/>
      <c r="B339" s="67"/>
      <c r="C339" s="67"/>
      <c r="D339" s="67"/>
    </row>
    <row r="340" spans="1:4">
      <c r="A340" s="67"/>
      <c r="B340" s="67"/>
      <c r="C340" s="67"/>
      <c r="D340" s="67"/>
    </row>
    <row r="341" spans="1:4">
      <c r="A341" s="67"/>
      <c r="B341" s="67"/>
      <c r="C341" s="67"/>
      <c r="D341" s="67"/>
    </row>
    <row r="342" spans="1:4">
      <c r="A342" s="67"/>
      <c r="B342" s="67"/>
      <c r="C342" s="67"/>
      <c r="D342" s="67"/>
    </row>
    <row r="343" spans="1:4">
      <c r="A343" s="67"/>
      <c r="B343" s="67"/>
      <c r="C343" s="67"/>
      <c r="D343" s="67"/>
    </row>
    <row r="344" spans="1:4">
      <c r="A344" s="67"/>
      <c r="B344" s="67"/>
      <c r="C344" s="67"/>
      <c r="D344" s="67"/>
    </row>
    <row r="345" spans="1:4">
      <c r="A345" s="67"/>
      <c r="B345" s="67"/>
      <c r="C345" s="67"/>
      <c r="D345" s="67"/>
    </row>
    <row r="346" spans="1:4">
      <c r="A346" s="67"/>
      <c r="B346" s="67"/>
      <c r="C346" s="67"/>
      <c r="D346" s="67"/>
    </row>
    <row r="347" spans="1:4">
      <c r="A347" s="67"/>
      <c r="B347" s="67"/>
      <c r="C347" s="67"/>
      <c r="D347" s="67"/>
    </row>
    <row r="348" spans="1:4">
      <c r="A348" s="67"/>
      <c r="B348" s="67"/>
      <c r="C348" s="67"/>
      <c r="D348" s="67"/>
    </row>
    <row r="349" spans="1:4">
      <c r="A349" s="67"/>
      <c r="B349" s="67"/>
      <c r="C349" s="67"/>
      <c r="D349" s="67"/>
    </row>
    <row r="350" spans="1:4">
      <c r="A350" s="67"/>
      <c r="B350" s="67"/>
      <c r="C350" s="67"/>
      <c r="D350" s="67"/>
    </row>
    <row r="351" spans="1:4">
      <c r="A351" s="67"/>
      <c r="B351" s="67"/>
      <c r="C351" s="67"/>
      <c r="D351" s="67"/>
    </row>
    <row r="352" spans="1:4">
      <c r="A352" s="67"/>
      <c r="B352" s="67"/>
      <c r="C352" s="67"/>
      <c r="D352" s="67"/>
    </row>
    <row r="353" spans="1:4">
      <c r="A353" s="67"/>
      <c r="B353" s="67"/>
      <c r="C353" s="67"/>
      <c r="D353" s="67"/>
    </row>
    <row r="354" spans="1:4">
      <c r="A354" s="67"/>
      <c r="B354" s="67"/>
      <c r="C354" s="67"/>
      <c r="D354" s="67"/>
    </row>
    <row r="355" spans="1:4">
      <c r="A355" s="67"/>
      <c r="B355" s="67"/>
      <c r="C355" s="67"/>
      <c r="D355" s="67"/>
    </row>
    <row r="356" spans="1:4">
      <c r="A356" s="67"/>
      <c r="B356" s="67"/>
      <c r="C356" s="67"/>
      <c r="D356" s="67"/>
    </row>
    <row r="357" spans="1:4">
      <c r="A357" s="67"/>
      <c r="B357" s="67"/>
      <c r="C357" s="67"/>
      <c r="D357" s="67"/>
    </row>
    <row r="358" spans="1:4">
      <c r="A358" s="67"/>
      <c r="B358" s="67"/>
      <c r="C358" s="67"/>
      <c r="D358" s="67"/>
    </row>
    <row r="359" spans="1:4">
      <c r="A359" s="67"/>
      <c r="B359" s="67"/>
      <c r="C359" s="67"/>
      <c r="D359" s="67"/>
    </row>
    <row r="360" spans="1:4">
      <c r="A360" s="67"/>
      <c r="B360" s="67"/>
      <c r="C360" s="67"/>
      <c r="D360" s="67"/>
    </row>
    <row r="361" spans="1:4">
      <c r="A361" s="67"/>
      <c r="B361" s="67"/>
      <c r="C361" s="67"/>
      <c r="D361" s="67"/>
    </row>
    <row r="362" spans="1:4">
      <c r="A362" s="67"/>
      <c r="B362" s="67"/>
      <c r="C362" s="67"/>
      <c r="D362" s="67"/>
    </row>
    <row r="363" spans="1:4">
      <c r="A363" s="67"/>
      <c r="B363" s="67"/>
      <c r="C363" s="67"/>
      <c r="D363" s="67"/>
    </row>
    <row r="364" spans="1:4">
      <c r="A364" s="67"/>
      <c r="B364" s="67"/>
      <c r="C364" s="67"/>
      <c r="D364" s="67"/>
    </row>
    <row r="365" spans="1:4">
      <c r="A365" s="67"/>
      <c r="B365" s="67"/>
      <c r="C365" s="67"/>
      <c r="D365" s="67"/>
    </row>
    <row r="366" spans="1:4">
      <c r="A366" s="67"/>
      <c r="B366" s="67"/>
      <c r="C366" s="67"/>
      <c r="D366" s="67"/>
    </row>
    <row r="367" spans="1:4">
      <c r="A367" s="67"/>
      <c r="B367" s="67"/>
      <c r="C367" s="67"/>
      <c r="D367" s="67"/>
    </row>
    <row r="368" spans="1:4">
      <c r="A368" s="67"/>
      <c r="B368" s="67"/>
      <c r="C368" s="67"/>
      <c r="D368" s="67"/>
    </row>
    <row r="369" spans="1:4">
      <c r="A369" s="67"/>
      <c r="B369" s="67"/>
      <c r="C369" s="67"/>
      <c r="D369" s="67"/>
    </row>
    <row r="370" spans="1:4">
      <c r="A370" s="67"/>
      <c r="B370" s="67"/>
      <c r="C370" s="67"/>
      <c r="D370" s="67"/>
    </row>
    <row r="371" spans="1:4">
      <c r="A371" s="67"/>
      <c r="B371" s="67"/>
      <c r="C371" s="67"/>
      <c r="D371" s="67"/>
    </row>
    <row r="372" spans="1:4">
      <c r="A372" s="67"/>
      <c r="B372" s="67"/>
      <c r="C372" s="67"/>
      <c r="D372" s="67"/>
    </row>
    <row r="373" spans="1:4">
      <c r="A373" s="67"/>
      <c r="B373" s="67"/>
      <c r="C373" s="67"/>
      <c r="D373" s="67"/>
    </row>
    <row r="374" spans="1:4">
      <c r="A374" s="67"/>
      <c r="B374" s="67"/>
      <c r="C374" s="67"/>
      <c r="D374" s="67"/>
    </row>
    <row r="375" spans="1:4">
      <c r="A375" s="67"/>
      <c r="B375" s="67"/>
      <c r="C375" s="67"/>
      <c r="D375" s="67"/>
    </row>
    <row r="376" spans="1:4">
      <c r="A376" s="67"/>
      <c r="B376" s="67"/>
      <c r="C376" s="67"/>
      <c r="D376" s="67"/>
    </row>
    <row r="377" spans="1:4">
      <c r="A377" s="67"/>
      <c r="B377" s="67"/>
      <c r="C377" s="67"/>
      <c r="D377" s="67"/>
    </row>
    <row r="378" spans="1:4">
      <c r="A378" s="67"/>
      <c r="B378" s="67"/>
      <c r="C378" s="67"/>
      <c r="D378" s="67"/>
    </row>
    <row r="379" spans="1:4">
      <c r="A379" s="67"/>
      <c r="B379" s="67"/>
      <c r="C379" s="67"/>
      <c r="D379" s="67"/>
    </row>
    <row r="380" spans="1:4">
      <c r="A380" s="67"/>
      <c r="B380" s="67"/>
      <c r="C380" s="67"/>
      <c r="D380" s="67"/>
    </row>
    <row r="381" spans="1:4">
      <c r="A381" s="67"/>
      <c r="B381" s="67"/>
      <c r="C381" s="67"/>
      <c r="D381" s="67"/>
    </row>
    <row r="382" spans="1:4">
      <c r="A382" s="67"/>
      <c r="B382" s="67"/>
      <c r="C382" s="67"/>
      <c r="D382" s="67"/>
    </row>
    <row r="383" spans="1:4">
      <c r="A383" s="67"/>
      <c r="B383" s="67"/>
      <c r="C383" s="67"/>
      <c r="D383" s="67"/>
    </row>
    <row r="384" spans="1:4">
      <c r="A384" s="67"/>
      <c r="B384" s="67"/>
      <c r="C384" s="67"/>
      <c r="D384" s="67"/>
    </row>
    <row r="385" spans="1:4">
      <c r="A385" s="67"/>
      <c r="B385" s="67"/>
      <c r="C385" s="67"/>
      <c r="D385" s="67"/>
    </row>
    <row r="386" spans="1:4">
      <c r="A386" s="67"/>
      <c r="B386" s="67"/>
      <c r="C386" s="67"/>
      <c r="D386" s="67"/>
    </row>
    <row r="387" spans="1:4">
      <c r="A387" s="67"/>
      <c r="B387" s="67"/>
      <c r="C387" s="67"/>
      <c r="D387" s="67"/>
    </row>
    <row r="388" spans="1:4">
      <c r="A388" s="67"/>
      <c r="B388" s="67"/>
      <c r="C388" s="67"/>
      <c r="D388" s="67"/>
    </row>
    <row r="389" spans="1:4">
      <c r="A389" s="67"/>
      <c r="B389" s="67"/>
      <c r="C389" s="67"/>
      <c r="D389" s="67"/>
    </row>
    <row r="390" spans="1:4">
      <c r="A390" s="67"/>
      <c r="B390" s="67"/>
      <c r="C390" s="67"/>
      <c r="D390" s="67"/>
    </row>
    <row r="391" spans="1:4">
      <c r="A391" s="67"/>
      <c r="B391" s="67"/>
      <c r="C391" s="67"/>
      <c r="D391" s="67"/>
    </row>
    <row r="392" spans="1:4">
      <c r="A392" s="67"/>
      <c r="B392" s="67"/>
      <c r="C392" s="67"/>
      <c r="D392" s="67"/>
    </row>
    <row r="393" spans="1:4">
      <c r="A393" s="67"/>
      <c r="B393" s="67"/>
      <c r="C393" s="67"/>
      <c r="D393" s="67"/>
    </row>
    <row r="394" spans="1:4">
      <c r="A394" s="67"/>
      <c r="B394" s="67"/>
      <c r="C394" s="67"/>
      <c r="D394" s="67"/>
    </row>
    <row r="395" spans="1:4">
      <c r="A395" s="67"/>
      <c r="B395" s="67"/>
      <c r="C395" s="67"/>
      <c r="D395" s="67"/>
    </row>
    <row r="396" spans="1:4">
      <c r="A396" s="67"/>
      <c r="B396" s="67"/>
      <c r="C396" s="67"/>
      <c r="D396" s="67"/>
    </row>
    <row r="397" spans="1:4">
      <c r="A397" s="67"/>
      <c r="B397" s="67"/>
      <c r="C397" s="67"/>
      <c r="D397" s="67"/>
    </row>
    <row r="398" spans="1:4">
      <c r="A398" s="67"/>
      <c r="B398" s="67"/>
      <c r="C398" s="67"/>
      <c r="D398" s="67"/>
    </row>
    <row r="399" spans="1:4">
      <c r="A399" s="67"/>
      <c r="B399" s="67"/>
      <c r="C399" s="67"/>
      <c r="D399" s="67"/>
    </row>
    <row r="400" spans="1:4">
      <c r="A400" s="67"/>
      <c r="B400" s="67"/>
      <c r="C400" s="67"/>
      <c r="D400" s="67"/>
    </row>
    <row r="401" spans="1:4">
      <c r="A401" s="67"/>
      <c r="B401" s="67"/>
      <c r="C401" s="67"/>
      <c r="D401" s="67"/>
    </row>
    <row r="402" spans="1:4">
      <c r="A402" s="67"/>
      <c r="B402" s="67"/>
      <c r="C402" s="67"/>
      <c r="D402" s="67"/>
    </row>
    <row r="403" spans="1:4">
      <c r="A403" s="67"/>
      <c r="B403" s="67"/>
      <c r="C403" s="67"/>
      <c r="D403" s="67"/>
    </row>
    <row r="404" spans="1:4">
      <c r="A404" s="67"/>
      <c r="B404" s="67"/>
      <c r="C404" s="67"/>
      <c r="D404" s="67"/>
    </row>
    <row r="405" spans="1:4">
      <c r="A405" s="67"/>
      <c r="B405" s="67"/>
      <c r="C405" s="67"/>
      <c r="D405" s="67"/>
    </row>
    <row r="406" spans="1:4">
      <c r="A406" s="67"/>
      <c r="B406" s="67"/>
      <c r="C406" s="67"/>
      <c r="D406" s="67"/>
    </row>
    <row r="407" spans="1:4">
      <c r="A407" s="67"/>
      <c r="B407" s="67"/>
      <c r="C407" s="67"/>
      <c r="D407" s="67"/>
    </row>
    <row r="408" spans="1:4">
      <c r="A408" s="67"/>
      <c r="B408" s="67"/>
      <c r="C408" s="67"/>
      <c r="D408" s="67"/>
    </row>
    <row r="409" spans="1:4">
      <c r="A409" s="67"/>
      <c r="B409" s="67"/>
      <c r="C409" s="67"/>
      <c r="D409" s="67"/>
    </row>
    <row r="410" spans="1:4">
      <c r="A410" s="67"/>
      <c r="B410" s="67"/>
      <c r="C410" s="67"/>
      <c r="D410" s="67"/>
    </row>
    <row r="411" spans="1:4">
      <c r="A411" s="67"/>
      <c r="B411" s="67"/>
      <c r="C411" s="67"/>
      <c r="D411" s="67"/>
    </row>
    <row r="412" spans="1:4">
      <c r="A412" s="67"/>
      <c r="B412" s="67"/>
      <c r="C412" s="67"/>
      <c r="D412" s="67"/>
    </row>
    <row r="413" spans="1:4">
      <c r="A413" s="67"/>
      <c r="B413" s="67"/>
      <c r="C413" s="67"/>
      <c r="D413" s="67"/>
    </row>
    <row r="414" spans="1:4">
      <c r="A414" s="67"/>
      <c r="B414" s="67"/>
      <c r="C414" s="67"/>
      <c r="D414" s="67"/>
    </row>
    <row r="415" spans="1:4">
      <c r="A415" s="67"/>
      <c r="B415" s="67"/>
      <c r="C415" s="67"/>
      <c r="D415" s="67"/>
    </row>
    <row r="416" spans="1:4">
      <c r="A416" s="67"/>
      <c r="B416" s="67"/>
      <c r="C416" s="67"/>
      <c r="D416" s="67"/>
    </row>
    <row r="417" spans="1:4">
      <c r="A417" s="67"/>
      <c r="B417" s="67"/>
      <c r="C417" s="67"/>
      <c r="D417" s="67"/>
    </row>
    <row r="418" spans="1:4">
      <c r="A418" s="67"/>
      <c r="B418" s="67"/>
      <c r="C418" s="67"/>
      <c r="D418" s="67"/>
    </row>
    <row r="419" spans="1:4">
      <c r="A419" s="67"/>
      <c r="B419" s="67"/>
      <c r="C419" s="67"/>
      <c r="D419" s="67"/>
    </row>
    <row r="420" spans="1:4">
      <c r="A420" s="67"/>
      <c r="B420" s="67"/>
      <c r="C420" s="67"/>
      <c r="D420" s="67"/>
    </row>
    <row r="421" spans="1:4">
      <c r="A421" s="67"/>
      <c r="B421" s="67"/>
      <c r="C421" s="67"/>
      <c r="D421" s="67"/>
    </row>
    <row r="422" spans="1:4">
      <c r="A422" s="67"/>
      <c r="B422" s="67"/>
      <c r="C422" s="67"/>
      <c r="D422" s="67"/>
    </row>
    <row r="423" spans="1:4">
      <c r="A423" s="67"/>
      <c r="B423" s="67"/>
      <c r="C423" s="67"/>
      <c r="D423" s="67"/>
    </row>
    <row r="424" spans="1:4">
      <c r="A424" s="67"/>
      <c r="B424" s="67"/>
      <c r="C424" s="67"/>
      <c r="D424" s="67"/>
    </row>
    <row r="425" spans="1:4">
      <c r="A425" s="67"/>
      <c r="B425" s="67"/>
      <c r="C425" s="67"/>
      <c r="D425" s="67"/>
    </row>
    <row r="426" spans="1:4">
      <c r="A426" s="67"/>
      <c r="B426" s="67"/>
      <c r="C426" s="67"/>
      <c r="D426" s="67"/>
    </row>
    <row r="427" spans="1:4">
      <c r="A427" s="67"/>
      <c r="B427" s="67"/>
      <c r="C427" s="67"/>
      <c r="D427" s="67"/>
    </row>
    <row r="428" spans="1:4">
      <c r="A428" s="67"/>
      <c r="B428" s="67"/>
      <c r="C428" s="67"/>
      <c r="D428" s="67"/>
    </row>
    <row r="429" spans="1:4">
      <c r="A429" s="67"/>
      <c r="B429" s="67"/>
      <c r="C429" s="67"/>
      <c r="D429" s="67"/>
    </row>
    <row r="430" spans="1:4">
      <c r="A430" s="67"/>
      <c r="B430" s="67"/>
      <c r="C430" s="67"/>
      <c r="D430" s="67"/>
    </row>
    <row r="431" spans="1:4">
      <c r="A431" s="67"/>
      <c r="B431" s="67"/>
      <c r="C431" s="67"/>
      <c r="D431" s="67"/>
    </row>
    <row r="432" spans="1:4">
      <c r="A432" s="67"/>
      <c r="B432" s="67"/>
      <c r="C432" s="67"/>
      <c r="D432" s="67"/>
    </row>
    <row r="433" spans="1:4">
      <c r="A433" s="67"/>
      <c r="B433" s="67"/>
      <c r="C433" s="67"/>
      <c r="D433" s="67"/>
    </row>
  </sheetData>
  <sortState ref="A1:D7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34"/>
  <sheetViews>
    <sheetView topLeftCell="A50" workbookViewId="0">
      <selection activeCell="G80" sqref="G80"/>
    </sheetView>
  </sheetViews>
  <sheetFormatPr baseColWidth="10" defaultRowHeight="15"/>
  <cols>
    <col min="1" max="1" width="24.140625" style="60" customWidth="1"/>
    <col min="2" max="4" width="11.42578125" style="60"/>
  </cols>
  <sheetData>
    <row r="1" spans="1:5">
      <c r="A1" s="60" t="s">
        <v>45</v>
      </c>
      <c r="B1" s="83" t="s">
        <v>123</v>
      </c>
      <c r="C1" s="83">
        <v>0.2986111111111111</v>
      </c>
      <c r="D1" s="83">
        <v>0.75</v>
      </c>
      <c r="E1" s="60"/>
    </row>
    <row r="2" spans="1:5">
      <c r="A2" s="60" t="s">
        <v>74</v>
      </c>
      <c r="B2" s="60" t="s">
        <v>123</v>
      </c>
      <c r="E2" s="60"/>
    </row>
    <row r="3" spans="1:5">
      <c r="A3" s="60" t="s">
        <v>72</v>
      </c>
      <c r="B3" s="83" t="s">
        <v>123</v>
      </c>
      <c r="C3" s="83">
        <v>0.21527777777777779</v>
      </c>
      <c r="D3" s="83">
        <v>0.55902777777777779</v>
      </c>
      <c r="E3" s="60"/>
    </row>
    <row r="4" spans="1:5">
      <c r="A4" s="60" t="s">
        <v>75</v>
      </c>
      <c r="B4" s="83" t="s">
        <v>124</v>
      </c>
      <c r="E4" s="60"/>
    </row>
    <row r="5" spans="1:5">
      <c r="A5" s="60" t="s">
        <v>76</v>
      </c>
      <c r="B5" s="60" t="s">
        <v>124</v>
      </c>
      <c r="E5" s="60"/>
    </row>
    <row r="6" spans="1:5">
      <c r="A6" s="70" t="s">
        <v>43</v>
      </c>
      <c r="B6" s="83" t="s">
        <v>124</v>
      </c>
      <c r="C6" s="83"/>
      <c r="D6" s="83"/>
      <c r="E6" s="60"/>
    </row>
    <row r="7" spans="1:5">
      <c r="A7" s="60" t="s">
        <v>77</v>
      </c>
      <c r="B7" s="83" t="s">
        <v>124</v>
      </c>
      <c r="E7" s="60"/>
    </row>
    <row r="8" spans="1:5">
      <c r="A8" s="60" t="s">
        <v>78</v>
      </c>
      <c r="B8" s="60" t="s">
        <v>124</v>
      </c>
      <c r="E8" s="60"/>
    </row>
    <row r="9" spans="1:5" s="60" customFormat="1">
      <c r="A9" s="70" t="s">
        <v>71</v>
      </c>
      <c r="B9" s="83" t="s">
        <v>124</v>
      </c>
      <c r="D9" s="83"/>
    </row>
    <row r="10" spans="1:5">
      <c r="A10" s="60" t="s">
        <v>79</v>
      </c>
      <c r="B10" s="83" t="s">
        <v>124</v>
      </c>
      <c r="E10" s="60"/>
    </row>
    <row r="11" spans="1:5" s="60" customFormat="1">
      <c r="A11" s="134" t="s">
        <v>138</v>
      </c>
      <c r="B11" s="83" t="s">
        <v>123</v>
      </c>
      <c r="C11" s="83">
        <v>0.20694444444444446</v>
      </c>
      <c r="D11" s="83">
        <v>0.55763888888888891</v>
      </c>
    </row>
    <row r="12" spans="1:5">
      <c r="A12" s="60" t="s">
        <v>80</v>
      </c>
      <c r="B12" s="60" t="s">
        <v>124</v>
      </c>
      <c r="E12" s="60"/>
    </row>
    <row r="13" spans="1:5">
      <c r="A13" s="60" t="s">
        <v>81</v>
      </c>
      <c r="B13" s="83" t="s">
        <v>124</v>
      </c>
      <c r="C13" s="83">
        <v>0.16250000000000001</v>
      </c>
      <c r="D13" s="83">
        <v>0.71180555555555547</v>
      </c>
      <c r="E13" s="60"/>
    </row>
    <row r="14" spans="1:5">
      <c r="A14" s="60" t="s">
        <v>82</v>
      </c>
      <c r="B14" s="83" t="s">
        <v>124</v>
      </c>
      <c r="E14" s="60"/>
    </row>
    <row r="15" spans="1:5">
      <c r="A15" s="60" t="s">
        <v>83</v>
      </c>
      <c r="B15" s="60" t="s">
        <v>124</v>
      </c>
      <c r="E15" s="60"/>
    </row>
    <row r="16" spans="1:5">
      <c r="A16" s="60" t="s">
        <v>84</v>
      </c>
      <c r="B16" s="83" t="s">
        <v>124</v>
      </c>
      <c r="C16" s="83"/>
      <c r="D16" s="83"/>
      <c r="E16" s="60"/>
    </row>
    <row r="17" spans="1:5">
      <c r="A17" s="60" t="s">
        <v>85</v>
      </c>
      <c r="B17" s="83" t="s">
        <v>124</v>
      </c>
      <c r="E17" s="60"/>
    </row>
    <row r="18" spans="1:5">
      <c r="A18" s="60" t="s">
        <v>86</v>
      </c>
      <c r="B18" s="60" t="s">
        <v>124</v>
      </c>
      <c r="E18" s="60"/>
    </row>
    <row r="19" spans="1:5" s="60" customFormat="1">
      <c r="A19" s="60" t="s">
        <v>87</v>
      </c>
      <c r="B19" s="83" t="s">
        <v>124</v>
      </c>
      <c r="C19" s="83">
        <v>0.30277777777777776</v>
      </c>
      <c r="D19" s="83">
        <v>0.7597222222222223</v>
      </c>
    </row>
    <row r="20" spans="1:5">
      <c r="A20" s="60" t="s">
        <v>64</v>
      </c>
      <c r="B20" s="83" t="s">
        <v>124</v>
      </c>
      <c r="C20" s="83">
        <v>0.2951388888888889</v>
      </c>
      <c r="D20" s="83">
        <v>0.79513888888888884</v>
      </c>
      <c r="E20" s="60"/>
    </row>
    <row r="21" spans="1:5">
      <c r="A21" s="60" t="s">
        <v>88</v>
      </c>
      <c r="B21" s="60" t="s">
        <v>124</v>
      </c>
      <c r="E21" s="60"/>
    </row>
    <row r="22" spans="1:5" s="60" customFormat="1">
      <c r="A22" s="88" t="s">
        <v>67</v>
      </c>
      <c r="B22" s="83" t="s">
        <v>124</v>
      </c>
      <c r="C22" s="83"/>
      <c r="D22" s="83"/>
    </row>
    <row r="23" spans="1:5">
      <c r="A23" s="67" t="s">
        <v>68</v>
      </c>
      <c r="B23" s="83" t="s">
        <v>124</v>
      </c>
      <c r="C23" s="83">
        <v>0.26111111111111113</v>
      </c>
      <c r="D23" s="83">
        <v>0.76597222222222217</v>
      </c>
      <c r="E23" s="60"/>
    </row>
    <row r="24" spans="1:5">
      <c r="A24" s="60" t="s">
        <v>36</v>
      </c>
      <c r="B24" s="60" t="s">
        <v>124</v>
      </c>
      <c r="C24" s="83">
        <v>0.16388888888888889</v>
      </c>
      <c r="D24" s="83">
        <v>0.69444444444444453</v>
      </c>
      <c r="E24" s="60"/>
    </row>
    <row r="25" spans="1:5">
      <c r="A25" s="60" t="s">
        <v>62</v>
      </c>
      <c r="B25" s="60" t="s">
        <v>124</v>
      </c>
      <c r="C25" s="83"/>
      <c r="D25" s="83"/>
      <c r="E25" s="60"/>
    </row>
    <row r="26" spans="1:5">
      <c r="A26" s="60" t="s">
        <v>89</v>
      </c>
      <c r="B26" s="83" t="s">
        <v>124</v>
      </c>
      <c r="E26" s="60"/>
    </row>
    <row r="27" spans="1:5">
      <c r="A27" s="60" t="s">
        <v>37</v>
      </c>
      <c r="B27" s="83" t="s">
        <v>124</v>
      </c>
      <c r="C27" s="83">
        <v>0.2951388888888889</v>
      </c>
      <c r="D27" s="83">
        <v>0.75347222222222221</v>
      </c>
      <c r="E27" s="60"/>
    </row>
    <row r="28" spans="1:5">
      <c r="A28" s="60" t="s">
        <v>90</v>
      </c>
      <c r="B28" s="60" t="s">
        <v>124</v>
      </c>
      <c r="C28" s="83">
        <v>0.21736111111111112</v>
      </c>
      <c r="D28" s="83">
        <v>0.66180555555555554</v>
      </c>
      <c r="E28" s="60"/>
    </row>
    <row r="29" spans="1:5">
      <c r="A29" s="60" t="s">
        <v>91</v>
      </c>
      <c r="B29" s="83" t="s">
        <v>124</v>
      </c>
      <c r="E29" s="60"/>
    </row>
    <row r="30" spans="1:5">
      <c r="A30" s="60" t="s">
        <v>92</v>
      </c>
      <c r="B30" s="83" t="s">
        <v>124</v>
      </c>
      <c r="E30" s="60"/>
    </row>
    <row r="31" spans="1:5">
      <c r="A31" s="60" t="s">
        <v>93</v>
      </c>
      <c r="B31" s="60" t="s">
        <v>124</v>
      </c>
      <c r="E31" s="60"/>
    </row>
    <row r="32" spans="1:5">
      <c r="A32" s="60" t="s">
        <v>94</v>
      </c>
      <c r="B32" s="83" t="s">
        <v>124</v>
      </c>
      <c r="E32" s="60"/>
    </row>
    <row r="33" spans="1:5" s="60" customFormat="1">
      <c r="A33" s="137" t="s">
        <v>140</v>
      </c>
      <c r="B33" s="83" t="s">
        <v>123</v>
      </c>
      <c r="C33" s="83">
        <v>0.16666666666666666</v>
      </c>
      <c r="D33" s="83">
        <v>0.67222222222222217</v>
      </c>
    </row>
    <row r="34" spans="1:5">
      <c r="A34" s="60" t="s">
        <v>95</v>
      </c>
      <c r="B34" s="83" t="s">
        <v>124</v>
      </c>
      <c r="D34" s="83"/>
      <c r="E34" s="60"/>
    </row>
    <row r="35" spans="1:5">
      <c r="A35" s="60" t="s">
        <v>38</v>
      </c>
      <c r="B35" s="60" t="s">
        <v>124</v>
      </c>
      <c r="C35" s="83">
        <v>0.24861111111111112</v>
      </c>
      <c r="D35" s="83">
        <v>0.875</v>
      </c>
      <c r="E35" s="60"/>
    </row>
    <row r="36" spans="1:5">
      <c r="A36" s="60" t="s">
        <v>54</v>
      </c>
      <c r="B36" s="83" t="s">
        <v>124</v>
      </c>
      <c r="C36" s="83">
        <v>0.33333333333333331</v>
      </c>
      <c r="D36" s="83">
        <v>0.70833333333333337</v>
      </c>
      <c r="E36" s="60"/>
    </row>
    <row r="37" spans="1:5">
      <c r="A37" s="60" t="s">
        <v>96</v>
      </c>
      <c r="B37" s="83" t="s">
        <v>124</v>
      </c>
      <c r="D37" s="83"/>
      <c r="E37" s="60"/>
    </row>
    <row r="38" spans="1:5">
      <c r="A38" s="60" t="s">
        <v>46</v>
      </c>
      <c r="B38" s="60" t="s">
        <v>124</v>
      </c>
      <c r="C38" s="83">
        <v>0.25972222222222224</v>
      </c>
      <c r="D38" s="83">
        <v>0.7597222222222223</v>
      </c>
      <c r="E38" s="60"/>
    </row>
    <row r="39" spans="1:5">
      <c r="A39" s="60" t="s">
        <v>48</v>
      </c>
      <c r="B39" s="83" t="s">
        <v>124</v>
      </c>
      <c r="C39" s="83"/>
      <c r="D39" s="83"/>
      <c r="E39" s="60"/>
    </row>
    <row r="40" spans="1:5">
      <c r="A40" s="60" t="s">
        <v>97</v>
      </c>
      <c r="B40" s="83" t="s">
        <v>124</v>
      </c>
      <c r="E40" s="60"/>
    </row>
    <row r="41" spans="1:5" s="60" customFormat="1">
      <c r="A41" s="70" t="s">
        <v>146</v>
      </c>
      <c r="B41" s="83"/>
      <c r="C41" s="83">
        <v>0.29166666666666669</v>
      </c>
      <c r="D41" s="83">
        <v>0.70833333333333337</v>
      </c>
    </row>
    <row r="42" spans="1:5">
      <c r="A42" s="60" t="s">
        <v>98</v>
      </c>
      <c r="B42" s="60" t="s">
        <v>124</v>
      </c>
      <c r="E42" s="60"/>
    </row>
    <row r="43" spans="1:5">
      <c r="A43" s="60" t="s">
        <v>99</v>
      </c>
      <c r="B43" s="83" t="s">
        <v>124</v>
      </c>
      <c r="E43" s="60"/>
    </row>
    <row r="44" spans="1:5">
      <c r="A44" s="60" t="s">
        <v>100</v>
      </c>
      <c r="B44" s="83" t="s">
        <v>124</v>
      </c>
      <c r="D44" s="83"/>
      <c r="E44" s="60"/>
    </row>
    <row r="45" spans="1:5">
      <c r="A45" s="60" t="s">
        <v>101</v>
      </c>
      <c r="B45" s="83" t="s">
        <v>124</v>
      </c>
      <c r="D45" s="83"/>
      <c r="E45" s="60"/>
    </row>
    <row r="46" spans="1:5">
      <c r="A46" s="60" t="s">
        <v>102</v>
      </c>
      <c r="B46" s="83" t="s">
        <v>124</v>
      </c>
      <c r="E46" s="60"/>
    </row>
    <row r="47" spans="1:5">
      <c r="A47" s="60" t="s">
        <v>103</v>
      </c>
      <c r="B47" s="60" t="s">
        <v>124</v>
      </c>
      <c r="C47" s="83"/>
      <c r="D47" s="83"/>
      <c r="E47" s="60"/>
    </row>
    <row r="48" spans="1:5">
      <c r="A48" s="60" t="s">
        <v>104</v>
      </c>
      <c r="B48" s="83" t="s">
        <v>124</v>
      </c>
      <c r="D48" s="83"/>
      <c r="E48" s="60"/>
    </row>
    <row r="49" spans="1:5">
      <c r="A49" s="60" t="s">
        <v>39</v>
      </c>
      <c r="B49" s="83" t="s">
        <v>124</v>
      </c>
      <c r="C49" s="83">
        <v>0.12083333333333333</v>
      </c>
      <c r="D49" s="83">
        <v>0.74583333333333324</v>
      </c>
      <c r="E49" s="60"/>
    </row>
    <row r="50" spans="1:5">
      <c r="A50" s="60" t="s">
        <v>105</v>
      </c>
      <c r="B50" s="60" t="s">
        <v>124</v>
      </c>
      <c r="E50" s="60"/>
    </row>
    <row r="51" spans="1:5">
      <c r="A51" s="60" t="s">
        <v>106</v>
      </c>
      <c r="B51" s="83" t="s">
        <v>124</v>
      </c>
      <c r="E51" s="60"/>
    </row>
    <row r="52" spans="1:5" s="60" customFormat="1">
      <c r="A52" s="71" t="s">
        <v>137</v>
      </c>
      <c r="B52" s="83" t="s">
        <v>123</v>
      </c>
      <c r="C52" s="83">
        <v>0.17152777777777775</v>
      </c>
      <c r="D52" s="83">
        <v>0.67708333333333337</v>
      </c>
    </row>
    <row r="53" spans="1:5">
      <c r="A53" s="60" t="s">
        <v>107</v>
      </c>
      <c r="B53" s="83" t="s">
        <v>124</v>
      </c>
      <c r="E53" s="60"/>
    </row>
    <row r="54" spans="1:5">
      <c r="A54" s="60" t="s">
        <v>108</v>
      </c>
      <c r="B54" s="60" t="s">
        <v>124</v>
      </c>
      <c r="E54" s="60"/>
    </row>
    <row r="55" spans="1:5">
      <c r="A55" s="60" t="s">
        <v>109</v>
      </c>
      <c r="B55" s="83" t="s">
        <v>124</v>
      </c>
      <c r="D55" s="83"/>
      <c r="E55" s="60"/>
    </row>
    <row r="56" spans="1:5">
      <c r="A56" s="60" t="s">
        <v>110</v>
      </c>
      <c r="B56" s="83" t="s">
        <v>124</v>
      </c>
      <c r="E56" s="60"/>
    </row>
    <row r="57" spans="1:5">
      <c r="A57" s="71" t="s">
        <v>136</v>
      </c>
      <c r="B57" s="60" t="s">
        <v>124</v>
      </c>
      <c r="E57" s="60"/>
    </row>
    <row r="58" spans="1:5">
      <c r="A58" s="60" t="s">
        <v>111</v>
      </c>
      <c r="B58" s="83" t="s">
        <v>124</v>
      </c>
      <c r="D58" s="83"/>
      <c r="E58" s="60"/>
    </row>
    <row r="59" spans="1:5">
      <c r="A59" s="60" t="s">
        <v>53</v>
      </c>
      <c r="B59" s="83" t="s">
        <v>124</v>
      </c>
      <c r="C59" s="83"/>
      <c r="D59" s="83"/>
      <c r="E59" s="60"/>
    </row>
    <row r="60" spans="1:5">
      <c r="A60" s="60" t="s">
        <v>112</v>
      </c>
      <c r="B60" s="60" t="s">
        <v>124</v>
      </c>
      <c r="D60" s="83"/>
      <c r="E60" s="60"/>
    </row>
    <row r="61" spans="1:5">
      <c r="A61" s="60" t="s">
        <v>40</v>
      </c>
      <c r="B61" s="83" t="s">
        <v>124</v>
      </c>
      <c r="C61" s="83">
        <v>0.25</v>
      </c>
      <c r="D61" s="83">
        <v>0.8125</v>
      </c>
      <c r="E61" s="60"/>
    </row>
    <row r="62" spans="1:5">
      <c r="A62" s="60" t="s">
        <v>113</v>
      </c>
      <c r="B62" s="83" t="s">
        <v>124</v>
      </c>
      <c r="D62" s="83"/>
      <c r="E62" s="60"/>
    </row>
    <row r="63" spans="1:5">
      <c r="A63" s="60" t="s">
        <v>41</v>
      </c>
      <c r="B63" s="60" t="s">
        <v>124</v>
      </c>
      <c r="C63" s="83">
        <v>0.2986111111111111</v>
      </c>
      <c r="D63" s="83">
        <v>0.79166666666666663</v>
      </c>
      <c r="E63" s="60"/>
    </row>
    <row r="64" spans="1:5">
      <c r="A64" s="71" t="s">
        <v>132</v>
      </c>
      <c r="B64" s="83" t="s">
        <v>124</v>
      </c>
      <c r="C64" s="83">
        <v>0.26111111111111113</v>
      </c>
      <c r="D64" s="83">
        <v>0.60555555555555551</v>
      </c>
      <c r="E64" s="60"/>
    </row>
    <row r="65" spans="1:5">
      <c r="A65" s="60" t="s">
        <v>49</v>
      </c>
      <c r="B65" s="83" t="s">
        <v>124</v>
      </c>
      <c r="C65" s="83">
        <v>0.2986111111111111</v>
      </c>
      <c r="D65" s="83">
        <v>0.75</v>
      </c>
      <c r="E65" s="60"/>
    </row>
    <row r="66" spans="1:5">
      <c r="A66" s="60" t="s">
        <v>55</v>
      </c>
      <c r="B66" s="60" t="s">
        <v>124</v>
      </c>
      <c r="C66" s="83">
        <v>0.2986111111111111</v>
      </c>
      <c r="D66" s="83">
        <v>0.75</v>
      </c>
      <c r="E66" s="60"/>
    </row>
    <row r="67" spans="1:5">
      <c r="A67" s="60" t="s">
        <v>114</v>
      </c>
      <c r="B67" s="83" t="s">
        <v>124</v>
      </c>
      <c r="C67" s="83">
        <v>0.29166666666666669</v>
      </c>
      <c r="D67" s="83">
        <v>0.75</v>
      </c>
      <c r="E67" s="60"/>
    </row>
    <row r="68" spans="1:5">
      <c r="A68" s="60" t="s">
        <v>47</v>
      </c>
      <c r="B68" s="83" t="s">
        <v>124</v>
      </c>
      <c r="C68" s="83">
        <v>0.11875000000000001</v>
      </c>
      <c r="D68" s="83">
        <v>0.52430555555555558</v>
      </c>
      <c r="E68" s="60"/>
    </row>
    <row r="69" spans="1:5" s="60" customFormat="1">
      <c r="A69" s="71" t="s">
        <v>42</v>
      </c>
      <c r="B69" s="60" t="s">
        <v>124</v>
      </c>
      <c r="C69" s="83">
        <v>0.19791666666666666</v>
      </c>
      <c r="D69" s="83">
        <v>0.67708333333333337</v>
      </c>
    </row>
    <row r="70" spans="1:5" s="60" customFormat="1">
      <c r="A70" s="126" t="s">
        <v>131</v>
      </c>
      <c r="B70" s="83" t="s">
        <v>124</v>
      </c>
      <c r="C70" s="83">
        <v>0.25</v>
      </c>
      <c r="D70" s="83">
        <v>0.875</v>
      </c>
    </row>
    <row r="71" spans="1:5">
      <c r="A71" s="60" t="s">
        <v>69</v>
      </c>
      <c r="B71" s="83" t="s">
        <v>124</v>
      </c>
      <c r="C71" s="83">
        <v>0.14583333333333334</v>
      </c>
      <c r="D71" s="83">
        <v>0.49791666666666662</v>
      </c>
      <c r="E71" s="60"/>
    </row>
    <row r="72" spans="1:5">
      <c r="A72" s="60" t="s">
        <v>115</v>
      </c>
      <c r="B72" s="83" t="s">
        <v>124</v>
      </c>
      <c r="E72" s="60"/>
    </row>
    <row r="73" spans="1:5">
      <c r="A73" s="60" t="s">
        <v>116</v>
      </c>
      <c r="B73" s="60" t="s">
        <v>124</v>
      </c>
      <c r="D73" s="83"/>
      <c r="E73" s="60"/>
    </row>
    <row r="74" spans="1:5">
      <c r="A74" s="60" t="s">
        <v>44</v>
      </c>
      <c r="B74" s="83" t="s">
        <v>124</v>
      </c>
      <c r="C74" s="83">
        <v>0.33333333333333331</v>
      </c>
      <c r="D74" s="83">
        <v>0.70833333333333337</v>
      </c>
      <c r="E74" s="60"/>
    </row>
    <row r="75" spans="1:5">
      <c r="A75" s="60" t="s">
        <v>117</v>
      </c>
      <c r="B75" s="83" t="s">
        <v>124</v>
      </c>
      <c r="E75" s="60"/>
    </row>
    <row r="76" spans="1:5">
      <c r="A76" s="60" t="s">
        <v>118</v>
      </c>
      <c r="B76" s="60" t="s">
        <v>124</v>
      </c>
      <c r="E76" s="60"/>
    </row>
    <row r="77" spans="1:5">
      <c r="A77" s="60" t="s">
        <v>119</v>
      </c>
      <c r="B77" s="83" t="s">
        <v>124</v>
      </c>
      <c r="D77" s="83"/>
      <c r="E77" s="60"/>
    </row>
    <row r="78" spans="1:5">
      <c r="A78" s="67" t="s">
        <v>50</v>
      </c>
      <c r="B78" s="83" t="s">
        <v>124</v>
      </c>
      <c r="C78" s="83">
        <v>0.34583333333333338</v>
      </c>
      <c r="D78" s="67" t="s">
        <v>174</v>
      </c>
      <c r="E78" s="60"/>
    </row>
    <row r="79" spans="1:5">
      <c r="A79" s="67"/>
      <c r="B79" s="67"/>
      <c r="C79" s="67"/>
      <c r="D79" s="67"/>
      <c r="E79" s="60"/>
    </row>
    <row r="80" spans="1:5">
      <c r="A80" s="67"/>
      <c r="B80" s="67"/>
      <c r="C80" s="67"/>
      <c r="D80" s="67"/>
      <c r="E80" s="60"/>
    </row>
    <row r="81" spans="1:5">
      <c r="A81" s="67"/>
      <c r="B81" s="67"/>
      <c r="C81" s="67"/>
      <c r="D81" s="67"/>
      <c r="E81" s="60"/>
    </row>
    <row r="82" spans="1:5">
      <c r="A82" s="67"/>
      <c r="B82" s="67"/>
      <c r="C82" s="67"/>
      <c r="D82" s="67"/>
      <c r="E82" s="60"/>
    </row>
    <row r="83" spans="1:5">
      <c r="A83" s="67"/>
      <c r="B83" s="67"/>
      <c r="C83" s="67"/>
      <c r="D83" s="67"/>
      <c r="E83" s="60"/>
    </row>
    <row r="84" spans="1:5">
      <c r="A84" s="67"/>
      <c r="B84" s="67"/>
      <c r="C84" s="67"/>
      <c r="D84" s="67"/>
      <c r="E84" s="60"/>
    </row>
    <row r="85" spans="1:5">
      <c r="A85" s="67"/>
      <c r="B85" s="67"/>
      <c r="C85" s="67"/>
      <c r="D85" s="67"/>
      <c r="E85" s="60"/>
    </row>
    <row r="86" spans="1:5">
      <c r="A86" s="67"/>
      <c r="B86" s="67"/>
      <c r="C86" s="67"/>
      <c r="D86" s="67"/>
      <c r="E86" s="60"/>
    </row>
    <row r="87" spans="1:5">
      <c r="A87" s="67"/>
      <c r="B87" s="67"/>
      <c r="C87" s="67"/>
      <c r="D87" s="67"/>
      <c r="E87" s="60"/>
    </row>
    <row r="88" spans="1:5">
      <c r="A88" s="67"/>
      <c r="B88" s="67"/>
      <c r="C88" s="67"/>
      <c r="D88" s="67"/>
      <c r="E88" s="60"/>
    </row>
    <row r="89" spans="1:5">
      <c r="A89" s="67"/>
      <c r="B89" s="67"/>
      <c r="C89" s="67"/>
      <c r="D89" s="67"/>
      <c r="E89" s="60"/>
    </row>
    <row r="90" spans="1:5">
      <c r="A90" s="67"/>
      <c r="B90" s="67"/>
      <c r="C90" s="67"/>
      <c r="D90" s="67"/>
      <c r="E90" s="60"/>
    </row>
    <row r="91" spans="1:5">
      <c r="A91" s="67"/>
      <c r="B91" s="67"/>
      <c r="C91" s="67"/>
      <c r="D91" s="67"/>
    </row>
    <row r="92" spans="1:5">
      <c r="A92" s="67"/>
      <c r="B92" s="67"/>
      <c r="C92" s="67"/>
      <c r="D92" s="67"/>
    </row>
    <row r="93" spans="1:5">
      <c r="A93" s="67"/>
      <c r="B93" s="67"/>
      <c r="C93" s="67"/>
      <c r="D93" s="67"/>
    </row>
    <row r="94" spans="1:5">
      <c r="A94" s="67"/>
      <c r="B94" s="67"/>
      <c r="C94" s="67"/>
      <c r="D94" s="67"/>
    </row>
    <row r="95" spans="1:5">
      <c r="A95" s="67"/>
      <c r="B95" s="67"/>
      <c r="C95" s="67"/>
      <c r="D95" s="67"/>
    </row>
    <row r="96" spans="1:5">
      <c r="A96" s="67"/>
      <c r="B96" s="67"/>
      <c r="C96" s="67"/>
      <c r="D96" s="67"/>
    </row>
    <row r="97" spans="1:4">
      <c r="A97" s="67"/>
      <c r="B97" s="67"/>
      <c r="C97" s="67"/>
      <c r="D97" s="67"/>
    </row>
    <row r="98" spans="1:4">
      <c r="A98" s="67"/>
      <c r="B98" s="67"/>
      <c r="C98" s="67"/>
      <c r="D98" s="67"/>
    </row>
    <row r="99" spans="1:4">
      <c r="A99" s="67"/>
      <c r="B99" s="67"/>
      <c r="C99" s="67"/>
      <c r="D99" s="67"/>
    </row>
    <row r="100" spans="1:4">
      <c r="A100" s="67"/>
      <c r="B100" s="67"/>
      <c r="C100" s="67"/>
      <c r="D100" s="67"/>
    </row>
    <row r="101" spans="1:4">
      <c r="A101" s="67"/>
      <c r="B101" s="67"/>
      <c r="C101" s="67"/>
      <c r="D101" s="67"/>
    </row>
    <row r="102" spans="1:4">
      <c r="A102" s="67"/>
      <c r="B102" s="67"/>
      <c r="C102" s="67"/>
      <c r="D102" s="67"/>
    </row>
    <row r="103" spans="1:4">
      <c r="A103" s="67"/>
      <c r="B103" s="67"/>
      <c r="C103" s="67"/>
      <c r="D103" s="67"/>
    </row>
    <row r="104" spans="1:4">
      <c r="A104" s="67"/>
      <c r="B104" s="67"/>
      <c r="C104" s="67"/>
      <c r="D104" s="67"/>
    </row>
    <row r="105" spans="1:4">
      <c r="A105" s="67"/>
      <c r="B105" s="67"/>
      <c r="C105" s="67"/>
      <c r="D105" s="67"/>
    </row>
    <row r="106" spans="1:4">
      <c r="A106" s="67"/>
      <c r="B106" s="67"/>
      <c r="C106" s="67"/>
      <c r="D106" s="67"/>
    </row>
    <row r="107" spans="1:4">
      <c r="A107" s="67"/>
      <c r="B107" s="67"/>
      <c r="C107" s="67"/>
      <c r="D107" s="67"/>
    </row>
    <row r="108" spans="1:4">
      <c r="A108" s="67"/>
      <c r="B108" s="67"/>
      <c r="C108" s="67"/>
      <c r="D108" s="67"/>
    </row>
    <row r="109" spans="1:4">
      <c r="A109" s="67"/>
      <c r="B109" s="67"/>
      <c r="C109" s="67"/>
      <c r="D109" s="67"/>
    </row>
    <row r="110" spans="1:4">
      <c r="A110" s="67"/>
      <c r="B110" s="67"/>
      <c r="C110" s="67"/>
      <c r="D110" s="67"/>
    </row>
    <row r="111" spans="1:4">
      <c r="A111" s="67"/>
      <c r="B111" s="67"/>
      <c r="C111" s="67"/>
      <c r="D111" s="67"/>
    </row>
    <row r="112" spans="1:4">
      <c r="A112" s="67"/>
      <c r="B112" s="67"/>
      <c r="C112" s="67"/>
      <c r="D112" s="67"/>
    </row>
    <row r="113" spans="1:4">
      <c r="A113" s="67"/>
      <c r="B113" s="67"/>
      <c r="C113" s="67"/>
      <c r="D113" s="67"/>
    </row>
    <row r="114" spans="1:4">
      <c r="A114" s="67"/>
      <c r="B114" s="67"/>
      <c r="C114" s="67"/>
      <c r="D114" s="67"/>
    </row>
    <row r="115" spans="1:4">
      <c r="A115" s="67"/>
      <c r="B115" s="67"/>
      <c r="C115" s="67"/>
      <c r="D115" s="67"/>
    </row>
    <row r="116" spans="1:4">
      <c r="A116" s="67"/>
      <c r="B116" s="67"/>
      <c r="C116" s="67"/>
      <c r="D116" s="67"/>
    </row>
    <row r="117" spans="1:4">
      <c r="A117" s="67"/>
      <c r="B117" s="67"/>
      <c r="C117" s="67"/>
      <c r="D117" s="67"/>
    </row>
    <row r="118" spans="1:4">
      <c r="A118" s="67"/>
      <c r="B118" s="67"/>
      <c r="C118" s="67"/>
      <c r="D118" s="67"/>
    </row>
    <row r="119" spans="1:4">
      <c r="A119" s="67"/>
      <c r="B119" s="67"/>
      <c r="C119" s="67"/>
      <c r="D119" s="67"/>
    </row>
    <row r="120" spans="1:4">
      <c r="A120" s="67"/>
      <c r="B120" s="67"/>
      <c r="C120" s="67"/>
      <c r="D120" s="67"/>
    </row>
    <row r="121" spans="1:4">
      <c r="A121" s="67"/>
      <c r="B121" s="67"/>
      <c r="C121" s="67"/>
      <c r="D121" s="67"/>
    </row>
    <row r="122" spans="1:4">
      <c r="A122" s="67"/>
      <c r="B122" s="67"/>
      <c r="C122" s="67"/>
      <c r="D122" s="67"/>
    </row>
    <row r="123" spans="1:4">
      <c r="A123" s="67"/>
      <c r="B123" s="67"/>
      <c r="C123" s="67"/>
      <c r="D123" s="67"/>
    </row>
    <row r="124" spans="1:4">
      <c r="A124" s="67"/>
      <c r="B124" s="67"/>
      <c r="C124" s="67"/>
      <c r="D124" s="67"/>
    </row>
    <row r="125" spans="1:4">
      <c r="A125" s="67"/>
      <c r="B125" s="67"/>
      <c r="C125" s="67"/>
      <c r="D125" s="67"/>
    </row>
    <row r="126" spans="1:4">
      <c r="A126" s="67"/>
      <c r="B126" s="67"/>
      <c r="C126" s="67"/>
      <c r="D126" s="67"/>
    </row>
    <row r="127" spans="1:4">
      <c r="A127" s="67"/>
      <c r="B127" s="67"/>
      <c r="C127" s="67"/>
      <c r="D127" s="67"/>
    </row>
    <row r="128" spans="1:4">
      <c r="A128" s="67"/>
      <c r="B128" s="67"/>
      <c r="C128" s="67"/>
      <c r="D128" s="67"/>
    </row>
    <row r="129" spans="1:4">
      <c r="A129" s="67"/>
      <c r="B129" s="67"/>
      <c r="C129" s="67"/>
      <c r="D129" s="67"/>
    </row>
    <row r="130" spans="1:4">
      <c r="A130" s="67"/>
      <c r="B130" s="67"/>
      <c r="C130" s="67"/>
      <c r="D130" s="67"/>
    </row>
    <row r="131" spans="1:4">
      <c r="A131" s="67"/>
      <c r="B131" s="67"/>
      <c r="C131" s="67"/>
      <c r="D131" s="67"/>
    </row>
    <row r="132" spans="1:4">
      <c r="A132" s="67"/>
      <c r="B132" s="67"/>
      <c r="C132" s="67"/>
      <c r="D132" s="67"/>
    </row>
    <row r="133" spans="1:4">
      <c r="A133" s="67"/>
      <c r="B133" s="67"/>
      <c r="C133" s="67"/>
      <c r="D133" s="67"/>
    </row>
    <row r="134" spans="1:4">
      <c r="A134" s="67"/>
      <c r="B134" s="67"/>
      <c r="C134" s="67"/>
      <c r="D134" s="67"/>
    </row>
    <row r="135" spans="1:4">
      <c r="A135" s="67"/>
      <c r="B135" s="67"/>
      <c r="C135" s="67"/>
      <c r="D135" s="67"/>
    </row>
    <row r="136" spans="1:4">
      <c r="A136" s="67"/>
      <c r="B136" s="67"/>
      <c r="C136" s="67"/>
      <c r="D136" s="67"/>
    </row>
    <row r="137" spans="1:4">
      <c r="A137" s="67"/>
      <c r="B137" s="67"/>
      <c r="C137" s="67"/>
      <c r="D137" s="67"/>
    </row>
    <row r="138" spans="1:4">
      <c r="A138" s="67"/>
      <c r="B138" s="67"/>
      <c r="C138" s="67"/>
      <c r="D138" s="67"/>
    </row>
    <row r="139" spans="1:4">
      <c r="A139" s="67"/>
      <c r="B139" s="67"/>
      <c r="C139" s="67"/>
      <c r="D139" s="67"/>
    </row>
    <row r="140" spans="1:4">
      <c r="A140" s="67"/>
      <c r="B140" s="67"/>
      <c r="C140" s="67"/>
      <c r="D140" s="67"/>
    </row>
    <row r="141" spans="1:4">
      <c r="A141" s="67"/>
      <c r="B141" s="67"/>
      <c r="C141" s="67"/>
      <c r="D141" s="67"/>
    </row>
    <row r="142" spans="1:4">
      <c r="A142" s="67"/>
      <c r="B142" s="67"/>
      <c r="C142" s="67"/>
      <c r="D142" s="67"/>
    </row>
    <row r="143" spans="1:4">
      <c r="A143" s="67"/>
      <c r="B143" s="67"/>
      <c r="C143" s="67"/>
      <c r="D143" s="67"/>
    </row>
    <row r="144" spans="1:4">
      <c r="A144" s="67"/>
      <c r="B144" s="67"/>
      <c r="C144" s="67"/>
      <c r="D144" s="67"/>
    </row>
    <row r="145" spans="1:4">
      <c r="A145" s="67"/>
      <c r="B145" s="67"/>
      <c r="C145" s="67"/>
      <c r="D145" s="67"/>
    </row>
    <row r="146" spans="1:4">
      <c r="A146" s="67"/>
      <c r="B146" s="67"/>
      <c r="C146" s="67"/>
      <c r="D146" s="67"/>
    </row>
    <row r="147" spans="1:4">
      <c r="A147" s="67"/>
      <c r="B147" s="67"/>
      <c r="C147" s="67"/>
      <c r="D147" s="67"/>
    </row>
    <row r="148" spans="1:4">
      <c r="A148" s="67"/>
      <c r="B148" s="67"/>
      <c r="C148" s="67"/>
      <c r="D148" s="67"/>
    </row>
    <row r="149" spans="1:4">
      <c r="A149" s="67"/>
      <c r="B149" s="67"/>
      <c r="C149" s="67"/>
      <c r="D149" s="67"/>
    </row>
    <row r="150" spans="1:4">
      <c r="A150" s="67"/>
      <c r="B150" s="67"/>
      <c r="C150" s="67"/>
      <c r="D150" s="67"/>
    </row>
    <row r="151" spans="1:4">
      <c r="A151" s="67"/>
      <c r="B151" s="67"/>
      <c r="C151" s="67"/>
      <c r="D151" s="67"/>
    </row>
    <row r="152" spans="1:4">
      <c r="A152" s="67"/>
      <c r="B152" s="67"/>
      <c r="C152" s="67"/>
      <c r="D152" s="67"/>
    </row>
    <row r="153" spans="1:4">
      <c r="A153" s="67"/>
      <c r="B153" s="67"/>
      <c r="C153" s="67"/>
      <c r="D153" s="67"/>
    </row>
    <row r="154" spans="1:4">
      <c r="A154" s="67"/>
      <c r="B154" s="67"/>
      <c r="C154" s="67"/>
      <c r="D154" s="67"/>
    </row>
    <row r="155" spans="1:4">
      <c r="A155" s="67"/>
      <c r="B155" s="67"/>
      <c r="C155" s="67"/>
      <c r="D155" s="67"/>
    </row>
    <row r="156" spans="1:4">
      <c r="A156" s="67"/>
      <c r="B156" s="67"/>
      <c r="C156" s="67"/>
      <c r="D156" s="67"/>
    </row>
    <row r="157" spans="1:4">
      <c r="A157" s="67"/>
      <c r="B157" s="67"/>
      <c r="C157" s="67"/>
      <c r="D157" s="67"/>
    </row>
    <row r="158" spans="1:4">
      <c r="A158" s="67"/>
      <c r="B158" s="67"/>
      <c r="C158" s="67"/>
      <c r="D158" s="67"/>
    </row>
    <row r="159" spans="1:4">
      <c r="A159" s="67"/>
      <c r="B159" s="67"/>
      <c r="C159" s="67"/>
      <c r="D159" s="67"/>
    </row>
    <row r="160" spans="1:4">
      <c r="A160" s="67"/>
      <c r="B160" s="67"/>
      <c r="C160" s="67"/>
      <c r="D160" s="67"/>
    </row>
    <row r="161" spans="1:4">
      <c r="A161" s="67"/>
      <c r="B161" s="67"/>
      <c r="C161" s="67"/>
      <c r="D161" s="67"/>
    </row>
    <row r="162" spans="1:4">
      <c r="A162" s="67"/>
      <c r="B162" s="67"/>
      <c r="C162" s="67"/>
      <c r="D162" s="67"/>
    </row>
    <row r="163" spans="1:4">
      <c r="A163" s="67"/>
      <c r="B163" s="67"/>
      <c r="C163" s="67"/>
      <c r="D163" s="67"/>
    </row>
    <row r="164" spans="1:4">
      <c r="A164" s="67"/>
      <c r="B164" s="67"/>
      <c r="C164" s="67"/>
      <c r="D164" s="67"/>
    </row>
    <row r="165" spans="1:4">
      <c r="A165" s="67"/>
      <c r="B165" s="67"/>
      <c r="C165" s="67"/>
      <c r="D165" s="67"/>
    </row>
    <row r="166" spans="1:4">
      <c r="A166" s="67"/>
      <c r="B166" s="67"/>
      <c r="C166" s="67"/>
      <c r="D166" s="67"/>
    </row>
    <row r="167" spans="1:4">
      <c r="A167" s="67"/>
      <c r="B167" s="67"/>
      <c r="C167" s="67"/>
      <c r="D167" s="67"/>
    </row>
    <row r="168" spans="1:4">
      <c r="A168" s="67"/>
      <c r="B168" s="67"/>
      <c r="C168" s="67"/>
      <c r="D168" s="67"/>
    </row>
    <row r="169" spans="1:4">
      <c r="A169" s="67"/>
      <c r="B169" s="67"/>
      <c r="C169" s="67"/>
      <c r="D169" s="67"/>
    </row>
    <row r="170" spans="1:4">
      <c r="A170" s="67"/>
      <c r="B170" s="67"/>
      <c r="C170" s="67"/>
      <c r="D170" s="67"/>
    </row>
    <row r="171" spans="1:4">
      <c r="A171" s="67"/>
      <c r="B171" s="67"/>
      <c r="C171" s="67"/>
      <c r="D171" s="67"/>
    </row>
    <row r="172" spans="1:4">
      <c r="A172" s="67"/>
      <c r="B172" s="67"/>
      <c r="C172" s="67"/>
      <c r="D172" s="67"/>
    </row>
    <row r="173" spans="1:4">
      <c r="A173" s="67"/>
      <c r="B173" s="67"/>
      <c r="C173" s="67"/>
      <c r="D173" s="67"/>
    </row>
    <row r="174" spans="1:4">
      <c r="A174" s="67"/>
      <c r="B174" s="67"/>
      <c r="C174" s="67"/>
      <c r="D174" s="67"/>
    </row>
    <row r="175" spans="1:4">
      <c r="A175" s="67"/>
      <c r="B175" s="67"/>
      <c r="C175" s="67"/>
      <c r="D175" s="67"/>
    </row>
    <row r="176" spans="1:4">
      <c r="A176" s="67"/>
      <c r="B176" s="67"/>
      <c r="C176" s="67"/>
      <c r="D176" s="67"/>
    </row>
    <row r="177" spans="1:4">
      <c r="A177" s="67"/>
      <c r="B177" s="67"/>
      <c r="C177" s="67"/>
      <c r="D177" s="67"/>
    </row>
    <row r="178" spans="1:4">
      <c r="A178" s="67"/>
      <c r="B178" s="67"/>
      <c r="C178" s="67"/>
      <c r="D178" s="67"/>
    </row>
    <row r="179" spans="1:4">
      <c r="A179" s="67"/>
      <c r="B179" s="67"/>
      <c r="C179" s="67"/>
      <c r="D179" s="67"/>
    </row>
    <row r="180" spans="1:4">
      <c r="A180" s="67"/>
      <c r="B180" s="67"/>
      <c r="C180" s="67"/>
      <c r="D180" s="67"/>
    </row>
    <row r="181" spans="1:4">
      <c r="A181" s="67"/>
      <c r="B181" s="67"/>
      <c r="C181" s="67"/>
      <c r="D181" s="67"/>
    </row>
    <row r="182" spans="1:4">
      <c r="A182" s="67"/>
      <c r="B182" s="67"/>
      <c r="C182" s="67"/>
      <c r="D182" s="67"/>
    </row>
    <row r="183" spans="1:4">
      <c r="A183" s="67"/>
      <c r="B183" s="67"/>
      <c r="C183" s="67"/>
      <c r="D183" s="67"/>
    </row>
    <row r="184" spans="1:4">
      <c r="A184" s="67"/>
      <c r="B184" s="67"/>
      <c r="C184" s="67"/>
      <c r="D184" s="67"/>
    </row>
    <row r="185" spans="1:4">
      <c r="A185" s="67"/>
      <c r="B185" s="67"/>
      <c r="C185" s="67"/>
      <c r="D185" s="67"/>
    </row>
    <row r="186" spans="1:4">
      <c r="A186" s="67"/>
      <c r="B186" s="67"/>
      <c r="C186" s="67"/>
      <c r="D186" s="67"/>
    </row>
    <row r="187" spans="1:4">
      <c r="A187" s="67"/>
      <c r="B187" s="67"/>
      <c r="C187" s="67"/>
      <c r="D187" s="67"/>
    </row>
    <row r="188" spans="1:4">
      <c r="A188" s="67"/>
      <c r="B188" s="67"/>
      <c r="C188" s="67"/>
      <c r="D188" s="67"/>
    </row>
    <row r="189" spans="1:4">
      <c r="A189" s="67"/>
      <c r="B189" s="67"/>
      <c r="C189" s="67"/>
      <c r="D189" s="67"/>
    </row>
    <row r="190" spans="1:4">
      <c r="A190" s="67"/>
      <c r="B190" s="67"/>
      <c r="C190" s="67"/>
      <c r="D190" s="67"/>
    </row>
    <row r="191" spans="1:4">
      <c r="A191" s="67"/>
      <c r="B191" s="67"/>
      <c r="C191" s="67"/>
      <c r="D191" s="67"/>
    </row>
    <row r="192" spans="1:4">
      <c r="A192" s="67"/>
      <c r="B192" s="67"/>
      <c r="C192" s="67"/>
      <c r="D192" s="67"/>
    </row>
    <row r="193" spans="1:4">
      <c r="A193" s="67"/>
      <c r="B193" s="67"/>
      <c r="C193" s="67"/>
      <c r="D193" s="67"/>
    </row>
    <row r="194" spans="1:4">
      <c r="A194" s="67"/>
      <c r="B194" s="67"/>
      <c r="C194" s="67"/>
      <c r="D194" s="67"/>
    </row>
    <row r="195" spans="1:4">
      <c r="A195" s="67"/>
      <c r="B195" s="67"/>
      <c r="C195" s="67"/>
      <c r="D195" s="67"/>
    </row>
    <row r="196" spans="1:4">
      <c r="A196" s="67"/>
      <c r="B196" s="67"/>
      <c r="C196" s="67"/>
      <c r="D196" s="67"/>
    </row>
    <row r="197" spans="1:4">
      <c r="A197" s="67"/>
      <c r="B197" s="67"/>
      <c r="C197" s="67"/>
      <c r="D197" s="67"/>
    </row>
    <row r="198" spans="1:4">
      <c r="A198" s="67"/>
      <c r="B198" s="67"/>
      <c r="C198" s="67"/>
      <c r="D198" s="67"/>
    </row>
    <row r="199" spans="1:4">
      <c r="A199" s="67"/>
      <c r="B199" s="67"/>
      <c r="C199" s="67"/>
      <c r="D199" s="67"/>
    </row>
    <row r="200" spans="1:4">
      <c r="A200" s="67"/>
      <c r="B200" s="67"/>
      <c r="C200" s="67"/>
      <c r="D200" s="67"/>
    </row>
    <row r="201" spans="1:4">
      <c r="A201" s="67"/>
      <c r="B201" s="67"/>
      <c r="C201" s="67"/>
      <c r="D201" s="67"/>
    </row>
    <row r="202" spans="1:4">
      <c r="A202" s="67"/>
      <c r="B202" s="67"/>
      <c r="C202" s="67"/>
      <c r="D202" s="67"/>
    </row>
    <row r="203" spans="1:4">
      <c r="A203" s="67"/>
      <c r="B203" s="67"/>
      <c r="C203" s="67"/>
      <c r="D203" s="67"/>
    </row>
    <row r="204" spans="1:4">
      <c r="A204" s="67"/>
      <c r="B204" s="67"/>
      <c r="C204" s="67"/>
      <c r="D204" s="67"/>
    </row>
    <row r="205" spans="1:4">
      <c r="A205" s="67"/>
      <c r="B205" s="67"/>
      <c r="C205" s="67"/>
      <c r="D205" s="67"/>
    </row>
    <row r="206" spans="1:4">
      <c r="A206" s="67"/>
      <c r="B206" s="67"/>
      <c r="C206" s="67"/>
      <c r="D206" s="67"/>
    </row>
    <row r="207" spans="1:4">
      <c r="A207" s="67"/>
      <c r="B207" s="67"/>
      <c r="C207" s="67"/>
      <c r="D207" s="67"/>
    </row>
    <row r="208" spans="1:4">
      <c r="A208" s="67"/>
      <c r="B208" s="67"/>
      <c r="C208" s="67"/>
      <c r="D208" s="67"/>
    </row>
    <row r="209" spans="1:4">
      <c r="A209" s="67"/>
      <c r="B209" s="67"/>
      <c r="C209" s="67"/>
      <c r="D209" s="67"/>
    </row>
    <row r="210" spans="1:4">
      <c r="A210" s="67"/>
      <c r="B210" s="67"/>
      <c r="C210" s="67"/>
      <c r="D210" s="67"/>
    </row>
    <row r="211" spans="1:4">
      <c r="A211" s="67"/>
      <c r="B211" s="67"/>
      <c r="C211" s="67"/>
      <c r="D211" s="67"/>
    </row>
    <row r="212" spans="1:4">
      <c r="A212" s="67"/>
      <c r="B212" s="67"/>
      <c r="C212" s="67"/>
      <c r="D212" s="67"/>
    </row>
    <row r="213" spans="1:4">
      <c r="A213" s="67"/>
      <c r="B213" s="67"/>
      <c r="C213" s="67"/>
      <c r="D213" s="67"/>
    </row>
    <row r="214" spans="1:4">
      <c r="A214" s="67"/>
      <c r="B214" s="67"/>
      <c r="C214" s="67"/>
      <c r="D214" s="67"/>
    </row>
    <row r="215" spans="1:4">
      <c r="A215" s="67"/>
      <c r="B215" s="67"/>
      <c r="C215" s="67"/>
      <c r="D215" s="67"/>
    </row>
    <row r="216" spans="1:4">
      <c r="A216" s="67"/>
      <c r="B216" s="67"/>
      <c r="C216" s="67"/>
      <c r="D216" s="67"/>
    </row>
    <row r="217" spans="1:4">
      <c r="A217" s="67"/>
      <c r="B217" s="67"/>
      <c r="C217" s="67"/>
      <c r="D217" s="67"/>
    </row>
    <row r="218" spans="1:4">
      <c r="A218" s="67"/>
      <c r="B218" s="67"/>
      <c r="C218" s="67"/>
      <c r="D218" s="67"/>
    </row>
    <row r="219" spans="1:4">
      <c r="A219" s="67"/>
      <c r="B219" s="67"/>
      <c r="C219" s="67"/>
      <c r="D219" s="67"/>
    </row>
    <row r="220" spans="1:4">
      <c r="A220" s="67"/>
      <c r="B220" s="67"/>
      <c r="C220" s="67"/>
      <c r="D220" s="67"/>
    </row>
    <row r="221" spans="1:4">
      <c r="A221" s="67"/>
      <c r="B221" s="67"/>
      <c r="C221" s="67"/>
      <c r="D221" s="67"/>
    </row>
    <row r="222" spans="1:4">
      <c r="A222" s="67"/>
      <c r="B222" s="67"/>
      <c r="C222" s="67"/>
      <c r="D222" s="67"/>
    </row>
    <row r="223" spans="1:4">
      <c r="A223" s="67"/>
      <c r="B223" s="67"/>
      <c r="C223" s="67"/>
      <c r="D223" s="67"/>
    </row>
    <row r="224" spans="1:4">
      <c r="A224" s="67"/>
      <c r="B224" s="67"/>
      <c r="C224" s="67"/>
      <c r="D224" s="67"/>
    </row>
    <row r="225" spans="1:4">
      <c r="A225" s="67"/>
      <c r="B225" s="67"/>
      <c r="C225" s="67"/>
      <c r="D225" s="67"/>
    </row>
    <row r="226" spans="1:4">
      <c r="A226" s="67"/>
      <c r="B226" s="67"/>
      <c r="C226" s="67"/>
      <c r="D226" s="67"/>
    </row>
    <row r="227" spans="1:4">
      <c r="A227" s="67"/>
      <c r="B227" s="67"/>
      <c r="C227" s="67"/>
      <c r="D227" s="67"/>
    </row>
    <row r="228" spans="1:4">
      <c r="A228" s="67"/>
      <c r="B228" s="67"/>
      <c r="C228" s="67"/>
      <c r="D228" s="67"/>
    </row>
    <row r="229" spans="1:4">
      <c r="A229" s="67"/>
      <c r="B229" s="67"/>
      <c r="C229" s="67"/>
      <c r="D229" s="67"/>
    </row>
    <row r="230" spans="1:4">
      <c r="A230" s="67"/>
      <c r="B230" s="67"/>
      <c r="C230" s="67"/>
      <c r="D230" s="67"/>
    </row>
    <row r="231" spans="1:4">
      <c r="A231" s="67"/>
      <c r="B231" s="67"/>
      <c r="C231" s="67"/>
      <c r="D231" s="67"/>
    </row>
    <row r="232" spans="1:4">
      <c r="A232" s="67"/>
      <c r="B232" s="67"/>
      <c r="C232" s="67"/>
      <c r="D232" s="67"/>
    </row>
    <row r="233" spans="1:4">
      <c r="A233" s="67"/>
      <c r="B233" s="67"/>
      <c r="C233" s="67"/>
      <c r="D233" s="67"/>
    </row>
    <row r="234" spans="1:4">
      <c r="A234" s="67"/>
      <c r="B234" s="67"/>
      <c r="C234" s="67"/>
      <c r="D234" s="67"/>
    </row>
    <row r="235" spans="1:4">
      <c r="A235" s="67"/>
      <c r="B235" s="67"/>
      <c r="C235" s="67"/>
      <c r="D235" s="67"/>
    </row>
    <row r="236" spans="1:4">
      <c r="A236" s="67"/>
      <c r="B236" s="67"/>
      <c r="C236" s="67"/>
      <c r="D236" s="67"/>
    </row>
    <row r="237" spans="1:4">
      <c r="A237" s="67"/>
      <c r="B237" s="67"/>
      <c r="C237" s="67"/>
      <c r="D237" s="67"/>
    </row>
    <row r="238" spans="1:4">
      <c r="A238" s="67"/>
      <c r="B238" s="67"/>
      <c r="C238" s="67"/>
      <c r="D238" s="67"/>
    </row>
    <row r="239" spans="1:4">
      <c r="A239" s="67"/>
      <c r="B239" s="67"/>
      <c r="C239" s="67"/>
      <c r="D239" s="67"/>
    </row>
    <row r="240" spans="1:4">
      <c r="A240" s="67"/>
      <c r="B240" s="67"/>
      <c r="C240" s="67"/>
      <c r="D240" s="67"/>
    </row>
    <row r="241" spans="1:4">
      <c r="A241" s="67"/>
      <c r="B241" s="67"/>
      <c r="C241" s="67"/>
      <c r="D241" s="67"/>
    </row>
    <row r="242" spans="1:4">
      <c r="A242" s="67"/>
      <c r="B242" s="67"/>
      <c r="C242" s="67"/>
      <c r="D242" s="67"/>
    </row>
    <row r="243" spans="1:4">
      <c r="A243" s="67"/>
      <c r="B243" s="67"/>
      <c r="C243" s="67"/>
      <c r="D243" s="67"/>
    </row>
    <row r="244" spans="1:4">
      <c r="A244" s="67"/>
      <c r="B244" s="67"/>
      <c r="C244" s="67"/>
      <c r="D244" s="67"/>
    </row>
    <row r="245" spans="1:4">
      <c r="A245" s="67"/>
      <c r="B245" s="67"/>
      <c r="C245" s="67"/>
      <c r="D245" s="67"/>
    </row>
    <row r="246" spans="1:4">
      <c r="A246" s="67"/>
      <c r="B246" s="67"/>
      <c r="C246" s="67"/>
      <c r="D246" s="67"/>
    </row>
    <row r="247" spans="1:4">
      <c r="A247" s="67"/>
      <c r="B247" s="67"/>
      <c r="C247" s="67"/>
      <c r="D247" s="67"/>
    </row>
    <row r="248" spans="1:4">
      <c r="A248" s="67"/>
      <c r="B248" s="67"/>
      <c r="C248" s="67"/>
      <c r="D248" s="67"/>
    </row>
    <row r="249" spans="1:4">
      <c r="A249" s="67"/>
      <c r="B249" s="67"/>
      <c r="C249" s="67"/>
      <c r="D249" s="67"/>
    </row>
    <row r="250" spans="1:4">
      <c r="A250" s="67"/>
      <c r="B250" s="67"/>
      <c r="C250" s="67"/>
      <c r="D250" s="67"/>
    </row>
    <row r="251" spans="1:4">
      <c r="A251" s="67"/>
      <c r="B251" s="67"/>
      <c r="C251" s="67"/>
      <c r="D251" s="67"/>
    </row>
    <row r="252" spans="1:4">
      <c r="A252" s="67"/>
      <c r="B252" s="67"/>
      <c r="C252" s="67"/>
      <c r="D252" s="67"/>
    </row>
    <row r="253" spans="1:4">
      <c r="A253" s="67"/>
      <c r="B253" s="67"/>
      <c r="C253" s="67"/>
      <c r="D253" s="67"/>
    </row>
    <row r="254" spans="1:4">
      <c r="A254" s="67"/>
      <c r="B254" s="67"/>
      <c r="C254" s="67"/>
      <c r="D254" s="67"/>
    </row>
    <row r="255" spans="1:4">
      <c r="A255" s="67"/>
      <c r="B255" s="67"/>
      <c r="C255" s="67"/>
      <c r="D255" s="67"/>
    </row>
    <row r="256" spans="1:4">
      <c r="A256" s="67"/>
      <c r="B256" s="67"/>
      <c r="C256" s="67"/>
      <c r="D256" s="67"/>
    </row>
    <row r="257" spans="1:4">
      <c r="A257" s="67"/>
      <c r="B257" s="67"/>
      <c r="C257" s="67"/>
      <c r="D257" s="67"/>
    </row>
    <row r="258" spans="1:4">
      <c r="A258" s="67"/>
      <c r="B258" s="67"/>
      <c r="C258" s="67"/>
      <c r="D258" s="67"/>
    </row>
    <row r="259" spans="1:4">
      <c r="A259" s="67"/>
      <c r="B259" s="67"/>
      <c r="C259" s="67"/>
      <c r="D259" s="67"/>
    </row>
    <row r="260" spans="1:4">
      <c r="A260" s="67"/>
      <c r="B260" s="67"/>
      <c r="C260" s="67"/>
      <c r="D260" s="67"/>
    </row>
    <row r="261" spans="1:4">
      <c r="A261" s="67"/>
      <c r="B261" s="67"/>
      <c r="C261" s="67"/>
      <c r="D261" s="67"/>
    </row>
    <row r="262" spans="1:4">
      <c r="A262" s="67"/>
      <c r="B262" s="67"/>
      <c r="C262" s="67"/>
      <c r="D262" s="67"/>
    </row>
    <row r="263" spans="1:4">
      <c r="A263" s="67"/>
      <c r="B263" s="67"/>
      <c r="C263" s="67"/>
      <c r="D263" s="67"/>
    </row>
    <row r="264" spans="1:4">
      <c r="A264" s="67"/>
      <c r="B264" s="67"/>
      <c r="C264" s="67"/>
      <c r="D264" s="67"/>
    </row>
    <row r="265" spans="1:4">
      <c r="A265" s="67"/>
      <c r="B265" s="67"/>
      <c r="C265" s="67"/>
      <c r="D265" s="67"/>
    </row>
    <row r="266" spans="1:4">
      <c r="A266" s="67"/>
      <c r="B266" s="67"/>
      <c r="C266" s="67"/>
      <c r="D266" s="67"/>
    </row>
    <row r="267" spans="1:4">
      <c r="A267" s="67"/>
      <c r="B267" s="67"/>
      <c r="C267" s="67"/>
      <c r="D267" s="67"/>
    </row>
    <row r="268" spans="1:4">
      <c r="A268" s="67"/>
      <c r="B268" s="67"/>
      <c r="C268" s="67"/>
      <c r="D268" s="67"/>
    </row>
    <row r="269" spans="1:4">
      <c r="A269" s="67"/>
      <c r="B269" s="67"/>
      <c r="C269" s="67"/>
      <c r="D269" s="67"/>
    </row>
    <row r="270" spans="1:4">
      <c r="A270" s="67"/>
      <c r="B270" s="67"/>
      <c r="C270" s="67"/>
      <c r="D270" s="67"/>
    </row>
    <row r="271" spans="1:4">
      <c r="A271" s="67"/>
      <c r="B271" s="67"/>
      <c r="C271" s="67"/>
      <c r="D271" s="67"/>
    </row>
    <row r="272" spans="1:4">
      <c r="A272" s="67"/>
      <c r="B272" s="67"/>
      <c r="C272" s="67"/>
      <c r="D272" s="67"/>
    </row>
    <row r="273" spans="1:4">
      <c r="A273" s="67"/>
      <c r="B273" s="67"/>
      <c r="C273" s="67"/>
      <c r="D273" s="67"/>
    </row>
    <row r="274" spans="1:4">
      <c r="A274" s="67"/>
      <c r="B274" s="67"/>
      <c r="C274" s="67"/>
      <c r="D274" s="67"/>
    </row>
    <row r="275" spans="1:4">
      <c r="A275" s="67"/>
      <c r="B275" s="67"/>
      <c r="C275" s="67"/>
      <c r="D275" s="67"/>
    </row>
    <row r="276" spans="1:4">
      <c r="A276" s="67"/>
      <c r="B276" s="67"/>
      <c r="C276" s="67"/>
      <c r="D276" s="67"/>
    </row>
    <row r="277" spans="1:4">
      <c r="A277" s="67"/>
      <c r="B277" s="67"/>
      <c r="C277" s="67"/>
      <c r="D277" s="67"/>
    </row>
    <row r="278" spans="1:4">
      <c r="A278" s="67"/>
      <c r="B278" s="67"/>
      <c r="C278" s="67"/>
      <c r="D278" s="67"/>
    </row>
    <row r="279" spans="1:4">
      <c r="A279" s="67"/>
      <c r="B279" s="67"/>
      <c r="C279" s="67"/>
      <c r="D279" s="67"/>
    </row>
    <row r="280" spans="1:4">
      <c r="A280" s="67"/>
      <c r="B280" s="67"/>
      <c r="C280" s="67"/>
      <c r="D280" s="67"/>
    </row>
    <row r="281" spans="1:4">
      <c r="A281" s="67"/>
      <c r="B281" s="67"/>
      <c r="C281" s="67"/>
      <c r="D281" s="67"/>
    </row>
    <row r="282" spans="1:4">
      <c r="A282" s="67"/>
      <c r="B282" s="67"/>
      <c r="C282" s="67"/>
      <c r="D282" s="67"/>
    </row>
    <row r="283" spans="1:4">
      <c r="A283" s="67"/>
      <c r="B283" s="67"/>
      <c r="C283" s="67"/>
      <c r="D283" s="67"/>
    </row>
    <row r="284" spans="1:4">
      <c r="A284" s="67"/>
      <c r="B284" s="67"/>
      <c r="C284" s="67"/>
      <c r="D284" s="67"/>
    </row>
    <row r="285" spans="1:4">
      <c r="A285" s="67"/>
      <c r="B285" s="67"/>
      <c r="C285" s="67"/>
      <c r="D285" s="67"/>
    </row>
    <row r="286" spans="1:4">
      <c r="A286" s="67"/>
      <c r="B286" s="67"/>
      <c r="C286" s="67"/>
      <c r="D286" s="67"/>
    </row>
    <row r="287" spans="1:4">
      <c r="A287" s="67"/>
      <c r="B287" s="67"/>
      <c r="C287" s="67"/>
      <c r="D287" s="67"/>
    </row>
    <row r="288" spans="1:4">
      <c r="A288" s="67"/>
      <c r="B288" s="67"/>
      <c r="C288" s="67"/>
      <c r="D288" s="67"/>
    </row>
    <row r="289" spans="1:4">
      <c r="A289" s="67"/>
      <c r="B289" s="67"/>
      <c r="C289" s="67"/>
      <c r="D289" s="67"/>
    </row>
    <row r="290" spans="1:4">
      <c r="A290" s="67"/>
      <c r="B290" s="67"/>
      <c r="C290" s="67"/>
      <c r="D290" s="67"/>
    </row>
    <row r="291" spans="1:4">
      <c r="A291" s="67"/>
      <c r="B291" s="67"/>
      <c r="C291" s="67"/>
      <c r="D291" s="67"/>
    </row>
    <row r="292" spans="1:4">
      <c r="A292" s="67"/>
      <c r="B292" s="67"/>
      <c r="C292" s="67"/>
      <c r="D292" s="67"/>
    </row>
    <row r="293" spans="1:4">
      <c r="A293" s="67"/>
      <c r="B293" s="67"/>
      <c r="C293" s="67"/>
      <c r="D293" s="67"/>
    </row>
    <row r="294" spans="1:4">
      <c r="A294" s="67"/>
      <c r="B294" s="67"/>
      <c r="C294" s="67"/>
      <c r="D294" s="67"/>
    </row>
    <row r="295" spans="1:4">
      <c r="A295" s="67"/>
      <c r="B295" s="67"/>
      <c r="C295" s="67"/>
      <c r="D295" s="67"/>
    </row>
    <row r="296" spans="1:4">
      <c r="A296" s="67"/>
      <c r="B296" s="67"/>
      <c r="C296" s="67"/>
      <c r="D296" s="67"/>
    </row>
    <row r="297" spans="1:4">
      <c r="A297" s="67"/>
      <c r="B297" s="67"/>
      <c r="C297" s="67"/>
      <c r="D297" s="67"/>
    </row>
    <row r="298" spans="1:4">
      <c r="A298" s="67"/>
      <c r="B298" s="67"/>
      <c r="C298" s="67"/>
      <c r="D298" s="67"/>
    </row>
    <row r="299" spans="1:4">
      <c r="A299" s="67"/>
      <c r="B299" s="67"/>
      <c r="C299" s="67"/>
      <c r="D299" s="67"/>
    </row>
    <row r="300" spans="1:4">
      <c r="A300" s="67"/>
      <c r="B300" s="67"/>
      <c r="C300" s="67"/>
      <c r="D300" s="67"/>
    </row>
    <row r="301" spans="1:4">
      <c r="A301" s="67"/>
      <c r="B301" s="67"/>
      <c r="C301" s="67"/>
      <c r="D301" s="67"/>
    </row>
    <row r="302" spans="1:4">
      <c r="A302" s="67"/>
      <c r="B302" s="67"/>
      <c r="C302" s="67"/>
      <c r="D302" s="67"/>
    </row>
    <row r="303" spans="1:4">
      <c r="A303" s="67"/>
      <c r="B303" s="67"/>
      <c r="C303" s="67"/>
      <c r="D303" s="67"/>
    </row>
    <row r="304" spans="1:4">
      <c r="A304" s="67"/>
      <c r="B304" s="67"/>
      <c r="C304" s="67"/>
      <c r="D304" s="67"/>
    </row>
    <row r="305" spans="1:4">
      <c r="A305" s="67"/>
      <c r="B305" s="67"/>
      <c r="C305" s="67"/>
      <c r="D305" s="67"/>
    </row>
    <row r="306" spans="1:4">
      <c r="A306" s="67"/>
      <c r="B306" s="67"/>
      <c r="C306" s="67"/>
      <c r="D306" s="67"/>
    </row>
    <row r="307" spans="1:4">
      <c r="A307" s="67"/>
      <c r="B307" s="67"/>
      <c r="C307" s="67"/>
      <c r="D307" s="67"/>
    </row>
    <row r="308" spans="1:4">
      <c r="A308" s="67"/>
      <c r="B308" s="67"/>
      <c r="C308" s="67"/>
      <c r="D308" s="67"/>
    </row>
    <row r="309" spans="1:4">
      <c r="A309" s="67"/>
      <c r="B309" s="67"/>
      <c r="C309" s="67"/>
      <c r="D309" s="67"/>
    </row>
    <row r="310" spans="1:4">
      <c r="A310" s="67"/>
      <c r="B310" s="67"/>
      <c r="C310" s="67"/>
      <c r="D310" s="67"/>
    </row>
    <row r="311" spans="1:4">
      <c r="A311" s="67"/>
      <c r="B311" s="67"/>
      <c r="C311" s="67"/>
      <c r="D311" s="67"/>
    </row>
    <row r="312" spans="1:4">
      <c r="A312" s="67"/>
      <c r="B312" s="67"/>
      <c r="C312" s="67"/>
      <c r="D312" s="67"/>
    </row>
    <row r="313" spans="1:4">
      <c r="A313" s="67"/>
      <c r="B313" s="67"/>
      <c r="C313" s="67"/>
      <c r="D313" s="67"/>
    </row>
    <row r="314" spans="1:4">
      <c r="A314" s="67"/>
      <c r="B314" s="67"/>
      <c r="C314" s="67"/>
      <c r="D314" s="67"/>
    </row>
    <row r="315" spans="1:4">
      <c r="A315" s="67"/>
      <c r="B315" s="67"/>
      <c r="C315" s="67"/>
      <c r="D315" s="67"/>
    </row>
    <row r="316" spans="1:4">
      <c r="A316" s="67"/>
      <c r="B316" s="67"/>
      <c r="C316" s="67"/>
      <c r="D316" s="67"/>
    </row>
    <row r="317" spans="1:4">
      <c r="A317" s="67"/>
      <c r="B317" s="67"/>
      <c r="C317" s="67"/>
      <c r="D317" s="67"/>
    </row>
    <row r="318" spans="1:4">
      <c r="A318" s="67"/>
      <c r="B318" s="67"/>
      <c r="C318" s="67"/>
      <c r="D318" s="67"/>
    </row>
    <row r="319" spans="1:4">
      <c r="A319" s="67"/>
      <c r="B319" s="67"/>
      <c r="C319" s="67"/>
      <c r="D319" s="67"/>
    </row>
    <row r="320" spans="1:4">
      <c r="A320" s="67"/>
      <c r="B320" s="67"/>
      <c r="C320" s="67"/>
      <c r="D320" s="67"/>
    </row>
    <row r="321" spans="1:4">
      <c r="A321" s="67"/>
      <c r="B321" s="67"/>
      <c r="C321" s="67"/>
      <c r="D321" s="67"/>
    </row>
    <row r="322" spans="1:4">
      <c r="A322" s="67"/>
      <c r="B322" s="67"/>
      <c r="C322" s="67"/>
      <c r="D322" s="67"/>
    </row>
    <row r="323" spans="1:4">
      <c r="A323" s="67"/>
      <c r="B323" s="67"/>
      <c r="C323" s="67"/>
      <c r="D323" s="67"/>
    </row>
    <row r="324" spans="1:4">
      <c r="A324" s="67"/>
      <c r="B324" s="67"/>
      <c r="C324" s="67"/>
      <c r="D324" s="67"/>
    </row>
    <row r="325" spans="1:4">
      <c r="A325" s="67"/>
      <c r="B325" s="67"/>
      <c r="C325" s="67"/>
      <c r="D325" s="67"/>
    </row>
    <row r="326" spans="1:4">
      <c r="A326" s="67"/>
      <c r="B326" s="67"/>
      <c r="C326" s="67"/>
      <c r="D326" s="67"/>
    </row>
    <row r="327" spans="1:4">
      <c r="A327" s="67"/>
      <c r="B327" s="67"/>
      <c r="C327" s="67"/>
      <c r="D327" s="67"/>
    </row>
    <row r="328" spans="1:4">
      <c r="A328" s="67"/>
      <c r="B328" s="67"/>
      <c r="C328" s="67"/>
      <c r="D328" s="67"/>
    </row>
    <row r="329" spans="1:4">
      <c r="A329" s="67"/>
      <c r="B329" s="67"/>
      <c r="C329" s="67"/>
      <c r="D329" s="67"/>
    </row>
    <row r="330" spans="1:4">
      <c r="A330" s="67"/>
      <c r="B330" s="67"/>
      <c r="C330" s="67"/>
      <c r="D330" s="67"/>
    </row>
    <row r="331" spans="1:4">
      <c r="A331" s="67"/>
      <c r="B331" s="67"/>
      <c r="C331" s="67"/>
      <c r="D331" s="67"/>
    </row>
    <row r="332" spans="1:4">
      <c r="A332" s="67"/>
      <c r="B332" s="67"/>
      <c r="C332" s="67"/>
      <c r="D332" s="67"/>
    </row>
    <row r="333" spans="1:4">
      <c r="A333" s="67"/>
      <c r="B333" s="67"/>
      <c r="C333" s="67"/>
      <c r="D333" s="67"/>
    </row>
    <row r="334" spans="1:4">
      <c r="A334" s="67"/>
      <c r="B334" s="67"/>
      <c r="C334" s="67"/>
      <c r="D334" s="67"/>
    </row>
    <row r="335" spans="1:4">
      <c r="A335" s="67"/>
      <c r="B335" s="67"/>
      <c r="C335" s="67"/>
      <c r="D335" s="67"/>
    </row>
    <row r="336" spans="1:4">
      <c r="A336" s="67"/>
      <c r="B336" s="67"/>
      <c r="C336" s="67"/>
      <c r="D336" s="67"/>
    </row>
    <row r="337" spans="1:4">
      <c r="A337" s="67"/>
      <c r="B337" s="67"/>
      <c r="C337" s="67"/>
      <c r="D337" s="67"/>
    </row>
    <row r="338" spans="1:4">
      <c r="A338" s="67"/>
      <c r="B338" s="67"/>
      <c r="C338" s="67"/>
      <c r="D338" s="67"/>
    </row>
    <row r="339" spans="1:4">
      <c r="A339" s="67"/>
      <c r="B339" s="67"/>
      <c r="C339" s="67"/>
      <c r="D339" s="67"/>
    </row>
    <row r="340" spans="1:4">
      <c r="A340" s="67"/>
      <c r="B340" s="67"/>
      <c r="C340" s="67"/>
      <c r="D340" s="67"/>
    </row>
    <row r="341" spans="1:4">
      <c r="A341" s="67"/>
      <c r="B341" s="67"/>
      <c r="C341" s="67"/>
      <c r="D341" s="67"/>
    </row>
    <row r="342" spans="1:4">
      <c r="A342" s="67"/>
      <c r="B342" s="67"/>
      <c r="C342" s="67"/>
      <c r="D342" s="67"/>
    </row>
    <row r="343" spans="1:4">
      <c r="A343" s="67"/>
      <c r="B343" s="67"/>
      <c r="C343" s="67"/>
      <c r="D343" s="67"/>
    </row>
    <row r="344" spans="1:4">
      <c r="A344" s="67"/>
      <c r="B344" s="67"/>
      <c r="C344" s="67"/>
      <c r="D344" s="67"/>
    </row>
    <row r="345" spans="1:4">
      <c r="A345" s="67"/>
      <c r="B345" s="67"/>
      <c r="C345" s="67"/>
      <c r="D345" s="67"/>
    </row>
    <row r="346" spans="1:4">
      <c r="A346" s="67"/>
      <c r="B346" s="67"/>
      <c r="C346" s="67"/>
      <c r="D346" s="67"/>
    </row>
    <row r="347" spans="1:4">
      <c r="A347" s="67"/>
      <c r="B347" s="67"/>
      <c r="C347" s="67"/>
      <c r="D347" s="67"/>
    </row>
    <row r="348" spans="1:4">
      <c r="A348" s="67"/>
      <c r="B348" s="67"/>
      <c r="C348" s="67"/>
      <c r="D348" s="67"/>
    </row>
    <row r="349" spans="1:4">
      <c r="A349" s="67"/>
      <c r="B349" s="67"/>
      <c r="C349" s="67"/>
      <c r="D349" s="67"/>
    </row>
    <row r="350" spans="1:4">
      <c r="A350" s="67"/>
      <c r="B350" s="67"/>
      <c r="C350" s="67"/>
      <c r="D350" s="67"/>
    </row>
    <row r="351" spans="1:4">
      <c r="A351" s="67"/>
      <c r="B351" s="67"/>
      <c r="C351" s="67"/>
      <c r="D351" s="67"/>
    </row>
    <row r="352" spans="1:4">
      <c r="A352" s="67"/>
      <c r="B352" s="67"/>
      <c r="C352" s="67"/>
      <c r="D352" s="67"/>
    </row>
    <row r="353" spans="1:4">
      <c r="A353" s="67"/>
      <c r="B353" s="67"/>
      <c r="C353" s="67"/>
      <c r="D353" s="67"/>
    </row>
    <row r="354" spans="1:4">
      <c r="A354" s="67"/>
      <c r="B354" s="67"/>
      <c r="C354" s="67"/>
      <c r="D354" s="67"/>
    </row>
    <row r="355" spans="1:4">
      <c r="A355" s="67"/>
      <c r="B355" s="67"/>
      <c r="C355" s="67"/>
      <c r="D355" s="67"/>
    </row>
    <row r="356" spans="1:4">
      <c r="A356" s="67"/>
      <c r="B356" s="67"/>
      <c r="C356" s="67"/>
      <c r="D356" s="67"/>
    </row>
    <row r="357" spans="1:4">
      <c r="A357" s="67"/>
      <c r="B357" s="67"/>
      <c r="C357" s="67"/>
      <c r="D357" s="67"/>
    </row>
    <row r="358" spans="1:4">
      <c r="A358" s="67"/>
      <c r="B358" s="67"/>
      <c r="C358" s="67"/>
      <c r="D358" s="67"/>
    </row>
    <row r="359" spans="1:4">
      <c r="A359" s="67"/>
      <c r="B359" s="67"/>
      <c r="C359" s="67"/>
      <c r="D359" s="67"/>
    </row>
    <row r="360" spans="1:4">
      <c r="A360" s="67"/>
      <c r="B360" s="67"/>
      <c r="C360" s="67"/>
      <c r="D360" s="67"/>
    </row>
    <row r="361" spans="1:4">
      <c r="A361" s="67"/>
      <c r="B361" s="67"/>
      <c r="C361" s="67"/>
      <c r="D361" s="67"/>
    </row>
    <row r="362" spans="1:4">
      <c r="A362" s="67"/>
      <c r="B362" s="67"/>
      <c r="C362" s="67"/>
      <c r="D362" s="67"/>
    </row>
    <row r="363" spans="1:4">
      <c r="A363" s="67"/>
      <c r="B363" s="67"/>
      <c r="C363" s="67"/>
      <c r="D363" s="67"/>
    </row>
    <row r="364" spans="1:4">
      <c r="A364" s="67"/>
      <c r="B364" s="67"/>
      <c r="C364" s="67"/>
      <c r="D364" s="67"/>
    </row>
    <row r="365" spans="1:4">
      <c r="A365" s="67"/>
      <c r="B365" s="67"/>
      <c r="C365" s="67"/>
      <c r="D365" s="67"/>
    </row>
    <row r="366" spans="1:4">
      <c r="A366" s="67"/>
      <c r="B366" s="67"/>
      <c r="C366" s="67"/>
      <c r="D366" s="67"/>
    </row>
    <row r="367" spans="1:4">
      <c r="A367" s="67"/>
      <c r="B367" s="67"/>
      <c r="C367" s="67"/>
      <c r="D367" s="67"/>
    </row>
    <row r="368" spans="1:4">
      <c r="A368" s="67"/>
      <c r="B368" s="67"/>
      <c r="C368" s="67"/>
      <c r="D368" s="67"/>
    </row>
    <row r="369" spans="1:4">
      <c r="A369" s="67"/>
      <c r="B369" s="67"/>
      <c r="C369" s="67"/>
      <c r="D369" s="67"/>
    </row>
    <row r="370" spans="1:4">
      <c r="A370" s="67"/>
      <c r="B370" s="67"/>
      <c r="C370" s="67"/>
      <c r="D370" s="67"/>
    </row>
    <row r="371" spans="1:4">
      <c r="A371" s="67"/>
      <c r="B371" s="67"/>
      <c r="C371" s="67"/>
      <c r="D371" s="67"/>
    </row>
    <row r="372" spans="1:4">
      <c r="A372" s="67"/>
      <c r="B372" s="67"/>
      <c r="C372" s="67"/>
      <c r="D372" s="67"/>
    </row>
    <row r="373" spans="1:4">
      <c r="A373" s="67"/>
      <c r="B373" s="67"/>
      <c r="C373" s="67"/>
      <c r="D373" s="67"/>
    </row>
    <row r="374" spans="1:4">
      <c r="A374" s="67"/>
      <c r="B374" s="67"/>
      <c r="C374" s="67"/>
      <c r="D374" s="67"/>
    </row>
    <row r="375" spans="1:4">
      <c r="A375" s="67"/>
      <c r="B375" s="67"/>
      <c r="C375" s="67"/>
      <c r="D375" s="67"/>
    </row>
    <row r="376" spans="1:4">
      <c r="A376" s="67"/>
      <c r="B376" s="67"/>
      <c r="C376" s="67"/>
      <c r="D376" s="67"/>
    </row>
    <row r="377" spans="1:4">
      <c r="A377" s="67"/>
      <c r="B377" s="67"/>
      <c r="C377" s="67"/>
      <c r="D377" s="67"/>
    </row>
    <row r="378" spans="1:4">
      <c r="A378" s="67"/>
      <c r="B378" s="67"/>
      <c r="C378" s="67"/>
      <c r="D378" s="67"/>
    </row>
    <row r="379" spans="1:4">
      <c r="A379" s="67"/>
      <c r="B379" s="67"/>
      <c r="C379" s="67"/>
      <c r="D379" s="67"/>
    </row>
    <row r="380" spans="1:4">
      <c r="A380" s="67"/>
      <c r="B380" s="67"/>
      <c r="C380" s="67"/>
      <c r="D380" s="67"/>
    </row>
    <row r="381" spans="1:4">
      <c r="A381" s="67"/>
      <c r="B381" s="67"/>
      <c r="C381" s="67"/>
      <c r="D381" s="67"/>
    </row>
    <row r="382" spans="1:4">
      <c r="A382" s="67"/>
      <c r="B382" s="67"/>
      <c r="C382" s="67"/>
      <c r="D382" s="67"/>
    </row>
    <row r="383" spans="1:4">
      <c r="A383" s="67"/>
      <c r="B383" s="67"/>
      <c r="C383" s="67"/>
      <c r="D383" s="67"/>
    </row>
    <row r="384" spans="1:4">
      <c r="A384" s="67"/>
      <c r="B384" s="67"/>
      <c r="C384" s="67"/>
      <c r="D384" s="67"/>
    </row>
    <row r="385" spans="1:4">
      <c r="A385" s="67"/>
      <c r="B385" s="67"/>
      <c r="C385" s="67"/>
      <c r="D385" s="67"/>
    </row>
    <row r="386" spans="1:4">
      <c r="A386" s="67"/>
      <c r="B386" s="67"/>
      <c r="C386" s="67"/>
      <c r="D386" s="67"/>
    </row>
    <row r="387" spans="1:4">
      <c r="A387" s="67"/>
      <c r="B387" s="67"/>
      <c r="C387" s="67"/>
      <c r="D387" s="67"/>
    </row>
    <row r="388" spans="1:4">
      <c r="A388" s="67"/>
      <c r="B388" s="67"/>
      <c r="C388" s="67"/>
      <c r="D388" s="67"/>
    </row>
    <row r="389" spans="1:4">
      <c r="A389" s="67"/>
      <c r="B389" s="67"/>
      <c r="C389" s="67"/>
      <c r="D389" s="67"/>
    </row>
    <row r="390" spans="1:4">
      <c r="A390" s="67"/>
      <c r="B390" s="67"/>
      <c r="C390" s="67"/>
      <c r="D390" s="67"/>
    </row>
    <row r="391" spans="1:4">
      <c r="A391" s="67"/>
      <c r="B391" s="67"/>
      <c r="C391" s="67"/>
      <c r="D391" s="67"/>
    </row>
    <row r="392" spans="1:4">
      <c r="A392" s="67"/>
      <c r="B392" s="67"/>
      <c r="C392" s="67"/>
      <c r="D392" s="67"/>
    </row>
    <row r="393" spans="1:4">
      <c r="A393" s="67"/>
      <c r="B393" s="67"/>
      <c r="C393" s="67"/>
      <c r="D393" s="67"/>
    </row>
    <row r="394" spans="1:4">
      <c r="A394" s="67"/>
      <c r="B394" s="67"/>
      <c r="C394" s="67"/>
      <c r="D394" s="67"/>
    </row>
    <row r="395" spans="1:4">
      <c r="A395" s="67"/>
      <c r="B395" s="67"/>
      <c r="C395" s="67"/>
      <c r="D395" s="67"/>
    </row>
    <row r="396" spans="1:4">
      <c r="A396" s="67"/>
      <c r="B396" s="67"/>
      <c r="C396" s="67"/>
      <c r="D396" s="67"/>
    </row>
    <row r="397" spans="1:4">
      <c r="A397" s="67"/>
      <c r="B397" s="67"/>
      <c r="C397" s="67"/>
      <c r="D397" s="67"/>
    </row>
    <row r="398" spans="1:4">
      <c r="A398" s="67"/>
      <c r="B398" s="67"/>
      <c r="C398" s="67"/>
      <c r="D398" s="67"/>
    </row>
    <row r="399" spans="1:4">
      <c r="A399" s="67"/>
      <c r="B399" s="67"/>
      <c r="C399" s="67"/>
      <c r="D399" s="67"/>
    </row>
    <row r="400" spans="1:4">
      <c r="A400" s="67"/>
      <c r="B400" s="67"/>
      <c r="C400" s="67"/>
      <c r="D400" s="67"/>
    </row>
    <row r="401" spans="1:4">
      <c r="A401" s="67"/>
      <c r="B401" s="67"/>
      <c r="C401" s="67"/>
      <c r="D401" s="67"/>
    </row>
    <row r="402" spans="1:4">
      <c r="A402" s="67"/>
      <c r="B402" s="67"/>
      <c r="C402" s="67"/>
      <c r="D402" s="67"/>
    </row>
    <row r="403" spans="1:4">
      <c r="A403" s="67"/>
      <c r="B403" s="67"/>
      <c r="C403" s="67"/>
      <c r="D403" s="67"/>
    </row>
    <row r="404" spans="1:4">
      <c r="A404" s="67"/>
      <c r="B404" s="67"/>
      <c r="C404" s="67"/>
      <c r="D404" s="67"/>
    </row>
    <row r="405" spans="1:4">
      <c r="A405" s="67"/>
      <c r="B405" s="67"/>
      <c r="C405" s="67"/>
      <c r="D405" s="67"/>
    </row>
    <row r="406" spans="1:4">
      <c r="A406" s="67"/>
      <c r="B406" s="67"/>
      <c r="C406" s="67"/>
      <c r="D406" s="67"/>
    </row>
    <row r="407" spans="1:4">
      <c r="A407" s="67"/>
      <c r="B407" s="67"/>
      <c r="C407" s="67"/>
      <c r="D407" s="67"/>
    </row>
    <row r="408" spans="1:4">
      <c r="A408" s="67"/>
      <c r="B408" s="67"/>
      <c r="C408" s="67"/>
      <c r="D408" s="67"/>
    </row>
    <row r="409" spans="1:4">
      <c r="A409" s="67"/>
      <c r="B409" s="67"/>
      <c r="C409" s="67"/>
      <c r="D409" s="67"/>
    </row>
    <row r="410" spans="1:4">
      <c r="A410" s="67"/>
      <c r="B410" s="67"/>
      <c r="C410" s="67"/>
      <c r="D410" s="67"/>
    </row>
    <row r="411" spans="1:4">
      <c r="A411" s="67"/>
      <c r="B411" s="67"/>
      <c r="C411" s="67"/>
      <c r="D411" s="67"/>
    </row>
    <row r="412" spans="1:4">
      <c r="A412" s="67"/>
      <c r="B412" s="67"/>
      <c r="C412" s="67"/>
      <c r="D412" s="67"/>
    </row>
    <row r="413" spans="1:4">
      <c r="A413" s="67"/>
      <c r="B413" s="67"/>
      <c r="C413" s="67"/>
      <c r="D413" s="67"/>
    </row>
    <row r="414" spans="1:4">
      <c r="A414" s="67"/>
      <c r="B414" s="67"/>
      <c r="C414" s="67"/>
      <c r="D414" s="67"/>
    </row>
    <row r="415" spans="1:4">
      <c r="A415" s="67"/>
      <c r="B415" s="67"/>
      <c r="C415" s="67"/>
      <c r="D415" s="67"/>
    </row>
    <row r="416" spans="1:4">
      <c r="A416" s="67"/>
      <c r="B416" s="67"/>
      <c r="C416" s="67"/>
      <c r="D416" s="67"/>
    </row>
    <row r="417" spans="1:4">
      <c r="A417" s="67"/>
      <c r="B417" s="67"/>
      <c r="C417" s="67"/>
      <c r="D417" s="67"/>
    </row>
    <row r="418" spans="1:4">
      <c r="A418" s="67"/>
      <c r="B418" s="67"/>
      <c r="C418" s="67"/>
      <c r="D418" s="67"/>
    </row>
    <row r="419" spans="1:4">
      <c r="A419" s="67"/>
      <c r="B419" s="67"/>
      <c r="C419" s="67"/>
      <c r="D419" s="67"/>
    </row>
    <row r="420" spans="1:4">
      <c r="A420" s="67"/>
      <c r="B420" s="67"/>
      <c r="C420" s="67"/>
      <c r="D420" s="67"/>
    </row>
    <row r="421" spans="1:4">
      <c r="A421" s="67"/>
      <c r="B421" s="67"/>
      <c r="C421" s="67"/>
      <c r="D421" s="67"/>
    </row>
    <row r="422" spans="1:4">
      <c r="A422" s="67"/>
      <c r="B422" s="67"/>
      <c r="C422" s="67"/>
      <c r="D422" s="67"/>
    </row>
    <row r="423" spans="1:4">
      <c r="A423" s="67"/>
      <c r="B423" s="67"/>
      <c r="C423" s="67"/>
      <c r="D423" s="67"/>
    </row>
    <row r="424" spans="1:4">
      <c r="A424" s="67"/>
      <c r="B424" s="67"/>
      <c r="C424" s="67"/>
      <c r="D424" s="67"/>
    </row>
    <row r="425" spans="1:4">
      <c r="A425" s="67"/>
      <c r="B425" s="67"/>
      <c r="C425" s="67"/>
      <c r="D425" s="67"/>
    </row>
    <row r="426" spans="1:4">
      <c r="A426" s="67"/>
      <c r="B426" s="67"/>
      <c r="C426" s="67"/>
      <c r="D426" s="67"/>
    </row>
    <row r="427" spans="1:4">
      <c r="A427" s="67"/>
      <c r="B427" s="67"/>
      <c r="C427" s="67"/>
      <c r="D427" s="67"/>
    </row>
    <row r="428" spans="1:4">
      <c r="A428" s="67"/>
      <c r="B428" s="67"/>
      <c r="C428" s="67"/>
      <c r="D428" s="67"/>
    </row>
    <row r="429" spans="1:4">
      <c r="A429" s="67"/>
      <c r="B429" s="67"/>
      <c r="C429" s="67"/>
      <c r="D429" s="67"/>
    </row>
    <row r="430" spans="1:4">
      <c r="A430" s="67"/>
      <c r="B430" s="67"/>
      <c r="C430" s="67"/>
      <c r="D430" s="67"/>
    </row>
    <row r="431" spans="1:4">
      <c r="A431" s="67"/>
      <c r="B431" s="67"/>
      <c r="C431" s="67"/>
      <c r="D431" s="67"/>
    </row>
    <row r="432" spans="1:4">
      <c r="A432" s="67"/>
      <c r="B432" s="67"/>
      <c r="C432" s="67"/>
      <c r="D432" s="67"/>
    </row>
    <row r="433" spans="1:4">
      <c r="A433" s="67"/>
      <c r="B433" s="67"/>
      <c r="C433" s="67"/>
      <c r="D433" s="67"/>
    </row>
    <row r="434" spans="1:4">
      <c r="A434" s="67"/>
      <c r="B434" s="67"/>
      <c r="C434" s="67"/>
      <c r="D434" s="67"/>
    </row>
  </sheetData>
  <sortState ref="A2:D73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6"/>
  <sheetViews>
    <sheetView topLeftCell="A37" workbookViewId="0">
      <selection activeCell="E66" sqref="E66"/>
    </sheetView>
  </sheetViews>
  <sheetFormatPr baseColWidth="10" defaultRowHeight="15"/>
  <cols>
    <col min="1" max="1" width="32.85546875" style="60" bestFit="1" customWidth="1"/>
    <col min="2" max="4" width="11.42578125" style="60"/>
  </cols>
  <sheetData>
    <row r="1" spans="1:5">
      <c r="A1" s="60" t="s">
        <v>45</v>
      </c>
      <c r="B1" s="60" t="s">
        <v>125</v>
      </c>
      <c r="C1" s="83">
        <v>0.29166666666666669</v>
      </c>
      <c r="D1" s="83">
        <v>0.79166666666666663</v>
      </c>
      <c r="E1" s="60"/>
    </row>
    <row r="2" spans="1:5">
      <c r="A2" s="60" t="s">
        <v>74</v>
      </c>
      <c r="B2" s="60" t="s">
        <v>125</v>
      </c>
      <c r="E2" s="60"/>
    </row>
    <row r="3" spans="1:5">
      <c r="A3" s="60" t="s">
        <v>72</v>
      </c>
      <c r="B3" s="60" t="s">
        <v>125</v>
      </c>
      <c r="C3" s="83">
        <v>0.25</v>
      </c>
      <c r="D3" s="83">
        <v>0.58333333333333337</v>
      </c>
      <c r="E3" s="60"/>
    </row>
    <row r="4" spans="1:5">
      <c r="A4" s="60" t="s">
        <v>75</v>
      </c>
      <c r="B4" s="60" t="s">
        <v>126</v>
      </c>
      <c r="E4" s="60"/>
    </row>
    <row r="5" spans="1:5">
      <c r="A5" s="60" t="s">
        <v>76</v>
      </c>
      <c r="B5" s="60" t="s">
        <v>126</v>
      </c>
      <c r="C5" s="83"/>
      <c r="D5" s="83"/>
      <c r="E5" s="60"/>
    </row>
    <row r="6" spans="1:5">
      <c r="A6" s="70" t="s">
        <v>43</v>
      </c>
      <c r="B6" s="60" t="s">
        <v>126</v>
      </c>
      <c r="C6" s="83"/>
      <c r="D6" s="83"/>
      <c r="E6" s="60"/>
    </row>
    <row r="7" spans="1:5">
      <c r="A7" s="60" t="s">
        <v>77</v>
      </c>
      <c r="B7" s="60" t="s">
        <v>126</v>
      </c>
      <c r="E7" s="60"/>
    </row>
    <row r="8" spans="1:5">
      <c r="A8" s="60" t="s">
        <v>78</v>
      </c>
      <c r="B8" s="60" t="s">
        <v>126</v>
      </c>
      <c r="E8" s="60"/>
    </row>
    <row r="9" spans="1:5" s="60" customFormat="1">
      <c r="A9" s="70" t="s">
        <v>71</v>
      </c>
      <c r="B9" s="60" t="s">
        <v>126</v>
      </c>
      <c r="C9" s="83"/>
      <c r="D9" s="83"/>
    </row>
    <row r="10" spans="1:5">
      <c r="A10" s="60" t="s">
        <v>79</v>
      </c>
      <c r="B10" s="60" t="s">
        <v>126</v>
      </c>
      <c r="E10" s="60"/>
    </row>
    <row r="11" spans="1:5">
      <c r="A11" s="60" t="s">
        <v>80</v>
      </c>
      <c r="B11" s="60" t="s">
        <v>126</v>
      </c>
      <c r="E11" s="60"/>
    </row>
    <row r="12" spans="1:5" s="60" customFormat="1">
      <c r="A12" s="134" t="s">
        <v>138</v>
      </c>
      <c r="B12" s="135" t="s">
        <v>126</v>
      </c>
      <c r="C12" s="83">
        <v>0.20694444444444446</v>
      </c>
      <c r="D12" s="83">
        <v>0.48194444444444445</v>
      </c>
    </row>
    <row r="13" spans="1:5">
      <c r="A13" s="60" t="s">
        <v>81</v>
      </c>
      <c r="B13" s="60" t="s">
        <v>126</v>
      </c>
      <c r="C13" s="83">
        <v>0.16111111111111112</v>
      </c>
      <c r="D13" s="83">
        <v>0.75347222222222221</v>
      </c>
      <c r="E13" s="60"/>
    </row>
    <row r="14" spans="1:5">
      <c r="A14" s="60" t="s">
        <v>82</v>
      </c>
      <c r="B14" s="60" t="s">
        <v>126</v>
      </c>
      <c r="E14" s="60"/>
    </row>
    <row r="15" spans="1:5">
      <c r="A15" s="60" t="s">
        <v>83</v>
      </c>
      <c r="B15" s="60" t="s">
        <v>126</v>
      </c>
      <c r="E15" s="60"/>
    </row>
    <row r="16" spans="1:5">
      <c r="A16" s="60" t="s">
        <v>84</v>
      </c>
      <c r="B16" s="60" t="s">
        <v>126</v>
      </c>
      <c r="C16" s="83"/>
      <c r="D16" s="83"/>
      <c r="E16" s="60"/>
    </row>
    <row r="17" spans="1:5">
      <c r="A17" s="60" t="s">
        <v>85</v>
      </c>
      <c r="B17" s="60" t="s">
        <v>126</v>
      </c>
      <c r="E17" s="60"/>
    </row>
    <row r="18" spans="1:5">
      <c r="A18" s="60" t="s">
        <v>86</v>
      </c>
      <c r="B18" s="60" t="s">
        <v>126</v>
      </c>
      <c r="E18" s="60"/>
    </row>
    <row r="19" spans="1:5" s="60" customFormat="1">
      <c r="A19" s="60" t="s">
        <v>87</v>
      </c>
      <c r="B19" s="60" t="s">
        <v>126</v>
      </c>
      <c r="C19" s="83">
        <v>0.30763888888888891</v>
      </c>
      <c r="D19" s="83">
        <v>0.70833333333333337</v>
      </c>
    </row>
    <row r="20" spans="1:5">
      <c r="A20" s="60" t="s">
        <v>64</v>
      </c>
      <c r="B20" s="60" t="s">
        <v>126</v>
      </c>
      <c r="C20" s="83">
        <v>0.29166666666666669</v>
      </c>
      <c r="D20" s="83">
        <v>0.75</v>
      </c>
      <c r="E20" s="60"/>
    </row>
    <row r="21" spans="1:5">
      <c r="A21" s="60" t="s">
        <v>88</v>
      </c>
      <c r="B21" s="60" t="s">
        <v>126</v>
      </c>
      <c r="E21" s="60"/>
    </row>
    <row r="22" spans="1:5" s="60" customFormat="1">
      <c r="A22" s="88" t="s">
        <v>67</v>
      </c>
      <c r="B22" s="60" t="s">
        <v>126</v>
      </c>
      <c r="C22" s="83"/>
      <c r="D22" s="83"/>
    </row>
    <row r="23" spans="1:5">
      <c r="A23" s="67" t="s">
        <v>68</v>
      </c>
      <c r="B23" s="60" t="s">
        <v>126</v>
      </c>
      <c r="C23" s="83">
        <v>0.27083333333333331</v>
      </c>
      <c r="D23" s="83">
        <v>0.7416666666666667</v>
      </c>
      <c r="E23" s="60"/>
    </row>
    <row r="24" spans="1:5">
      <c r="A24" s="60" t="s">
        <v>36</v>
      </c>
      <c r="B24" s="60" t="s">
        <v>126</v>
      </c>
      <c r="C24" s="83">
        <v>0.17152777777777775</v>
      </c>
      <c r="D24" s="83">
        <v>0.58888888888888891</v>
      </c>
      <c r="E24" s="60"/>
    </row>
    <row r="25" spans="1:5">
      <c r="A25" s="60" t="s">
        <v>62</v>
      </c>
      <c r="B25" s="60" t="s">
        <v>126</v>
      </c>
      <c r="C25" s="83"/>
      <c r="D25" s="83"/>
      <c r="E25" s="60"/>
    </row>
    <row r="26" spans="1:5">
      <c r="A26" s="60" t="s">
        <v>89</v>
      </c>
      <c r="B26" s="60" t="s">
        <v>126</v>
      </c>
      <c r="E26" s="60"/>
    </row>
    <row r="27" spans="1:5">
      <c r="A27" s="60" t="s">
        <v>37</v>
      </c>
      <c r="B27" s="60" t="s">
        <v>126</v>
      </c>
      <c r="C27" s="83">
        <v>0.29166666666666669</v>
      </c>
      <c r="D27" s="83">
        <v>0.8125</v>
      </c>
      <c r="E27" s="60"/>
    </row>
    <row r="28" spans="1:5">
      <c r="A28" s="60" t="s">
        <v>90</v>
      </c>
      <c r="B28" s="60" t="s">
        <v>126</v>
      </c>
      <c r="C28" s="83">
        <v>0.21527777777777779</v>
      </c>
      <c r="D28" s="83">
        <v>0.47986111111111113</v>
      </c>
      <c r="E28" s="60"/>
    </row>
    <row r="29" spans="1:5">
      <c r="A29" s="60" t="s">
        <v>91</v>
      </c>
      <c r="B29" s="60" t="s">
        <v>126</v>
      </c>
      <c r="E29" s="60"/>
    </row>
    <row r="30" spans="1:5">
      <c r="A30" s="60" t="s">
        <v>92</v>
      </c>
      <c r="B30" s="60" t="s">
        <v>126</v>
      </c>
      <c r="E30" s="60"/>
    </row>
    <row r="31" spans="1:5">
      <c r="A31" s="60" t="s">
        <v>93</v>
      </c>
      <c r="B31" s="60" t="s">
        <v>126</v>
      </c>
      <c r="E31" s="60"/>
    </row>
    <row r="32" spans="1:5">
      <c r="A32" s="60" t="s">
        <v>94</v>
      </c>
      <c r="B32" s="60" t="s">
        <v>126</v>
      </c>
      <c r="E32" s="60"/>
    </row>
    <row r="33" spans="1:5" s="60" customFormat="1">
      <c r="A33" s="137" t="s">
        <v>140</v>
      </c>
      <c r="B33" s="60" t="s">
        <v>126</v>
      </c>
      <c r="C33" s="83">
        <v>0.25</v>
      </c>
      <c r="D33" s="83">
        <v>0.5</v>
      </c>
    </row>
    <row r="34" spans="1:5">
      <c r="A34" s="60" t="s">
        <v>95</v>
      </c>
      <c r="B34" s="60" t="s">
        <v>126</v>
      </c>
      <c r="C34" s="83"/>
      <c r="D34" s="83"/>
      <c r="E34" s="60"/>
    </row>
    <row r="35" spans="1:5">
      <c r="A35" s="60" t="s">
        <v>38</v>
      </c>
      <c r="B35" s="60" t="s">
        <v>126</v>
      </c>
      <c r="C35" s="83">
        <v>0.24583333333333335</v>
      </c>
      <c r="D35" s="83">
        <v>0.81388888888888899</v>
      </c>
      <c r="E35" s="60"/>
    </row>
    <row r="36" spans="1:5">
      <c r="A36" s="60" t="s">
        <v>54</v>
      </c>
      <c r="B36" s="60" t="s">
        <v>126</v>
      </c>
      <c r="C36" s="83">
        <v>0.33333333333333331</v>
      </c>
      <c r="D36" s="83">
        <v>0.70833333333333337</v>
      </c>
      <c r="E36" s="60"/>
    </row>
    <row r="37" spans="1:5">
      <c r="A37" s="60" t="s">
        <v>96</v>
      </c>
      <c r="B37" s="60" t="s">
        <v>126</v>
      </c>
      <c r="C37" s="83"/>
      <c r="D37" s="83"/>
      <c r="E37" s="60"/>
    </row>
    <row r="38" spans="1:5">
      <c r="A38" s="60" t="s">
        <v>46</v>
      </c>
      <c r="B38" s="60" t="s">
        <v>126</v>
      </c>
      <c r="C38" s="83">
        <v>0.26111111111111113</v>
      </c>
      <c r="D38" s="83">
        <v>0.7368055555555556</v>
      </c>
      <c r="E38" s="60"/>
    </row>
    <row r="39" spans="1:5">
      <c r="A39" s="60" t="s">
        <v>48</v>
      </c>
      <c r="B39" s="60" t="s">
        <v>126</v>
      </c>
      <c r="C39" s="83"/>
      <c r="D39" s="83"/>
      <c r="E39" s="60"/>
    </row>
    <row r="40" spans="1:5">
      <c r="A40" s="60" t="s">
        <v>97</v>
      </c>
      <c r="B40" s="60" t="s">
        <v>126</v>
      </c>
      <c r="E40" s="60"/>
    </row>
    <row r="41" spans="1:5" s="60" customFormat="1">
      <c r="A41" s="70" t="s">
        <v>146</v>
      </c>
      <c r="C41" s="83">
        <v>0.29166666666666669</v>
      </c>
      <c r="D41" s="83">
        <v>0.81944444444444453</v>
      </c>
    </row>
    <row r="42" spans="1:5">
      <c r="A42" s="60" t="s">
        <v>98</v>
      </c>
      <c r="B42" s="60" t="s">
        <v>126</v>
      </c>
      <c r="E42" s="60"/>
    </row>
    <row r="43" spans="1:5">
      <c r="A43" s="60" t="s">
        <v>99</v>
      </c>
      <c r="B43" s="60" t="s">
        <v>126</v>
      </c>
      <c r="E43" s="60"/>
    </row>
    <row r="44" spans="1:5">
      <c r="A44" s="60" t="s">
        <v>100</v>
      </c>
      <c r="B44" s="60" t="s">
        <v>126</v>
      </c>
      <c r="C44" s="83"/>
      <c r="D44" s="83"/>
      <c r="E44" s="60"/>
    </row>
    <row r="45" spans="1:5">
      <c r="A45" s="60" t="s">
        <v>101</v>
      </c>
      <c r="B45" s="60" t="s">
        <v>126</v>
      </c>
      <c r="C45" s="83"/>
      <c r="E45" s="60"/>
    </row>
    <row r="46" spans="1:5">
      <c r="A46" s="60" t="s">
        <v>102</v>
      </c>
      <c r="B46" s="60" t="s">
        <v>126</v>
      </c>
      <c r="E46" s="60"/>
    </row>
    <row r="47" spans="1:5">
      <c r="A47" s="60" t="s">
        <v>103</v>
      </c>
      <c r="B47" s="60" t="s">
        <v>126</v>
      </c>
      <c r="E47" s="60"/>
    </row>
    <row r="48" spans="1:5">
      <c r="A48" s="60" t="s">
        <v>104</v>
      </c>
      <c r="B48" s="60" t="s">
        <v>126</v>
      </c>
      <c r="C48" s="83"/>
      <c r="D48" s="83"/>
      <c r="E48" s="60"/>
    </row>
    <row r="49" spans="1:5">
      <c r="A49" s="60" t="s">
        <v>39</v>
      </c>
      <c r="B49" s="60" t="s">
        <v>126</v>
      </c>
      <c r="C49" s="83">
        <v>0.1361111111111111</v>
      </c>
      <c r="D49" s="83">
        <v>0.73611111111111116</v>
      </c>
      <c r="E49" s="60"/>
    </row>
    <row r="50" spans="1:5">
      <c r="A50" s="60" t="s">
        <v>105</v>
      </c>
      <c r="B50" s="60" t="s">
        <v>126</v>
      </c>
      <c r="E50" s="60"/>
    </row>
    <row r="51" spans="1:5">
      <c r="A51" s="60" t="s">
        <v>106</v>
      </c>
      <c r="B51" s="60" t="s">
        <v>126</v>
      </c>
      <c r="C51" s="83"/>
      <c r="D51" s="83"/>
      <c r="E51" s="60"/>
    </row>
    <row r="52" spans="1:5" s="60" customFormat="1">
      <c r="A52" s="71" t="s">
        <v>137</v>
      </c>
      <c r="B52" s="60" t="s">
        <v>126</v>
      </c>
      <c r="C52" s="83">
        <v>0.18194444444444444</v>
      </c>
      <c r="D52" s="83">
        <v>0.75</v>
      </c>
    </row>
    <row r="53" spans="1:5">
      <c r="A53" s="60" t="s">
        <v>107</v>
      </c>
      <c r="B53" s="60" t="s">
        <v>126</v>
      </c>
      <c r="E53" s="60"/>
    </row>
    <row r="54" spans="1:5">
      <c r="A54" s="60" t="s">
        <v>108</v>
      </c>
      <c r="B54" s="60" t="s">
        <v>126</v>
      </c>
      <c r="E54" s="60"/>
    </row>
    <row r="55" spans="1:5">
      <c r="A55" s="60" t="s">
        <v>109</v>
      </c>
      <c r="B55" s="60" t="s">
        <v>126</v>
      </c>
      <c r="C55" s="83"/>
      <c r="E55" s="60"/>
    </row>
    <row r="56" spans="1:5">
      <c r="A56" s="60" t="s">
        <v>110</v>
      </c>
      <c r="B56" s="60" t="s">
        <v>126</v>
      </c>
      <c r="E56" s="60"/>
    </row>
    <row r="57" spans="1:5">
      <c r="A57" s="71" t="s">
        <v>136</v>
      </c>
      <c r="B57" s="60" t="s">
        <v>126</v>
      </c>
      <c r="E57" s="60"/>
    </row>
    <row r="58" spans="1:5">
      <c r="A58" s="60" t="s">
        <v>111</v>
      </c>
      <c r="B58" s="60" t="s">
        <v>126</v>
      </c>
      <c r="C58" s="83"/>
      <c r="D58" s="83"/>
      <c r="E58" s="60"/>
    </row>
    <row r="59" spans="1:5">
      <c r="A59" s="60" t="s">
        <v>53</v>
      </c>
      <c r="B59" s="60" t="s">
        <v>126</v>
      </c>
      <c r="C59" s="83"/>
      <c r="D59" s="83"/>
      <c r="E59" s="60"/>
    </row>
    <row r="60" spans="1:5">
      <c r="A60" s="60" t="s">
        <v>112</v>
      </c>
      <c r="B60" s="60" t="s">
        <v>126</v>
      </c>
      <c r="C60" s="83"/>
      <c r="D60" s="83"/>
      <c r="E60" s="60"/>
    </row>
    <row r="61" spans="1:5">
      <c r="A61" s="60" t="s">
        <v>40</v>
      </c>
      <c r="B61" s="60" t="s">
        <v>126</v>
      </c>
      <c r="C61" s="83">
        <v>0.25</v>
      </c>
      <c r="D61" s="83">
        <v>0.83333333333333337</v>
      </c>
      <c r="E61" s="60"/>
    </row>
    <row r="62" spans="1:5">
      <c r="A62" s="60" t="s">
        <v>113</v>
      </c>
      <c r="B62" s="60" t="s">
        <v>126</v>
      </c>
      <c r="C62" s="83"/>
      <c r="D62" s="83"/>
      <c r="E62" s="60"/>
    </row>
    <row r="63" spans="1:5">
      <c r="A63" s="60" t="s">
        <v>41</v>
      </c>
      <c r="B63" s="60" t="s">
        <v>126</v>
      </c>
      <c r="C63" s="83">
        <v>0.33680555555555558</v>
      </c>
      <c r="D63" s="83">
        <v>0.80069444444444438</v>
      </c>
      <c r="E63" s="60"/>
    </row>
    <row r="64" spans="1:5">
      <c r="A64" s="71" t="s">
        <v>132</v>
      </c>
      <c r="B64" s="60" t="s">
        <v>126</v>
      </c>
      <c r="C64" s="83">
        <v>0.31180555555555556</v>
      </c>
      <c r="D64" s="83">
        <v>0.53125</v>
      </c>
      <c r="E64" s="60"/>
    </row>
    <row r="65" spans="1:5">
      <c r="A65" s="60" t="s">
        <v>49</v>
      </c>
      <c r="B65" s="60" t="s">
        <v>126</v>
      </c>
      <c r="C65" s="83">
        <v>0.2986111111111111</v>
      </c>
      <c r="D65" s="83">
        <v>0.71180555555555547</v>
      </c>
      <c r="E65" s="60"/>
    </row>
    <row r="66" spans="1:5">
      <c r="A66" s="60" t="s">
        <v>55</v>
      </c>
      <c r="B66" s="60" t="s">
        <v>126</v>
      </c>
      <c r="C66" s="83">
        <v>0.2986111111111111</v>
      </c>
      <c r="D66" s="83">
        <v>0.625</v>
      </c>
      <c r="E66" s="60"/>
    </row>
    <row r="67" spans="1:5">
      <c r="A67" s="60" t="s">
        <v>114</v>
      </c>
      <c r="B67" s="60" t="s">
        <v>126</v>
      </c>
      <c r="C67" s="83">
        <v>0.29166666666666669</v>
      </c>
      <c r="D67" s="83">
        <v>0.75</v>
      </c>
      <c r="E67" s="60"/>
    </row>
    <row r="68" spans="1:5">
      <c r="A68" s="60" t="s">
        <v>47</v>
      </c>
      <c r="B68" s="60" t="s">
        <v>126</v>
      </c>
      <c r="C68" s="83">
        <v>0.12708333333333333</v>
      </c>
      <c r="D68" s="83">
        <v>0.55763888888888891</v>
      </c>
      <c r="E68" s="60"/>
    </row>
    <row r="69" spans="1:5" s="60" customFormat="1">
      <c r="A69" s="71" t="s">
        <v>42</v>
      </c>
      <c r="B69" s="60" t="s">
        <v>126</v>
      </c>
      <c r="C69" s="83">
        <v>0.19305555555555554</v>
      </c>
      <c r="D69" s="83">
        <v>0.57291666666666663</v>
      </c>
    </row>
    <row r="70" spans="1:5" s="60" customFormat="1">
      <c r="A70" s="126" t="s">
        <v>131</v>
      </c>
      <c r="B70" s="60" t="s">
        <v>126</v>
      </c>
      <c r="C70" s="83">
        <v>0.25</v>
      </c>
      <c r="D70" s="83">
        <v>0.83333333333333337</v>
      </c>
    </row>
    <row r="71" spans="1:5">
      <c r="A71" s="60" t="s">
        <v>69</v>
      </c>
      <c r="B71" s="60" t="s">
        <v>126</v>
      </c>
      <c r="C71" s="83">
        <v>0.10555555555555556</v>
      </c>
      <c r="D71" s="83">
        <v>0.51388888888888895</v>
      </c>
      <c r="E71" s="60"/>
    </row>
    <row r="72" spans="1:5">
      <c r="A72" s="60" t="s">
        <v>115</v>
      </c>
      <c r="B72" s="60" t="s">
        <v>126</v>
      </c>
      <c r="E72" s="60"/>
    </row>
    <row r="73" spans="1:5">
      <c r="A73" s="60" t="s">
        <v>116</v>
      </c>
      <c r="B73" s="60" t="s">
        <v>126</v>
      </c>
      <c r="C73" s="83"/>
      <c r="D73" s="83"/>
      <c r="E73" s="60"/>
    </row>
    <row r="74" spans="1:5">
      <c r="A74" s="60" t="s">
        <v>44</v>
      </c>
      <c r="B74" s="60" t="s">
        <v>126</v>
      </c>
      <c r="C74" s="83">
        <v>0.33333333333333331</v>
      </c>
      <c r="D74" s="83">
        <v>0.70833333333333337</v>
      </c>
      <c r="E74" s="60"/>
    </row>
    <row r="75" spans="1:5">
      <c r="A75" s="60" t="s">
        <v>117</v>
      </c>
      <c r="B75" s="60" t="s">
        <v>126</v>
      </c>
      <c r="C75" s="83"/>
      <c r="D75" s="83"/>
      <c r="E75" s="60"/>
    </row>
    <row r="76" spans="1:5">
      <c r="A76" s="60" t="s">
        <v>118</v>
      </c>
      <c r="B76" s="60" t="s">
        <v>126</v>
      </c>
      <c r="C76" s="83"/>
      <c r="D76" s="83"/>
      <c r="E76" s="60"/>
    </row>
    <row r="77" spans="1:5">
      <c r="A77" s="60" t="s">
        <v>119</v>
      </c>
      <c r="B77" s="60" t="s">
        <v>126</v>
      </c>
      <c r="C77" s="120"/>
      <c r="D77" s="120"/>
      <c r="E77" s="60"/>
    </row>
    <row r="78" spans="1:5">
      <c r="A78" s="67" t="s">
        <v>50</v>
      </c>
      <c r="B78" s="60" t="s">
        <v>126</v>
      </c>
      <c r="C78" s="120">
        <v>0.33333333333333331</v>
      </c>
      <c r="D78" s="120">
        <v>0.83333333333333337</v>
      </c>
      <c r="E78" s="60"/>
    </row>
    <row r="79" spans="1:5">
      <c r="A79" s="67"/>
      <c r="B79" s="67"/>
      <c r="C79" s="121"/>
      <c r="D79" s="121"/>
      <c r="E79" s="60"/>
    </row>
    <row r="80" spans="1:5">
      <c r="A80" s="67"/>
      <c r="B80" s="67"/>
      <c r="C80" s="67"/>
      <c r="D80" s="67"/>
      <c r="E80" s="60"/>
    </row>
    <row r="81" spans="1:5">
      <c r="A81" s="67"/>
      <c r="B81" s="67"/>
      <c r="C81" s="67"/>
      <c r="D81" s="67"/>
      <c r="E81" s="60"/>
    </row>
    <row r="82" spans="1:5">
      <c r="A82" s="67"/>
      <c r="B82" s="67"/>
      <c r="C82" s="67"/>
      <c r="D82" s="67"/>
      <c r="E82" s="60"/>
    </row>
    <row r="83" spans="1:5">
      <c r="A83" s="67"/>
      <c r="B83" s="67"/>
      <c r="C83" s="67"/>
      <c r="D83" s="67"/>
      <c r="E83" s="60"/>
    </row>
    <row r="84" spans="1:5">
      <c r="A84" s="67"/>
      <c r="B84" s="67"/>
      <c r="C84" s="67"/>
      <c r="D84" s="67"/>
      <c r="E84" s="60"/>
    </row>
    <row r="85" spans="1:5">
      <c r="A85" s="67"/>
      <c r="B85" s="67"/>
      <c r="C85" s="67"/>
      <c r="D85" s="67"/>
      <c r="E85" s="60"/>
    </row>
    <row r="86" spans="1:5">
      <c r="A86" s="67"/>
      <c r="B86" s="67"/>
      <c r="C86" s="67"/>
      <c r="D86" s="67"/>
      <c r="E86" s="60"/>
    </row>
    <row r="87" spans="1:5">
      <c r="A87" s="67"/>
      <c r="B87" s="67"/>
      <c r="C87" s="67"/>
      <c r="D87" s="67"/>
      <c r="E87" s="60"/>
    </row>
    <row r="88" spans="1:5">
      <c r="A88" s="67"/>
      <c r="B88" s="67"/>
      <c r="C88" s="67"/>
      <c r="D88" s="67"/>
      <c r="E88" s="60"/>
    </row>
    <row r="89" spans="1:5">
      <c r="A89" s="67"/>
      <c r="B89" s="67"/>
      <c r="C89" s="67"/>
      <c r="D89" s="67"/>
      <c r="E89" s="60"/>
    </row>
    <row r="90" spans="1:5">
      <c r="A90" s="67"/>
      <c r="B90" s="67"/>
      <c r="C90" s="67"/>
      <c r="D90" s="67"/>
      <c r="E90" s="60"/>
    </row>
    <row r="91" spans="1:5">
      <c r="A91" s="67"/>
      <c r="B91" s="67"/>
      <c r="C91" s="67"/>
      <c r="D91" s="67"/>
      <c r="E91" s="60"/>
    </row>
    <row r="92" spans="1:5">
      <c r="A92" s="67"/>
      <c r="B92" s="67"/>
      <c r="C92" s="67"/>
      <c r="D92" s="67"/>
      <c r="E92" s="60"/>
    </row>
    <row r="93" spans="1:5">
      <c r="A93" s="67"/>
      <c r="B93" s="67"/>
      <c r="C93" s="67"/>
      <c r="D93" s="67"/>
      <c r="E93" s="60"/>
    </row>
    <row r="94" spans="1:5">
      <c r="A94" s="67"/>
      <c r="B94" s="67"/>
      <c r="C94" s="67"/>
      <c r="D94" s="67"/>
      <c r="E94" s="60"/>
    </row>
    <row r="95" spans="1:5">
      <c r="A95" s="67"/>
      <c r="B95" s="67"/>
      <c r="C95" s="67"/>
      <c r="D95" s="67"/>
      <c r="E95" s="60"/>
    </row>
    <row r="96" spans="1:5">
      <c r="A96" s="67"/>
      <c r="B96" s="67"/>
      <c r="C96" s="67"/>
      <c r="D96" s="67"/>
      <c r="E96" s="60"/>
    </row>
    <row r="97" spans="1:5">
      <c r="A97" s="67"/>
      <c r="B97" s="67"/>
      <c r="C97" s="67"/>
      <c r="D97" s="67"/>
      <c r="E97" s="60"/>
    </row>
    <row r="98" spans="1:5">
      <c r="A98" s="67"/>
      <c r="B98" s="67"/>
      <c r="C98" s="67"/>
      <c r="D98" s="67"/>
      <c r="E98" s="60"/>
    </row>
    <row r="99" spans="1:5">
      <c r="A99" s="67"/>
      <c r="B99" s="67"/>
      <c r="C99" s="67"/>
      <c r="D99" s="67"/>
      <c r="E99" s="60"/>
    </row>
    <row r="100" spans="1:5">
      <c r="A100" s="67"/>
      <c r="B100" s="67"/>
      <c r="C100" s="67"/>
      <c r="D100" s="67"/>
      <c r="E100" s="60"/>
    </row>
    <row r="101" spans="1:5">
      <c r="A101" s="67"/>
      <c r="B101" s="67"/>
      <c r="C101" s="67"/>
      <c r="D101" s="67"/>
      <c r="E101" s="60"/>
    </row>
    <row r="102" spans="1:5">
      <c r="A102" s="67"/>
      <c r="B102" s="67"/>
      <c r="C102" s="67"/>
      <c r="D102" s="67"/>
      <c r="E102" s="60"/>
    </row>
    <row r="103" spans="1:5">
      <c r="A103" s="67"/>
      <c r="B103" s="67"/>
      <c r="C103" s="67"/>
      <c r="D103" s="67"/>
      <c r="E103" s="60"/>
    </row>
    <row r="104" spans="1:5">
      <c r="A104" s="67"/>
      <c r="B104" s="67"/>
      <c r="C104" s="67"/>
      <c r="D104" s="67"/>
      <c r="E104" s="60"/>
    </row>
    <row r="105" spans="1:5">
      <c r="A105" s="67"/>
      <c r="B105" s="67"/>
      <c r="C105" s="67"/>
      <c r="D105" s="67"/>
      <c r="E105" s="60"/>
    </row>
    <row r="106" spans="1:5">
      <c r="A106" s="67"/>
      <c r="B106" s="67"/>
      <c r="C106" s="67"/>
      <c r="D106" s="67"/>
      <c r="E106" s="60"/>
    </row>
    <row r="107" spans="1:5">
      <c r="A107" s="67"/>
      <c r="B107" s="67"/>
      <c r="C107" s="67"/>
      <c r="D107" s="67"/>
      <c r="E107" s="60"/>
    </row>
    <row r="108" spans="1:5">
      <c r="A108" s="67"/>
      <c r="B108" s="67"/>
      <c r="C108" s="67"/>
      <c r="D108" s="67"/>
      <c r="E108" s="60"/>
    </row>
    <row r="109" spans="1:5">
      <c r="A109" s="67"/>
      <c r="B109" s="67"/>
      <c r="C109" s="67"/>
      <c r="D109" s="67"/>
      <c r="E109" s="60"/>
    </row>
    <row r="110" spans="1:5">
      <c r="A110" s="67"/>
      <c r="B110" s="67"/>
      <c r="C110" s="67"/>
      <c r="D110" s="67"/>
      <c r="E110" s="60"/>
    </row>
    <row r="111" spans="1:5">
      <c r="A111" s="67"/>
      <c r="B111" s="67"/>
      <c r="C111" s="67"/>
      <c r="D111" s="67"/>
      <c r="E111" s="60"/>
    </row>
    <row r="112" spans="1:5">
      <c r="A112" s="67"/>
      <c r="B112" s="67"/>
      <c r="C112" s="67"/>
      <c r="D112" s="67"/>
      <c r="E112" s="60"/>
    </row>
    <row r="113" spans="1:5">
      <c r="A113" s="67"/>
      <c r="B113" s="67"/>
      <c r="C113" s="67"/>
      <c r="D113" s="67"/>
      <c r="E113" s="60"/>
    </row>
    <row r="114" spans="1:5">
      <c r="A114" s="67"/>
      <c r="B114" s="67"/>
      <c r="C114" s="67"/>
      <c r="D114" s="67"/>
      <c r="E114" s="60"/>
    </row>
    <row r="115" spans="1:5">
      <c r="A115" s="67"/>
      <c r="B115" s="67"/>
      <c r="C115" s="67"/>
      <c r="D115" s="67"/>
      <c r="E115" s="60"/>
    </row>
    <row r="116" spans="1:5">
      <c r="A116" s="67"/>
      <c r="B116" s="67"/>
      <c r="C116" s="67"/>
      <c r="D116" s="67"/>
      <c r="E116" s="60"/>
    </row>
    <row r="117" spans="1:5">
      <c r="A117" s="67"/>
      <c r="B117" s="67"/>
      <c r="C117" s="67"/>
      <c r="D117" s="67"/>
      <c r="E117" s="60"/>
    </row>
    <row r="118" spans="1:5">
      <c r="A118" s="67"/>
      <c r="B118" s="67"/>
      <c r="C118" s="67"/>
      <c r="D118" s="67"/>
      <c r="E118" s="60"/>
    </row>
    <row r="119" spans="1:5">
      <c r="A119" s="67"/>
      <c r="B119" s="67"/>
      <c r="C119" s="67"/>
      <c r="D119" s="67"/>
      <c r="E119" s="60"/>
    </row>
    <row r="120" spans="1:5">
      <c r="A120" s="67"/>
      <c r="B120" s="67"/>
      <c r="C120" s="67"/>
      <c r="D120" s="67"/>
      <c r="E120" s="60"/>
    </row>
    <row r="121" spans="1:5">
      <c r="A121" s="67"/>
      <c r="B121" s="67"/>
      <c r="C121" s="67"/>
      <c r="D121" s="67"/>
      <c r="E121" s="60"/>
    </row>
    <row r="122" spans="1:5">
      <c r="A122" s="67"/>
      <c r="B122" s="67"/>
      <c r="C122" s="67"/>
      <c r="D122" s="67"/>
      <c r="E122" s="60"/>
    </row>
    <row r="123" spans="1:5">
      <c r="A123" s="67"/>
      <c r="B123" s="67"/>
      <c r="C123" s="67"/>
      <c r="D123" s="67"/>
      <c r="E123" s="60"/>
    </row>
    <row r="124" spans="1:5">
      <c r="A124" s="67"/>
      <c r="B124" s="67"/>
      <c r="C124" s="67"/>
      <c r="D124" s="67"/>
      <c r="E124" s="60"/>
    </row>
    <row r="125" spans="1:5">
      <c r="A125" s="67"/>
      <c r="B125" s="67"/>
      <c r="C125" s="67"/>
      <c r="D125" s="67"/>
      <c r="E125" s="60"/>
    </row>
    <row r="126" spans="1:5">
      <c r="A126" s="67"/>
      <c r="B126" s="67"/>
      <c r="C126" s="67"/>
      <c r="D126" s="67"/>
      <c r="E126" s="60"/>
    </row>
    <row r="127" spans="1:5">
      <c r="A127" s="67"/>
      <c r="B127" s="67"/>
      <c r="C127" s="67"/>
      <c r="D127" s="67"/>
      <c r="E127" s="60"/>
    </row>
    <row r="128" spans="1:5">
      <c r="A128" s="67"/>
      <c r="B128" s="67"/>
      <c r="C128" s="67"/>
      <c r="D128" s="67"/>
      <c r="E128" s="60"/>
    </row>
    <row r="129" spans="1:5">
      <c r="A129" s="67"/>
      <c r="B129" s="67"/>
      <c r="C129" s="67"/>
      <c r="D129" s="67"/>
      <c r="E129" s="60"/>
    </row>
    <row r="130" spans="1:5">
      <c r="A130" s="67"/>
      <c r="B130" s="67"/>
      <c r="C130" s="67"/>
      <c r="D130" s="67"/>
      <c r="E130" s="60"/>
    </row>
    <row r="131" spans="1:5">
      <c r="A131" s="67"/>
      <c r="B131" s="67"/>
      <c r="C131" s="67"/>
      <c r="D131" s="67"/>
      <c r="E131" s="60"/>
    </row>
    <row r="132" spans="1:5">
      <c r="A132" s="67"/>
      <c r="B132" s="67"/>
      <c r="C132" s="67"/>
      <c r="D132" s="67"/>
      <c r="E132" s="60"/>
    </row>
    <row r="133" spans="1:5">
      <c r="A133" s="67"/>
      <c r="B133" s="67"/>
      <c r="C133" s="67"/>
      <c r="D133" s="67"/>
      <c r="E133" s="60"/>
    </row>
    <row r="134" spans="1:5">
      <c r="A134" s="67"/>
      <c r="B134" s="67"/>
      <c r="C134" s="67"/>
      <c r="D134" s="67"/>
      <c r="E134" s="60"/>
    </row>
    <row r="135" spans="1:5">
      <c r="A135" s="67"/>
      <c r="B135" s="67"/>
      <c r="C135" s="67"/>
      <c r="D135" s="67"/>
      <c r="E135" s="60"/>
    </row>
    <row r="136" spans="1:5">
      <c r="A136" s="67"/>
      <c r="B136" s="67"/>
      <c r="C136" s="67"/>
      <c r="D136" s="67"/>
      <c r="E136" s="60"/>
    </row>
    <row r="137" spans="1:5">
      <c r="A137" s="67"/>
      <c r="B137" s="67"/>
      <c r="C137" s="67"/>
      <c r="D137" s="67"/>
      <c r="E137" s="60"/>
    </row>
    <row r="138" spans="1:5">
      <c r="A138" s="67"/>
      <c r="B138" s="67"/>
      <c r="C138" s="67"/>
      <c r="D138" s="67"/>
      <c r="E138" s="60"/>
    </row>
    <row r="139" spans="1:5">
      <c r="A139" s="67"/>
      <c r="B139" s="67"/>
      <c r="C139" s="67"/>
      <c r="D139" s="67"/>
      <c r="E139" s="60"/>
    </row>
    <row r="140" spans="1:5">
      <c r="A140" s="67"/>
      <c r="B140" s="67"/>
      <c r="C140" s="67"/>
      <c r="D140" s="67"/>
      <c r="E140" s="60"/>
    </row>
    <row r="141" spans="1:5">
      <c r="A141" s="67"/>
      <c r="B141" s="67"/>
      <c r="C141" s="67"/>
      <c r="D141" s="67"/>
      <c r="E141" s="60"/>
    </row>
    <row r="142" spans="1:5">
      <c r="A142" s="67"/>
      <c r="B142" s="67"/>
      <c r="C142" s="67"/>
      <c r="D142" s="67"/>
      <c r="E142" s="60"/>
    </row>
    <row r="143" spans="1:5">
      <c r="A143" s="67"/>
      <c r="B143" s="67"/>
      <c r="C143" s="67"/>
      <c r="D143" s="67"/>
      <c r="E143" s="60"/>
    </row>
    <row r="144" spans="1:5">
      <c r="A144" s="67"/>
      <c r="B144" s="67"/>
      <c r="C144" s="67"/>
      <c r="D144" s="67"/>
      <c r="E144" s="60"/>
    </row>
    <row r="145" spans="1:5">
      <c r="A145" s="67"/>
      <c r="B145" s="67"/>
      <c r="C145" s="67"/>
      <c r="D145" s="67"/>
      <c r="E145" s="60"/>
    </row>
    <row r="146" spans="1:5">
      <c r="A146" s="67"/>
      <c r="B146" s="67"/>
      <c r="C146" s="67"/>
      <c r="D146" s="67"/>
      <c r="E146" s="60"/>
    </row>
    <row r="147" spans="1:5">
      <c r="A147" s="67"/>
      <c r="B147" s="67"/>
      <c r="C147" s="67"/>
      <c r="D147" s="67"/>
      <c r="E147" s="60"/>
    </row>
    <row r="148" spans="1:5">
      <c r="A148" s="67"/>
      <c r="B148" s="67"/>
      <c r="C148" s="67"/>
      <c r="D148" s="67"/>
      <c r="E148" s="60"/>
    </row>
    <row r="149" spans="1:5">
      <c r="A149" s="67"/>
      <c r="B149" s="67"/>
      <c r="C149" s="67"/>
      <c r="D149" s="67"/>
      <c r="E149" s="60"/>
    </row>
    <row r="150" spans="1:5">
      <c r="A150" s="67"/>
      <c r="B150" s="67"/>
      <c r="C150" s="67"/>
      <c r="D150" s="67"/>
      <c r="E150" s="60"/>
    </row>
    <row r="151" spans="1:5">
      <c r="A151" s="67"/>
      <c r="B151" s="67"/>
      <c r="C151" s="67"/>
      <c r="D151" s="67"/>
      <c r="E151" s="60"/>
    </row>
    <row r="152" spans="1:5">
      <c r="A152" s="67"/>
      <c r="B152" s="67"/>
      <c r="C152" s="67"/>
      <c r="D152" s="67"/>
      <c r="E152" s="60"/>
    </row>
    <row r="153" spans="1:5">
      <c r="A153" s="67"/>
      <c r="B153" s="67"/>
      <c r="C153" s="67"/>
      <c r="D153" s="67"/>
      <c r="E153" s="60"/>
    </row>
    <row r="154" spans="1:5">
      <c r="A154" s="67"/>
      <c r="B154" s="67"/>
      <c r="C154" s="67"/>
      <c r="D154" s="67"/>
      <c r="E154" s="60"/>
    </row>
    <row r="155" spans="1:5">
      <c r="A155" s="67"/>
      <c r="B155" s="67"/>
      <c r="C155" s="67"/>
      <c r="D155" s="67"/>
      <c r="E155" s="60"/>
    </row>
    <row r="156" spans="1:5">
      <c r="A156" s="67"/>
      <c r="B156" s="67"/>
      <c r="C156" s="67"/>
      <c r="D156" s="67"/>
      <c r="E156" s="60"/>
    </row>
    <row r="157" spans="1:5">
      <c r="A157" s="67"/>
      <c r="B157" s="67"/>
      <c r="C157" s="67"/>
      <c r="D157" s="67"/>
      <c r="E157" s="60"/>
    </row>
    <row r="158" spans="1:5">
      <c r="A158" s="67"/>
      <c r="B158" s="67"/>
      <c r="C158" s="67"/>
      <c r="D158" s="67"/>
      <c r="E158" s="60"/>
    </row>
    <row r="159" spans="1:5">
      <c r="A159" s="67"/>
      <c r="B159" s="67"/>
      <c r="C159" s="67"/>
      <c r="D159" s="67"/>
      <c r="E159" s="60"/>
    </row>
    <row r="160" spans="1:5">
      <c r="A160" s="67"/>
      <c r="B160" s="67"/>
      <c r="C160" s="67"/>
      <c r="D160" s="67"/>
      <c r="E160" s="60"/>
    </row>
    <row r="161" spans="1:5">
      <c r="A161" s="67"/>
      <c r="B161" s="67"/>
      <c r="C161" s="67"/>
      <c r="D161" s="67"/>
      <c r="E161" s="60"/>
    </row>
    <row r="162" spans="1:5">
      <c r="A162" s="67"/>
      <c r="B162" s="67"/>
      <c r="C162" s="67"/>
      <c r="D162" s="67"/>
      <c r="E162" s="60"/>
    </row>
    <row r="163" spans="1:5">
      <c r="A163" s="67"/>
      <c r="B163" s="67"/>
      <c r="C163" s="67"/>
      <c r="D163" s="67"/>
      <c r="E163" s="60"/>
    </row>
    <row r="164" spans="1:5">
      <c r="A164" s="67"/>
      <c r="B164" s="67"/>
      <c r="C164" s="67"/>
      <c r="D164" s="67"/>
      <c r="E164" s="60"/>
    </row>
    <row r="165" spans="1:5">
      <c r="A165" s="67"/>
      <c r="B165" s="67"/>
      <c r="C165" s="67"/>
      <c r="D165" s="67"/>
      <c r="E165" s="60"/>
    </row>
    <row r="166" spans="1:5">
      <c r="A166" s="67"/>
      <c r="B166" s="67"/>
      <c r="C166" s="67"/>
      <c r="D166" s="67"/>
      <c r="E166" s="60"/>
    </row>
  </sheetData>
  <sortState ref="A1:D73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2"/>
  <sheetViews>
    <sheetView topLeftCell="A22" workbookViewId="0">
      <selection activeCell="E23" sqref="E23"/>
    </sheetView>
  </sheetViews>
  <sheetFormatPr baseColWidth="10" defaultRowHeight="15"/>
  <cols>
    <col min="1" max="1" width="32.85546875" style="60" bestFit="1" customWidth="1"/>
    <col min="2" max="4" width="11.42578125" style="60"/>
  </cols>
  <sheetData>
    <row r="1" spans="1:9">
      <c r="A1" s="60" t="s">
        <v>45</v>
      </c>
      <c r="B1" s="60" t="s">
        <v>127</v>
      </c>
      <c r="C1" s="83">
        <v>0.29166666666666669</v>
      </c>
      <c r="D1" s="83">
        <v>0.70833333333333337</v>
      </c>
      <c r="E1" s="67"/>
      <c r="F1" s="67"/>
      <c r="G1" s="67"/>
      <c r="H1" s="67"/>
      <c r="I1" s="60"/>
    </row>
    <row r="2" spans="1:9">
      <c r="A2" s="60" t="s">
        <v>74</v>
      </c>
      <c r="B2" s="60" t="s">
        <v>127</v>
      </c>
      <c r="E2" s="67"/>
      <c r="F2" s="67"/>
      <c r="G2" s="67"/>
      <c r="H2" s="67"/>
      <c r="I2" s="60"/>
    </row>
    <row r="3" spans="1:9">
      <c r="A3" s="60" t="s">
        <v>72</v>
      </c>
      <c r="B3" s="60" t="s">
        <v>127</v>
      </c>
      <c r="C3" s="83">
        <v>0.25</v>
      </c>
      <c r="D3" s="83">
        <v>0.58333333333333337</v>
      </c>
      <c r="E3" s="67"/>
      <c r="F3" s="67"/>
      <c r="G3" s="67"/>
      <c r="H3" s="67"/>
      <c r="I3" s="60"/>
    </row>
    <row r="4" spans="1:9">
      <c r="A4" s="60" t="s">
        <v>75</v>
      </c>
      <c r="B4" s="60" t="s">
        <v>128</v>
      </c>
      <c r="E4" s="67"/>
      <c r="F4" s="67"/>
      <c r="G4" s="67"/>
      <c r="H4" s="67"/>
      <c r="I4" s="60"/>
    </row>
    <row r="5" spans="1:9">
      <c r="A5" s="60" t="s">
        <v>76</v>
      </c>
      <c r="B5" s="60" t="s">
        <v>128</v>
      </c>
      <c r="E5" s="67"/>
      <c r="F5" s="67"/>
      <c r="G5" s="67"/>
      <c r="H5" s="67"/>
      <c r="I5" s="60"/>
    </row>
    <row r="6" spans="1:9">
      <c r="A6" s="70" t="s">
        <v>43</v>
      </c>
      <c r="B6" s="60" t="s">
        <v>128</v>
      </c>
      <c r="C6" s="83"/>
      <c r="D6" s="83"/>
      <c r="E6" s="67"/>
      <c r="F6" s="67"/>
      <c r="G6" s="67"/>
      <c r="H6" s="67"/>
      <c r="I6" s="60"/>
    </row>
    <row r="7" spans="1:9">
      <c r="A7" s="60" t="s">
        <v>77</v>
      </c>
      <c r="B7" s="60" t="s">
        <v>128</v>
      </c>
      <c r="E7" s="67"/>
      <c r="F7" s="67"/>
      <c r="G7" s="67"/>
      <c r="H7" s="67"/>
      <c r="I7" s="60"/>
    </row>
    <row r="8" spans="1:9">
      <c r="A8" s="60" t="s">
        <v>78</v>
      </c>
      <c r="B8" s="60" t="s">
        <v>128</v>
      </c>
      <c r="E8" s="67"/>
      <c r="F8" s="67"/>
      <c r="G8" s="67"/>
      <c r="H8" s="67"/>
      <c r="I8" s="60"/>
    </row>
    <row r="9" spans="1:9" s="60" customFormat="1">
      <c r="A9" s="70" t="s">
        <v>71</v>
      </c>
      <c r="B9" s="60" t="s">
        <v>128</v>
      </c>
      <c r="E9" s="67"/>
      <c r="F9" s="67"/>
      <c r="G9" s="67"/>
      <c r="H9" s="67"/>
    </row>
    <row r="10" spans="1:9">
      <c r="A10" s="60" t="s">
        <v>79</v>
      </c>
      <c r="B10" s="60" t="s">
        <v>128</v>
      </c>
      <c r="E10" s="67"/>
      <c r="F10" s="67"/>
      <c r="G10" s="67"/>
      <c r="H10" s="67"/>
      <c r="I10" s="60"/>
    </row>
    <row r="11" spans="1:9" s="60" customFormat="1">
      <c r="A11" s="134" t="s">
        <v>138</v>
      </c>
      <c r="B11" s="135" t="s">
        <v>128</v>
      </c>
      <c r="C11" s="83">
        <v>0.16666666666666666</v>
      </c>
      <c r="D11" s="83">
        <v>0.50138888888888888</v>
      </c>
      <c r="E11" s="67"/>
      <c r="F11" s="67"/>
      <c r="G11" s="67"/>
      <c r="H11" s="67"/>
    </row>
    <row r="12" spans="1:9">
      <c r="A12" s="60" t="s">
        <v>80</v>
      </c>
      <c r="B12" s="60" t="s">
        <v>128</v>
      </c>
      <c r="E12" s="67"/>
      <c r="F12" s="67"/>
      <c r="G12" s="67"/>
      <c r="H12" s="67"/>
      <c r="I12" s="60"/>
    </row>
    <row r="13" spans="1:9">
      <c r="A13" s="60" t="s">
        <v>81</v>
      </c>
      <c r="B13" s="60" t="s">
        <v>128</v>
      </c>
      <c r="C13" s="83">
        <v>0.16458333333333333</v>
      </c>
      <c r="D13" s="83">
        <v>0.55694444444444446</v>
      </c>
      <c r="E13" s="67"/>
      <c r="F13" s="67"/>
      <c r="G13" s="67"/>
      <c r="H13" s="67"/>
      <c r="I13" s="60"/>
    </row>
    <row r="14" spans="1:9">
      <c r="A14" s="60" t="s">
        <v>82</v>
      </c>
      <c r="B14" s="60" t="s">
        <v>128</v>
      </c>
      <c r="E14" s="67"/>
      <c r="F14" s="67"/>
      <c r="G14" s="67"/>
      <c r="H14" s="67"/>
      <c r="I14" s="60"/>
    </row>
    <row r="15" spans="1:9">
      <c r="A15" s="60" t="s">
        <v>83</v>
      </c>
      <c r="B15" s="60" t="s">
        <v>128</v>
      </c>
      <c r="E15" s="67"/>
      <c r="F15" s="67"/>
      <c r="G15" s="67"/>
      <c r="H15" s="67"/>
      <c r="I15" s="60"/>
    </row>
    <row r="16" spans="1:9">
      <c r="A16" s="60" t="s">
        <v>84</v>
      </c>
      <c r="B16" s="60" t="s">
        <v>128</v>
      </c>
      <c r="C16" s="83"/>
      <c r="D16" s="83"/>
      <c r="E16" s="67"/>
      <c r="F16" s="67"/>
      <c r="G16" s="67"/>
      <c r="H16" s="67"/>
      <c r="I16" s="60"/>
    </row>
    <row r="17" spans="1:9">
      <c r="A17" s="60" t="s">
        <v>85</v>
      </c>
      <c r="B17" s="60" t="s">
        <v>128</v>
      </c>
      <c r="E17" s="67"/>
      <c r="F17" s="67"/>
      <c r="G17" s="67"/>
      <c r="H17" s="67"/>
      <c r="I17" s="60"/>
    </row>
    <row r="18" spans="1:9">
      <c r="A18" s="60" t="s">
        <v>86</v>
      </c>
      <c r="B18" s="60" t="s">
        <v>128</v>
      </c>
      <c r="E18" s="67"/>
      <c r="F18" s="67"/>
      <c r="G18" s="67"/>
      <c r="H18" s="67"/>
      <c r="I18" s="60"/>
    </row>
    <row r="19" spans="1:9" s="60" customFormat="1">
      <c r="A19" s="60" t="s">
        <v>87</v>
      </c>
      <c r="B19" s="60" t="s">
        <v>128</v>
      </c>
      <c r="C19" s="83">
        <v>0.29583333333333334</v>
      </c>
      <c r="D19" s="83">
        <v>0.71250000000000002</v>
      </c>
      <c r="E19" s="67"/>
      <c r="F19" s="67"/>
      <c r="G19" s="67"/>
      <c r="H19" s="67"/>
    </row>
    <row r="20" spans="1:9">
      <c r="A20" s="60" t="s">
        <v>64</v>
      </c>
      <c r="B20" s="60" t="s">
        <v>128</v>
      </c>
      <c r="C20" s="83">
        <v>0.29166666666666669</v>
      </c>
      <c r="D20" s="83">
        <v>0.70833333333333337</v>
      </c>
      <c r="E20" s="67"/>
      <c r="F20" s="67"/>
      <c r="G20" s="67"/>
      <c r="H20" s="67"/>
      <c r="I20" s="60"/>
    </row>
    <row r="21" spans="1:9">
      <c r="A21" s="60" t="s">
        <v>88</v>
      </c>
      <c r="B21" s="60" t="s">
        <v>128</v>
      </c>
      <c r="E21" s="67"/>
      <c r="F21" s="67"/>
      <c r="G21" s="67"/>
      <c r="H21" s="67"/>
      <c r="I21" s="60"/>
    </row>
    <row r="22" spans="1:9" s="60" customFormat="1">
      <c r="A22" s="88" t="s">
        <v>67</v>
      </c>
      <c r="B22" s="60" t="s">
        <v>128</v>
      </c>
      <c r="E22" s="67"/>
      <c r="F22" s="67"/>
      <c r="G22" s="67"/>
      <c r="H22" s="67"/>
    </row>
    <row r="23" spans="1:9">
      <c r="A23" s="67" t="s">
        <v>68</v>
      </c>
      <c r="B23" s="60" t="s">
        <v>128</v>
      </c>
      <c r="C23" s="83">
        <v>0.24861111111111112</v>
      </c>
      <c r="D23" s="83">
        <v>0.95833333333333337</v>
      </c>
      <c r="E23" s="67"/>
      <c r="F23" s="67"/>
      <c r="G23" s="67"/>
      <c r="H23" s="67"/>
      <c r="I23" s="60"/>
    </row>
    <row r="24" spans="1:9">
      <c r="A24" s="60" t="s">
        <v>36</v>
      </c>
      <c r="B24" s="60" t="s">
        <v>128</v>
      </c>
      <c r="C24" s="83">
        <v>0.25347222222222221</v>
      </c>
      <c r="D24" s="83">
        <v>0.4548611111111111</v>
      </c>
      <c r="E24" s="67"/>
      <c r="F24" s="67"/>
      <c r="G24" s="67"/>
      <c r="H24" s="67"/>
      <c r="I24" s="60"/>
    </row>
    <row r="25" spans="1:9">
      <c r="A25" s="60" t="s">
        <v>62</v>
      </c>
      <c r="B25" s="60" t="s">
        <v>128</v>
      </c>
      <c r="C25" s="83"/>
      <c r="D25" s="83"/>
      <c r="E25" s="67"/>
      <c r="F25" s="67"/>
      <c r="G25" s="67"/>
      <c r="H25" s="67"/>
      <c r="I25" s="60"/>
    </row>
    <row r="26" spans="1:9">
      <c r="A26" s="60" t="s">
        <v>89</v>
      </c>
      <c r="B26" s="60" t="s">
        <v>128</v>
      </c>
      <c r="E26" s="67"/>
      <c r="F26" s="67"/>
      <c r="G26" s="67"/>
      <c r="H26" s="67"/>
      <c r="I26" s="60"/>
    </row>
    <row r="27" spans="1:9" s="60" customFormat="1">
      <c r="A27" s="60" t="s">
        <v>37</v>
      </c>
      <c r="B27" s="60" t="s">
        <v>128</v>
      </c>
      <c r="C27" s="83">
        <v>0.29166666666666669</v>
      </c>
      <c r="D27" s="83">
        <v>0.70833333333333337</v>
      </c>
      <c r="E27" s="67"/>
      <c r="F27" s="67"/>
      <c r="G27" s="67"/>
      <c r="H27" s="67"/>
    </row>
    <row r="28" spans="1:9">
      <c r="A28" s="60" t="s">
        <v>90</v>
      </c>
      <c r="B28" s="60" t="s">
        <v>128</v>
      </c>
      <c r="C28" s="83">
        <v>0.22638888888888889</v>
      </c>
      <c r="D28" s="83">
        <v>0.68888888888888899</v>
      </c>
      <c r="E28" s="67"/>
      <c r="F28" s="67"/>
      <c r="G28" s="67"/>
      <c r="H28" s="67"/>
      <c r="I28" s="60"/>
    </row>
    <row r="29" spans="1:9">
      <c r="A29" s="60" t="s">
        <v>91</v>
      </c>
      <c r="B29" s="60" t="s">
        <v>128</v>
      </c>
      <c r="E29" s="67"/>
      <c r="F29" s="67"/>
      <c r="G29" s="67"/>
      <c r="H29" s="67"/>
      <c r="I29" s="60"/>
    </row>
    <row r="30" spans="1:9">
      <c r="A30" s="60" t="s">
        <v>92</v>
      </c>
      <c r="B30" s="60" t="s">
        <v>128</v>
      </c>
      <c r="E30" s="67"/>
      <c r="F30" s="67"/>
      <c r="G30" s="67"/>
      <c r="H30" s="67"/>
      <c r="I30" s="60"/>
    </row>
    <row r="31" spans="1:9">
      <c r="A31" s="60" t="s">
        <v>93</v>
      </c>
      <c r="B31" s="60" t="s">
        <v>128</v>
      </c>
      <c r="E31" s="67"/>
      <c r="F31" s="67"/>
      <c r="G31" s="67"/>
      <c r="H31" s="67"/>
      <c r="I31" s="60"/>
    </row>
    <row r="32" spans="1:9">
      <c r="A32" s="60" t="s">
        <v>94</v>
      </c>
      <c r="B32" s="60" t="s">
        <v>128</v>
      </c>
      <c r="E32" s="67"/>
      <c r="F32" s="67"/>
      <c r="G32" s="67"/>
      <c r="H32" s="67"/>
      <c r="I32" s="60"/>
    </row>
    <row r="33" spans="1:9" s="60" customFormat="1">
      <c r="A33" s="137" t="s">
        <v>140</v>
      </c>
      <c r="B33" s="60" t="s">
        <v>128</v>
      </c>
      <c r="C33" s="83">
        <v>0.16666666666666666</v>
      </c>
      <c r="D33" s="83">
        <v>0.5</v>
      </c>
      <c r="E33" s="67"/>
      <c r="F33" s="67"/>
      <c r="G33" s="67"/>
      <c r="H33" s="67"/>
    </row>
    <row r="34" spans="1:9">
      <c r="A34" s="60" t="s">
        <v>95</v>
      </c>
      <c r="B34" s="60" t="s">
        <v>128</v>
      </c>
      <c r="E34" s="67"/>
      <c r="F34" s="67"/>
      <c r="G34" s="67"/>
      <c r="H34" s="67"/>
      <c r="I34" s="60"/>
    </row>
    <row r="35" spans="1:9">
      <c r="A35" s="60" t="s">
        <v>38</v>
      </c>
      <c r="B35" s="60" t="s">
        <v>128</v>
      </c>
      <c r="C35" s="83">
        <v>0.25</v>
      </c>
      <c r="D35" s="83">
        <v>0.70833333333333337</v>
      </c>
      <c r="E35" s="67"/>
      <c r="F35" s="67"/>
      <c r="G35" s="67"/>
      <c r="H35" s="67"/>
      <c r="I35" s="60"/>
    </row>
    <row r="36" spans="1:9">
      <c r="A36" s="60" t="s">
        <v>54</v>
      </c>
      <c r="B36" s="60" t="s">
        <v>128</v>
      </c>
      <c r="C36" s="83">
        <v>0.33333333333333331</v>
      </c>
      <c r="D36" s="83">
        <v>0.70833333333333337</v>
      </c>
      <c r="E36" s="67"/>
      <c r="F36" s="67"/>
      <c r="G36" s="67"/>
      <c r="H36" s="67"/>
      <c r="I36" s="60"/>
    </row>
    <row r="37" spans="1:9">
      <c r="A37" s="60" t="s">
        <v>96</v>
      </c>
      <c r="B37" s="60" t="s">
        <v>128</v>
      </c>
      <c r="E37" s="67"/>
      <c r="F37" s="67"/>
      <c r="G37" s="67"/>
      <c r="H37" s="67"/>
      <c r="I37" s="60"/>
    </row>
    <row r="38" spans="1:9">
      <c r="A38" s="60" t="s">
        <v>46</v>
      </c>
      <c r="B38" s="60" t="s">
        <v>128</v>
      </c>
      <c r="C38" s="83">
        <v>0.26041666666666669</v>
      </c>
      <c r="D38" s="83">
        <v>0.71875</v>
      </c>
      <c r="E38" s="67"/>
      <c r="F38" s="67"/>
      <c r="G38" s="67"/>
      <c r="H38" s="67"/>
      <c r="I38" s="60"/>
    </row>
    <row r="39" spans="1:9">
      <c r="A39" s="60" t="s">
        <v>48</v>
      </c>
      <c r="B39" s="60" t="s">
        <v>128</v>
      </c>
      <c r="C39" s="83"/>
      <c r="D39" s="83"/>
      <c r="E39" s="67"/>
      <c r="F39" s="67"/>
      <c r="G39" s="67"/>
      <c r="H39" s="67"/>
      <c r="I39" s="60"/>
    </row>
    <row r="40" spans="1:9">
      <c r="A40" s="60" t="s">
        <v>97</v>
      </c>
      <c r="B40" s="60" t="s">
        <v>128</v>
      </c>
      <c r="E40" s="67"/>
      <c r="F40" s="67"/>
      <c r="G40" s="67"/>
      <c r="H40" s="67"/>
      <c r="I40" s="60"/>
    </row>
    <row r="41" spans="1:9" s="60" customFormat="1">
      <c r="A41" s="70" t="s">
        <v>146</v>
      </c>
      <c r="C41" s="83">
        <v>0.29166666666666669</v>
      </c>
      <c r="D41" s="83">
        <v>0.70833333333333337</v>
      </c>
      <c r="E41" s="67"/>
      <c r="F41" s="67"/>
      <c r="G41" s="67"/>
      <c r="H41" s="67"/>
    </row>
    <row r="42" spans="1:9">
      <c r="A42" s="60" t="s">
        <v>98</v>
      </c>
      <c r="B42" s="60" t="s">
        <v>128</v>
      </c>
      <c r="E42" s="67"/>
      <c r="F42" s="67"/>
      <c r="G42" s="67"/>
      <c r="H42" s="67"/>
      <c r="I42" s="60"/>
    </row>
    <row r="43" spans="1:9">
      <c r="A43" s="60" t="s">
        <v>99</v>
      </c>
      <c r="B43" s="60" t="s">
        <v>128</v>
      </c>
      <c r="E43" s="67"/>
      <c r="F43" s="67"/>
      <c r="G43" s="67"/>
      <c r="H43" s="67"/>
      <c r="I43" s="60"/>
    </row>
    <row r="44" spans="1:9">
      <c r="A44" s="60" t="s">
        <v>100</v>
      </c>
      <c r="B44" s="60" t="s">
        <v>128</v>
      </c>
      <c r="E44" s="67"/>
      <c r="F44" s="67"/>
      <c r="G44" s="67"/>
      <c r="H44" s="67"/>
      <c r="I44" s="60"/>
    </row>
    <row r="45" spans="1:9">
      <c r="A45" s="60" t="s">
        <v>101</v>
      </c>
      <c r="B45" s="60" t="s">
        <v>128</v>
      </c>
      <c r="E45" s="67"/>
      <c r="F45" s="67"/>
      <c r="G45" s="67"/>
      <c r="H45" s="67"/>
      <c r="I45" s="60"/>
    </row>
    <row r="46" spans="1:9">
      <c r="A46" s="60" t="s">
        <v>102</v>
      </c>
      <c r="B46" s="60" t="s">
        <v>128</v>
      </c>
      <c r="C46" s="83"/>
      <c r="E46" s="67"/>
      <c r="F46" s="67"/>
      <c r="G46" s="67"/>
      <c r="H46" s="67"/>
      <c r="I46" s="60"/>
    </row>
    <row r="47" spans="1:9">
      <c r="A47" s="60" t="s">
        <v>103</v>
      </c>
      <c r="B47" s="60" t="s">
        <v>128</v>
      </c>
      <c r="E47" s="67"/>
      <c r="F47" s="67"/>
      <c r="G47" s="67"/>
      <c r="H47" s="67"/>
      <c r="I47" s="60"/>
    </row>
    <row r="48" spans="1:9">
      <c r="A48" s="60" t="s">
        <v>104</v>
      </c>
      <c r="B48" s="60" t="s">
        <v>128</v>
      </c>
      <c r="E48" s="67"/>
      <c r="F48" s="67"/>
      <c r="G48" s="67"/>
      <c r="H48" s="67"/>
      <c r="I48" s="60"/>
    </row>
    <row r="49" spans="1:9">
      <c r="A49" s="60" t="s">
        <v>39</v>
      </c>
      <c r="B49" s="60" t="s">
        <v>128</v>
      </c>
      <c r="C49" s="83">
        <v>0.11319444444444444</v>
      </c>
      <c r="D49" s="83">
        <v>0.71180555555555547</v>
      </c>
      <c r="E49" s="67"/>
      <c r="F49" s="67"/>
      <c r="G49" s="67"/>
      <c r="H49" s="67"/>
      <c r="I49" s="60"/>
    </row>
    <row r="50" spans="1:9">
      <c r="A50" s="60" t="s">
        <v>105</v>
      </c>
      <c r="B50" s="60" t="s">
        <v>128</v>
      </c>
      <c r="E50" s="67"/>
      <c r="F50" s="67"/>
      <c r="G50" s="67"/>
      <c r="H50" s="67"/>
      <c r="I50" s="60"/>
    </row>
    <row r="51" spans="1:9">
      <c r="A51" s="60" t="s">
        <v>106</v>
      </c>
      <c r="B51" s="60" t="s">
        <v>128</v>
      </c>
      <c r="E51" s="67"/>
      <c r="F51" s="67"/>
      <c r="G51" s="67"/>
      <c r="H51" s="67"/>
      <c r="I51" s="60"/>
    </row>
    <row r="52" spans="1:9" s="60" customFormat="1">
      <c r="A52" s="71" t="s">
        <v>137</v>
      </c>
      <c r="B52" s="60" t="s">
        <v>128</v>
      </c>
      <c r="C52" s="83">
        <v>0.17569444444444446</v>
      </c>
      <c r="D52" s="83">
        <v>0.69444444444444453</v>
      </c>
      <c r="E52" s="67"/>
      <c r="F52" s="67"/>
      <c r="G52" s="67"/>
      <c r="H52" s="67"/>
    </row>
    <row r="53" spans="1:9">
      <c r="A53" s="60" t="s">
        <v>107</v>
      </c>
      <c r="B53" s="60" t="s">
        <v>128</v>
      </c>
      <c r="E53" s="67"/>
      <c r="F53" s="67"/>
      <c r="G53" s="67"/>
      <c r="H53" s="67"/>
      <c r="I53" s="60"/>
    </row>
    <row r="54" spans="1:9">
      <c r="A54" s="60" t="s">
        <v>108</v>
      </c>
      <c r="B54" s="60" t="s">
        <v>128</v>
      </c>
      <c r="E54" s="67"/>
      <c r="F54" s="67"/>
      <c r="G54" s="67"/>
      <c r="H54" s="67"/>
      <c r="I54" s="60"/>
    </row>
    <row r="55" spans="1:9">
      <c r="A55" s="60" t="s">
        <v>109</v>
      </c>
      <c r="B55" s="60" t="s">
        <v>128</v>
      </c>
      <c r="E55" s="67"/>
      <c r="F55" s="67"/>
      <c r="G55" s="67"/>
      <c r="H55" s="67"/>
      <c r="I55" s="60"/>
    </row>
    <row r="56" spans="1:9">
      <c r="A56" s="60" t="s">
        <v>110</v>
      </c>
      <c r="B56" s="60" t="s">
        <v>128</v>
      </c>
      <c r="C56" s="83"/>
      <c r="D56" s="83"/>
      <c r="E56" s="67"/>
      <c r="F56" s="67"/>
      <c r="G56" s="67"/>
      <c r="H56" s="67"/>
      <c r="I56" s="60"/>
    </row>
    <row r="57" spans="1:9">
      <c r="A57" s="71" t="s">
        <v>136</v>
      </c>
      <c r="B57" s="60" t="s">
        <v>128</v>
      </c>
      <c r="E57" s="67"/>
      <c r="F57" s="67"/>
      <c r="G57" s="67"/>
      <c r="H57" s="67"/>
      <c r="I57" s="60"/>
    </row>
    <row r="58" spans="1:9">
      <c r="A58" s="60" t="s">
        <v>111</v>
      </c>
      <c r="B58" s="60" t="s">
        <v>128</v>
      </c>
      <c r="E58" s="67"/>
      <c r="F58" s="67"/>
      <c r="G58" s="67"/>
      <c r="H58" s="67"/>
      <c r="I58" s="60"/>
    </row>
    <row r="59" spans="1:9">
      <c r="A59" s="60" t="s">
        <v>53</v>
      </c>
      <c r="B59" s="60" t="s">
        <v>128</v>
      </c>
      <c r="C59" s="83"/>
      <c r="D59" s="83"/>
      <c r="E59" s="67"/>
      <c r="F59" s="67"/>
      <c r="G59" s="67"/>
      <c r="H59" s="67"/>
      <c r="I59" s="60"/>
    </row>
    <row r="60" spans="1:9">
      <c r="A60" s="60" t="s">
        <v>112</v>
      </c>
      <c r="B60" s="60" t="s">
        <v>128</v>
      </c>
      <c r="E60" s="67"/>
      <c r="F60" s="67"/>
      <c r="G60" s="67"/>
      <c r="H60" s="67"/>
      <c r="I60" s="60"/>
    </row>
    <row r="61" spans="1:9">
      <c r="A61" s="60" t="s">
        <v>40</v>
      </c>
      <c r="B61" s="60" t="s">
        <v>128</v>
      </c>
      <c r="C61" s="83">
        <v>0.25</v>
      </c>
      <c r="D61" s="83">
        <v>0.79166666666666663</v>
      </c>
      <c r="E61" s="67"/>
      <c r="F61" s="67"/>
      <c r="G61" s="67"/>
      <c r="H61" s="67"/>
      <c r="I61" s="60"/>
    </row>
    <row r="62" spans="1:9">
      <c r="A62" s="60" t="s">
        <v>113</v>
      </c>
      <c r="B62" s="60" t="s">
        <v>128</v>
      </c>
      <c r="E62" s="67"/>
      <c r="F62" s="67"/>
      <c r="G62" s="67"/>
      <c r="H62" s="67"/>
      <c r="I62" s="60"/>
    </row>
    <row r="63" spans="1:9">
      <c r="A63" s="60" t="s">
        <v>41</v>
      </c>
      <c r="B63" s="60" t="s">
        <v>128</v>
      </c>
      <c r="C63" s="83">
        <v>0.34375</v>
      </c>
      <c r="D63" s="83">
        <v>0.71875</v>
      </c>
      <c r="E63" s="67"/>
      <c r="F63" s="67"/>
      <c r="G63" s="67"/>
      <c r="H63" s="67"/>
      <c r="I63" s="60"/>
    </row>
    <row r="64" spans="1:9">
      <c r="A64" s="71" t="s">
        <v>132</v>
      </c>
      <c r="B64" s="60" t="s">
        <v>128</v>
      </c>
      <c r="C64" s="83">
        <v>0.13541666666666666</v>
      </c>
      <c r="D64" s="83">
        <v>0.65625</v>
      </c>
      <c r="E64" s="67"/>
      <c r="F64" s="67"/>
      <c r="G64" s="67"/>
      <c r="H64" s="67"/>
      <c r="I64" s="60"/>
    </row>
    <row r="65" spans="1:9">
      <c r="A65" s="60" t="s">
        <v>49</v>
      </c>
      <c r="B65" s="60" t="s">
        <v>128</v>
      </c>
      <c r="C65" s="83">
        <v>0.29583333333333334</v>
      </c>
      <c r="D65" s="83">
        <v>0.71250000000000002</v>
      </c>
      <c r="E65" s="67"/>
      <c r="F65" s="67"/>
      <c r="G65" s="67"/>
      <c r="H65" s="67"/>
      <c r="I65" s="60"/>
    </row>
    <row r="66" spans="1:9">
      <c r="A66" s="60" t="s">
        <v>55</v>
      </c>
      <c r="B66" s="60" t="s">
        <v>128</v>
      </c>
      <c r="C66" s="83">
        <v>0.29583333333333334</v>
      </c>
      <c r="D66" s="83">
        <v>0.71250000000000002</v>
      </c>
      <c r="E66" s="67"/>
      <c r="F66" s="67"/>
      <c r="G66" s="67"/>
      <c r="H66" s="67"/>
      <c r="I66" s="60"/>
    </row>
    <row r="67" spans="1:9">
      <c r="A67" s="60" t="s">
        <v>114</v>
      </c>
      <c r="B67" s="60" t="s">
        <v>128</v>
      </c>
      <c r="C67" s="83">
        <v>0.29166666666666669</v>
      </c>
      <c r="D67" s="83">
        <v>0.70833333333333337</v>
      </c>
      <c r="E67" s="67"/>
      <c r="F67" s="67"/>
      <c r="G67" s="67"/>
      <c r="H67" s="67"/>
      <c r="I67" s="60"/>
    </row>
    <row r="68" spans="1:9">
      <c r="A68" s="60" t="s">
        <v>47</v>
      </c>
      <c r="B68" s="60" t="s">
        <v>128</v>
      </c>
      <c r="C68" s="83">
        <v>0.12430555555555556</v>
      </c>
      <c r="D68" s="83">
        <v>0.8125</v>
      </c>
      <c r="E68" s="67"/>
      <c r="F68" s="67"/>
      <c r="G68" s="67"/>
      <c r="H68" s="67"/>
      <c r="I68" s="60"/>
    </row>
    <row r="69" spans="1:9">
      <c r="A69" s="71" t="s">
        <v>42</v>
      </c>
      <c r="B69" s="60" t="s">
        <v>128</v>
      </c>
      <c r="C69" s="83">
        <v>0.18402777777777779</v>
      </c>
      <c r="D69" s="83">
        <v>0.55972222222222223</v>
      </c>
      <c r="E69" s="67"/>
      <c r="F69" s="67"/>
      <c r="G69" s="67"/>
      <c r="H69" s="67"/>
      <c r="I69" s="60"/>
    </row>
    <row r="70" spans="1:9" s="60" customFormat="1">
      <c r="A70" s="126" t="s">
        <v>131</v>
      </c>
      <c r="B70" s="60" t="s">
        <v>128</v>
      </c>
      <c r="C70" s="83">
        <v>0.25</v>
      </c>
      <c r="D70" s="83">
        <v>0.71805555555555556</v>
      </c>
      <c r="E70" s="67"/>
      <c r="F70" s="67"/>
      <c r="G70" s="67"/>
      <c r="H70" s="67"/>
    </row>
    <row r="71" spans="1:9" s="60" customFormat="1">
      <c r="A71" s="60" t="s">
        <v>69</v>
      </c>
      <c r="B71" s="60" t="s">
        <v>128</v>
      </c>
      <c r="C71" s="83">
        <v>0.15138888888888888</v>
      </c>
      <c r="D71" s="83">
        <v>0.59236111111111112</v>
      </c>
      <c r="E71" s="67"/>
      <c r="F71" s="67"/>
      <c r="G71" s="67"/>
      <c r="H71" s="67"/>
    </row>
    <row r="72" spans="1:9">
      <c r="A72" s="60" t="s">
        <v>115</v>
      </c>
      <c r="B72" s="60" t="s">
        <v>128</v>
      </c>
      <c r="C72" s="83"/>
      <c r="D72" s="83"/>
      <c r="E72" s="67"/>
      <c r="F72" s="67"/>
      <c r="G72" s="67"/>
      <c r="H72" s="67"/>
      <c r="I72" s="60"/>
    </row>
    <row r="73" spans="1:9">
      <c r="A73" s="60" t="s">
        <v>116</v>
      </c>
      <c r="B73" s="60" t="s">
        <v>128</v>
      </c>
      <c r="E73" s="67"/>
      <c r="F73" s="67"/>
      <c r="G73" s="67"/>
      <c r="H73" s="67"/>
      <c r="I73" s="60"/>
    </row>
    <row r="74" spans="1:9">
      <c r="A74" s="60" t="s">
        <v>44</v>
      </c>
      <c r="B74" s="60" t="s">
        <v>128</v>
      </c>
      <c r="C74" s="83">
        <v>0.33333333333333331</v>
      </c>
      <c r="D74" s="83">
        <v>0.70833333333333337</v>
      </c>
      <c r="E74" s="67"/>
      <c r="F74" s="67"/>
      <c r="G74" s="67"/>
      <c r="H74" s="67"/>
      <c r="I74" s="60"/>
    </row>
    <row r="75" spans="1:9">
      <c r="A75" s="60" t="s">
        <v>117</v>
      </c>
      <c r="B75" s="60" t="s">
        <v>128</v>
      </c>
      <c r="E75" s="67"/>
      <c r="F75" s="67"/>
      <c r="G75" s="67"/>
      <c r="H75" s="67"/>
      <c r="I75" s="60"/>
    </row>
    <row r="76" spans="1:9">
      <c r="A76" s="60" t="s">
        <v>118</v>
      </c>
      <c r="B76" s="60" t="s">
        <v>128</v>
      </c>
      <c r="E76" s="67"/>
      <c r="F76" s="67"/>
      <c r="G76" s="67"/>
      <c r="H76" s="67"/>
      <c r="I76" s="60"/>
    </row>
    <row r="77" spans="1:9">
      <c r="A77" s="60" t="s">
        <v>119</v>
      </c>
      <c r="B77" s="60" t="s">
        <v>128</v>
      </c>
      <c r="E77" s="67"/>
      <c r="F77" s="67"/>
      <c r="G77" s="67"/>
      <c r="H77" s="67"/>
      <c r="I77" s="60"/>
    </row>
    <row r="78" spans="1:9">
      <c r="A78" s="67" t="s">
        <v>50</v>
      </c>
      <c r="B78" s="60" t="s">
        <v>128</v>
      </c>
      <c r="C78" s="83">
        <v>0.33333333333333331</v>
      </c>
      <c r="D78" s="83">
        <v>0.74305555555555547</v>
      </c>
      <c r="E78" s="67"/>
      <c r="F78" s="67"/>
      <c r="G78" s="67"/>
      <c r="H78" s="67"/>
      <c r="I78" s="60"/>
    </row>
    <row r="79" spans="1:9">
      <c r="A79" s="67"/>
      <c r="B79" s="67"/>
      <c r="C79" s="68"/>
      <c r="D79" s="67"/>
      <c r="E79" s="67"/>
      <c r="F79" s="67"/>
      <c r="G79" s="67"/>
      <c r="H79" s="67"/>
      <c r="I79" s="60"/>
    </row>
    <row r="80" spans="1:9">
      <c r="A80" s="67"/>
      <c r="B80" s="67"/>
      <c r="C80" s="68"/>
      <c r="D80" s="67"/>
      <c r="E80" s="67"/>
      <c r="F80" s="67"/>
      <c r="G80" s="67"/>
      <c r="H80" s="67"/>
      <c r="I80" s="60"/>
    </row>
    <row r="81" spans="1:9">
      <c r="A81" s="67"/>
      <c r="B81" s="67"/>
      <c r="C81" s="68"/>
      <c r="D81" s="67"/>
      <c r="E81" s="67"/>
      <c r="F81" s="67"/>
      <c r="G81" s="67"/>
      <c r="H81" s="67"/>
      <c r="I81" s="60"/>
    </row>
    <row r="82" spans="1:9">
      <c r="A82" s="67"/>
      <c r="B82" s="67"/>
      <c r="C82" s="68"/>
      <c r="D82" s="67"/>
      <c r="E82" s="67"/>
      <c r="F82" s="67"/>
      <c r="G82" s="67"/>
      <c r="H82" s="67"/>
      <c r="I82" s="60"/>
    </row>
    <row r="83" spans="1:9">
      <c r="A83" s="67"/>
      <c r="B83" s="67"/>
      <c r="C83" s="68"/>
      <c r="D83" s="67"/>
      <c r="E83" s="67"/>
      <c r="F83" s="67"/>
      <c r="G83" s="67"/>
      <c r="H83" s="67"/>
      <c r="I83" s="60"/>
    </row>
    <row r="84" spans="1:9">
      <c r="A84" s="67"/>
      <c r="B84" s="67"/>
      <c r="C84" s="68"/>
      <c r="D84" s="67"/>
      <c r="E84" s="67"/>
      <c r="F84" s="67"/>
      <c r="G84" s="67"/>
      <c r="H84" s="67"/>
      <c r="I84" s="60"/>
    </row>
    <row r="85" spans="1:9">
      <c r="A85" s="67"/>
      <c r="B85" s="67"/>
      <c r="C85" s="68"/>
      <c r="D85" s="67"/>
      <c r="E85" s="67"/>
      <c r="F85" s="67"/>
      <c r="G85" s="67"/>
      <c r="H85" s="67"/>
      <c r="I85" s="60"/>
    </row>
    <row r="86" spans="1:9">
      <c r="A86" s="67"/>
      <c r="B86" s="67"/>
      <c r="C86" s="68"/>
      <c r="D86" s="67"/>
      <c r="E86" s="67"/>
      <c r="F86" s="67"/>
      <c r="G86" s="67"/>
      <c r="H86" s="67"/>
      <c r="I86" s="60"/>
    </row>
    <row r="87" spans="1:9">
      <c r="A87" s="67"/>
      <c r="B87" s="67"/>
      <c r="C87" s="68"/>
      <c r="D87" s="67"/>
      <c r="E87" s="67"/>
      <c r="F87" s="67"/>
      <c r="G87" s="67"/>
      <c r="H87" s="67"/>
      <c r="I87" s="60"/>
    </row>
    <row r="88" spans="1:9">
      <c r="A88" s="67"/>
      <c r="B88" s="67"/>
      <c r="C88" s="68"/>
      <c r="D88" s="67"/>
      <c r="E88" s="67"/>
      <c r="F88" s="67"/>
      <c r="G88" s="67"/>
      <c r="H88" s="67"/>
      <c r="I88" s="60"/>
    </row>
    <row r="89" spans="1:9">
      <c r="A89" s="67"/>
      <c r="B89" s="67"/>
      <c r="C89" s="68"/>
      <c r="D89" s="67"/>
      <c r="E89" s="67"/>
      <c r="F89" s="67"/>
      <c r="G89" s="67"/>
      <c r="H89" s="67"/>
      <c r="I89" s="60"/>
    </row>
    <row r="90" spans="1:9">
      <c r="A90" s="67"/>
      <c r="B90" s="67"/>
      <c r="C90" s="68"/>
      <c r="D90" s="67"/>
      <c r="E90" s="67"/>
      <c r="F90" s="67"/>
      <c r="G90" s="67"/>
      <c r="H90" s="67"/>
      <c r="I90" s="60"/>
    </row>
    <row r="91" spans="1:9">
      <c r="A91" s="67"/>
      <c r="B91" s="67"/>
      <c r="C91" s="68"/>
      <c r="D91" s="67"/>
      <c r="E91" s="67"/>
      <c r="F91" s="67"/>
      <c r="G91" s="67"/>
      <c r="H91" s="67"/>
      <c r="I91" s="60"/>
    </row>
    <row r="92" spans="1:9">
      <c r="A92" s="67"/>
      <c r="B92" s="67"/>
      <c r="C92" s="68"/>
      <c r="D92" s="67"/>
      <c r="E92" s="67"/>
      <c r="F92" s="67"/>
      <c r="G92" s="67"/>
      <c r="H92" s="67"/>
    </row>
  </sheetData>
  <sortState ref="A1:D73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2"/>
  <sheetViews>
    <sheetView topLeftCell="A33" workbookViewId="0">
      <selection activeCell="D41" sqref="D41"/>
    </sheetView>
  </sheetViews>
  <sheetFormatPr baseColWidth="10" defaultRowHeight="15"/>
  <cols>
    <col min="1" max="1" width="23.140625" style="60" customWidth="1"/>
    <col min="2" max="4" width="11.42578125" style="60"/>
  </cols>
  <sheetData>
    <row r="1" spans="1:9">
      <c r="A1" s="60" t="s">
        <v>45</v>
      </c>
      <c r="B1" s="67" t="s">
        <v>129</v>
      </c>
      <c r="C1" s="67" t="s">
        <v>181</v>
      </c>
      <c r="D1" s="67" t="s">
        <v>183</v>
      </c>
      <c r="E1" s="67"/>
      <c r="F1" s="67"/>
      <c r="G1" s="67"/>
      <c r="H1" s="67"/>
      <c r="I1" s="60"/>
    </row>
    <row r="2" spans="1:9">
      <c r="A2" s="60" t="s">
        <v>74</v>
      </c>
      <c r="B2" s="67" t="s">
        <v>129</v>
      </c>
      <c r="C2" s="67"/>
      <c r="D2" s="67"/>
      <c r="E2" s="67"/>
      <c r="F2" s="67"/>
      <c r="G2" s="67"/>
      <c r="H2" s="67"/>
      <c r="I2" s="60"/>
    </row>
    <row r="3" spans="1:9">
      <c r="A3" s="60" t="s">
        <v>72</v>
      </c>
      <c r="B3" s="67" t="s">
        <v>129</v>
      </c>
      <c r="C3" s="67" t="s">
        <v>184</v>
      </c>
      <c r="D3" s="67" t="s">
        <v>193</v>
      </c>
      <c r="E3" s="67"/>
      <c r="F3" s="67"/>
      <c r="G3" s="67"/>
      <c r="H3" s="67"/>
      <c r="I3" s="60"/>
    </row>
    <row r="4" spans="1:9">
      <c r="A4" s="60" t="s">
        <v>75</v>
      </c>
      <c r="B4" s="67" t="s">
        <v>129</v>
      </c>
      <c r="C4" s="67"/>
      <c r="D4" s="67"/>
      <c r="E4" s="67"/>
      <c r="F4" s="67"/>
      <c r="G4" s="67"/>
      <c r="H4" s="67"/>
      <c r="I4" s="60"/>
    </row>
    <row r="5" spans="1:9">
      <c r="A5" s="60" t="s">
        <v>76</v>
      </c>
      <c r="B5" s="67" t="s">
        <v>129</v>
      </c>
      <c r="C5" s="67"/>
      <c r="D5" s="67"/>
      <c r="E5" s="67"/>
      <c r="F5" s="67"/>
      <c r="G5" s="67"/>
      <c r="H5" s="67"/>
      <c r="I5" s="60"/>
    </row>
    <row r="6" spans="1:9">
      <c r="A6" s="70" t="s">
        <v>43</v>
      </c>
      <c r="B6" s="67" t="s">
        <v>129</v>
      </c>
      <c r="C6" s="67"/>
      <c r="D6" s="67"/>
      <c r="E6" s="67"/>
      <c r="F6" s="67"/>
      <c r="G6" s="67"/>
      <c r="H6" s="67"/>
      <c r="I6" s="60"/>
    </row>
    <row r="7" spans="1:9">
      <c r="A7" s="60" t="s">
        <v>77</v>
      </c>
      <c r="B7" s="67" t="s">
        <v>129</v>
      </c>
      <c r="C7" s="67"/>
      <c r="D7" s="67"/>
      <c r="E7" s="67"/>
      <c r="F7" s="67"/>
      <c r="G7" s="67"/>
      <c r="H7" s="67"/>
      <c r="I7" s="60"/>
    </row>
    <row r="8" spans="1:9">
      <c r="A8" s="60" t="s">
        <v>78</v>
      </c>
      <c r="B8" s="67" t="s">
        <v>129</v>
      </c>
      <c r="C8" s="67"/>
      <c r="D8" s="67"/>
      <c r="E8" s="67"/>
      <c r="F8" s="67"/>
      <c r="G8" s="67"/>
      <c r="H8" s="67"/>
      <c r="I8" s="60"/>
    </row>
    <row r="9" spans="1:9" s="60" customFormat="1">
      <c r="A9" s="70" t="s">
        <v>71</v>
      </c>
      <c r="B9" s="67" t="s">
        <v>129</v>
      </c>
      <c r="C9" s="67"/>
      <c r="D9" s="67"/>
      <c r="E9" s="67"/>
      <c r="F9" s="67"/>
      <c r="G9" s="67"/>
      <c r="H9" s="67"/>
    </row>
    <row r="10" spans="1:9">
      <c r="A10" s="60" t="s">
        <v>79</v>
      </c>
      <c r="B10" s="67" t="s">
        <v>129</v>
      </c>
      <c r="C10" s="67"/>
      <c r="D10" s="67"/>
      <c r="E10" s="67"/>
      <c r="F10" s="67"/>
      <c r="G10" s="67"/>
      <c r="H10" s="67"/>
      <c r="I10" s="60"/>
    </row>
    <row r="11" spans="1:9" s="60" customFormat="1">
      <c r="A11" s="134" t="s">
        <v>138</v>
      </c>
      <c r="B11" s="67" t="s">
        <v>129</v>
      </c>
      <c r="C11" s="67" t="s">
        <v>185</v>
      </c>
      <c r="D11" s="67" t="s">
        <v>186</v>
      </c>
      <c r="E11" s="67"/>
      <c r="F11" s="67"/>
      <c r="G11" s="67"/>
      <c r="H11" s="67"/>
    </row>
    <row r="12" spans="1:9">
      <c r="A12" s="60" t="s">
        <v>80</v>
      </c>
      <c r="B12" s="67" t="s">
        <v>129</v>
      </c>
      <c r="C12" s="67"/>
      <c r="D12" s="67"/>
      <c r="E12" s="67"/>
      <c r="F12" s="67"/>
      <c r="G12" s="67"/>
      <c r="H12" s="67"/>
      <c r="I12" s="60"/>
    </row>
    <row r="13" spans="1:9">
      <c r="A13" s="60" t="s">
        <v>81</v>
      </c>
      <c r="B13" s="67" t="s">
        <v>129</v>
      </c>
      <c r="C13" s="67" t="s">
        <v>187</v>
      </c>
      <c r="D13" s="67" t="s">
        <v>188</v>
      </c>
      <c r="E13" s="67"/>
      <c r="F13" s="67"/>
      <c r="G13" s="67"/>
      <c r="H13" s="67"/>
      <c r="I13" s="60"/>
    </row>
    <row r="14" spans="1:9">
      <c r="A14" s="60" t="s">
        <v>82</v>
      </c>
      <c r="B14" s="67" t="s">
        <v>129</v>
      </c>
      <c r="C14" s="67"/>
      <c r="D14" s="67"/>
      <c r="E14" s="67"/>
      <c r="F14" s="67"/>
      <c r="G14" s="67"/>
      <c r="H14" s="67"/>
      <c r="I14" s="60"/>
    </row>
    <row r="15" spans="1:9">
      <c r="A15" s="60" t="s">
        <v>83</v>
      </c>
      <c r="B15" s="67" t="s">
        <v>129</v>
      </c>
      <c r="C15" s="67"/>
      <c r="D15" s="67"/>
      <c r="E15" s="67"/>
      <c r="F15" s="67"/>
      <c r="G15" s="67"/>
      <c r="H15" s="67"/>
      <c r="I15" s="60"/>
    </row>
    <row r="16" spans="1:9">
      <c r="A16" s="60" t="s">
        <v>84</v>
      </c>
      <c r="B16" s="67" t="s">
        <v>129</v>
      </c>
      <c r="C16" s="67"/>
      <c r="D16" s="67"/>
      <c r="E16" s="67"/>
      <c r="F16" s="67"/>
      <c r="G16" s="67"/>
      <c r="H16" s="67"/>
      <c r="I16" s="60"/>
    </row>
    <row r="17" spans="1:9">
      <c r="A17" s="60" t="s">
        <v>85</v>
      </c>
      <c r="B17" s="67" t="s">
        <v>129</v>
      </c>
      <c r="C17" s="67"/>
      <c r="D17" s="67"/>
      <c r="E17" s="67"/>
      <c r="F17" s="67"/>
      <c r="G17" s="67"/>
      <c r="H17" s="67"/>
      <c r="I17" s="60"/>
    </row>
    <row r="18" spans="1:9">
      <c r="A18" s="60" t="s">
        <v>86</v>
      </c>
      <c r="B18" s="67" t="s">
        <v>129</v>
      </c>
      <c r="C18" s="67"/>
      <c r="D18" s="67"/>
      <c r="E18" s="67"/>
      <c r="F18" s="67"/>
      <c r="G18" s="67"/>
      <c r="H18" s="67"/>
      <c r="I18" s="60"/>
    </row>
    <row r="19" spans="1:9" s="60" customFormat="1">
      <c r="A19" s="60" t="s">
        <v>87</v>
      </c>
      <c r="B19" s="67" t="s">
        <v>129</v>
      </c>
      <c r="C19" s="67" t="s">
        <v>181</v>
      </c>
      <c r="D19" s="67" t="s">
        <v>183</v>
      </c>
      <c r="E19" s="67"/>
      <c r="F19" s="67"/>
      <c r="G19" s="67"/>
      <c r="H19" s="67"/>
    </row>
    <row r="20" spans="1:9">
      <c r="A20" s="60" t="s">
        <v>64</v>
      </c>
      <c r="B20" s="67" t="s">
        <v>129</v>
      </c>
      <c r="C20" s="67"/>
      <c r="D20" s="67"/>
      <c r="E20" s="67"/>
      <c r="F20" s="67"/>
      <c r="G20" s="67"/>
      <c r="H20" s="67"/>
      <c r="I20" s="60"/>
    </row>
    <row r="21" spans="1:9">
      <c r="A21" s="60" t="s">
        <v>88</v>
      </c>
      <c r="B21" s="67" t="s">
        <v>129</v>
      </c>
      <c r="C21" s="67"/>
      <c r="D21" s="67"/>
      <c r="E21" s="67"/>
      <c r="F21" s="67"/>
      <c r="G21" s="67"/>
      <c r="H21" s="67"/>
      <c r="I21" s="60"/>
    </row>
    <row r="22" spans="1:9" s="60" customFormat="1">
      <c r="A22" s="88" t="s">
        <v>67</v>
      </c>
      <c r="B22" s="67" t="s">
        <v>129</v>
      </c>
      <c r="C22" s="67"/>
      <c r="D22" s="67"/>
      <c r="E22" s="67"/>
      <c r="F22" s="67"/>
      <c r="G22" s="67"/>
      <c r="H22" s="67"/>
    </row>
    <row r="23" spans="1:9">
      <c r="A23" s="67" t="s">
        <v>68</v>
      </c>
      <c r="B23" s="67" t="s">
        <v>129</v>
      </c>
      <c r="C23" s="67" t="s">
        <v>184</v>
      </c>
      <c r="D23" s="67" t="s">
        <v>188</v>
      </c>
      <c r="E23" s="67"/>
      <c r="F23" s="67"/>
      <c r="G23" s="67"/>
      <c r="H23" s="67"/>
      <c r="I23" s="60"/>
    </row>
    <row r="24" spans="1:9">
      <c r="A24" s="60" t="s">
        <v>36</v>
      </c>
      <c r="B24" s="67" t="s">
        <v>129</v>
      </c>
      <c r="C24" s="67"/>
      <c r="D24" s="67"/>
      <c r="E24" s="67"/>
      <c r="F24" s="67"/>
      <c r="G24" s="67"/>
      <c r="H24" s="67"/>
      <c r="I24" s="60"/>
    </row>
    <row r="25" spans="1:9">
      <c r="A25" s="60" t="s">
        <v>62</v>
      </c>
      <c r="B25" s="67" t="s">
        <v>129</v>
      </c>
      <c r="C25" s="67"/>
      <c r="D25" s="67"/>
      <c r="E25" s="67"/>
      <c r="F25" s="67"/>
      <c r="G25" s="67"/>
      <c r="H25" s="67"/>
      <c r="I25" s="60"/>
    </row>
    <row r="26" spans="1:9">
      <c r="A26" s="60" t="s">
        <v>89</v>
      </c>
      <c r="B26" s="67" t="s">
        <v>129</v>
      </c>
      <c r="C26" s="67"/>
      <c r="D26" s="67"/>
      <c r="E26" s="67"/>
      <c r="F26" s="67"/>
      <c r="G26" s="67"/>
      <c r="H26" s="67"/>
      <c r="I26" s="60"/>
    </row>
    <row r="27" spans="1:9" s="60" customFormat="1">
      <c r="A27" s="60" t="s">
        <v>37</v>
      </c>
      <c r="B27" s="67" t="s">
        <v>129</v>
      </c>
      <c r="C27" s="67" t="s">
        <v>212</v>
      </c>
      <c r="D27" s="67" t="s">
        <v>213</v>
      </c>
      <c r="E27" s="67"/>
      <c r="F27" s="67"/>
      <c r="G27" s="67"/>
      <c r="H27" s="67"/>
    </row>
    <row r="28" spans="1:9">
      <c r="A28" s="60" t="s">
        <v>90</v>
      </c>
      <c r="B28" s="67" t="s">
        <v>129</v>
      </c>
      <c r="C28" s="67"/>
      <c r="D28" s="67"/>
      <c r="E28" s="67"/>
      <c r="F28" s="67"/>
      <c r="G28" s="67"/>
      <c r="H28" s="67"/>
      <c r="I28" s="60"/>
    </row>
    <row r="29" spans="1:9">
      <c r="A29" s="60" t="s">
        <v>91</v>
      </c>
      <c r="B29" s="67" t="s">
        <v>129</v>
      </c>
      <c r="C29" s="67"/>
      <c r="D29" s="67"/>
      <c r="E29" s="67"/>
      <c r="F29" s="67"/>
      <c r="G29" s="67"/>
      <c r="H29" s="67"/>
      <c r="I29" s="60"/>
    </row>
    <row r="30" spans="1:9">
      <c r="A30" s="60" t="s">
        <v>92</v>
      </c>
      <c r="B30" s="67" t="s">
        <v>129</v>
      </c>
      <c r="C30" s="67"/>
      <c r="D30" s="67"/>
      <c r="E30" s="67"/>
      <c r="F30" s="67"/>
      <c r="G30" s="67"/>
      <c r="H30" s="67"/>
      <c r="I30" s="60"/>
    </row>
    <row r="31" spans="1:9">
      <c r="A31" s="60" t="s">
        <v>93</v>
      </c>
      <c r="B31" s="67" t="s">
        <v>129</v>
      </c>
      <c r="C31" s="67"/>
      <c r="D31" s="67"/>
      <c r="E31" s="67"/>
      <c r="F31" s="67"/>
      <c r="G31" s="67"/>
      <c r="H31" s="67"/>
      <c r="I31" s="60"/>
    </row>
    <row r="32" spans="1:9">
      <c r="A32" s="60" t="s">
        <v>94</v>
      </c>
      <c r="B32" s="67" t="s">
        <v>129</v>
      </c>
      <c r="C32" s="67"/>
      <c r="D32" s="67"/>
      <c r="E32" s="67"/>
      <c r="F32" s="67"/>
      <c r="G32" s="67"/>
      <c r="H32" s="67"/>
      <c r="I32" s="60"/>
    </row>
    <row r="33" spans="1:9" s="60" customFormat="1">
      <c r="A33" s="137" t="s">
        <v>140</v>
      </c>
      <c r="B33" s="67" t="s">
        <v>129</v>
      </c>
      <c r="C33" s="67" t="s">
        <v>184</v>
      </c>
      <c r="D33" s="67" t="s">
        <v>200</v>
      </c>
      <c r="E33" s="67"/>
      <c r="F33" s="67"/>
      <c r="G33" s="67"/>
      <c r="H33" s="67"/>
    </row>
    <row r="34" spans="1:9">
      <c r="A34" s="60" t="s">
        <v>95</v>
      </c>
      <c r="B34" s="67" t="s">
        <v>129</v>
      </c>
      <c r="C34" s="67"/>
      <c r="D34" s="67"/>
      <c r="E34" s="67"/>
      <c r="F34" s="67"/>
      <c r="G34" s="67"/>
      <c r="H34" s="67"/>
      <c r="I34" s="60"/>
    </row>
    <row r="35" spans="1:9">
      <c r="A35" s="60" t="s">
        <v>38</v>
      </c>
      <c r="B35" s="67" t="s">
        <v>129</v>
      </c>
      <c r="C35" s="67" t="s">
        <v>181</v>
      </c>
      <c r="D35" s="67" t="s">
        <v>183</v>
      </c>
      <c r="E35" s="67"/>
      <c r="F35" s="67"/>
      <c r="G35" s="67"/>
      <c r="H35" s="67"/>
      <c r="I35" s="60"/>
    </row>
    <row r="36" spans="1:9">
      <c r="A36" s="60" t="s">
        <v>54</v>
      </c>
      <c r="B36" s="67" t="s">
        <v>129</v>
      </c>
      <c r="C36" s="67" t="s">
        <v>172</v>
      </c>
      <c r="D36" s="67" t="s">
        <v>182</v>
      </c>
      <c r="E36" s="67"/>
      <c r="F36" s="67"/>
      <c r="G36" s="67"/>
      <c r="H36" s="67"/>
      <c r="I36" s="60"/>
    </row>
    <row r="37" spans="1:9">
      <c r="A37" s="60" t="s">
        <v>96</v>
      </c>
      <c r="B37" s="67" t="s">
        <v>129</v>
      </c>
      <c r="C37" s="67"/>
      <c r="D37" s="67"/>
      <c r="E37" s="67"/>
      <c r="F37" s="67"/>
      <c r="G37" s="67"/>
      <c r="H37" s="67"/>
      <c r="I37" s="60"/>
    </row>
    <row r="38" spans="1:9">
      <c r="A38" s="60" t="s">
        <v>46</v>
      </c>
      <c r="B38" s="67" t="s">
        <v>129</v>
      </c>
      <c r="C38" s="67" t="s">
        <v>220</v>
      </c>
      <c r="D38" s="67" t="s">
        <v>218</v>
      </c>
      <c r="E38" s="67"/>
      <c r="F38" s="67"/>
      <c r="G38" s="67"/>
      <c r="H38" s="67"/>
      <c r="I38" s="60"/>
    </row>
    <row r="39" spans="1:9">
      <c r="A39" s="60" t="s">
        <v>48</v>
      </c>
      <c r="B39" s="67" t="s">
        <v>129</v>
      </c>
      <c r="C39" s="67"/>
      <c r="D39" s="67"/>
      <c r="E39" s="67"/>
      <c r="F39" s="67"/>
      <c r="G39" s="67"/>
      <c r="H39" s="67"/>
      <c r="I39" s="60"/>
    </row>
    <row r="40" spans="1:9">
      <c r="A40" s="60" t="s">
        <v>97</v>
      </c>
      <c r="B40" s="67" t="s">
        <v>129</v>
      </c>
      <c r="C40" s="67"/>
      <c r="D40" s="67"/>
      <c r="E40" s="67"/>
      <c r="F40" s="67"/>
      <c r="G40" s="67"/>
      <c r="H40" s="67"/>
      <c r="I40" s="60"/>
    </row>
    <row r="41" spans="1:9" s="60" customFormat="1">
      <c r="A41" s="70" t="s">
        <v>146</v>
      </c>
      <c r="B41" s="67"/>
      <c r="C41" s="67" t="s">
        <v>190</v>
      </c>
      <c r="D41" s="67" t="s">
        <v>219</v>
      </c>
      <c r="E41" s="67"/>
      <c r="F41" s="67"/>
      <c r="G41" s="67"/>
      <c r="H41" s="67"/>
    </row>
    <row r="42" spans="1:9">
      <c r="A42" s="60" t="s">
        <v>98</v>
      </c>
      <c r="B42" s="67" t="s">
        <v>129</v>
      </c>
      <c r="C42" s="67"/>
      <c r="D42" s="67"/>
      <c r="E42" s="67"/>
      <c r="F42" s="67"/>
      <c r="G42" s="67"/>
      <c r="H42" s="67"/>
      <c r="I42" s="60"/>
    </row>
    <row r="43" spans="1:9">
      <c r="A43" s="60" t="s">
        <v>99</v>
      </c>
      <c r="B43" s="67" t="s">
        <v>129</v>
      </c>
      <c r="C43" s="67"/>
      <c r="D43" s="67"/>
      <c r="E43" s="67"/>
      <c r="F43" s="67"/>
      <c r="G43" s="67"/>
      <c r="H43" s="67"/>
      <c r="I43" s="60"/>
    </row>
    <row r="44" spans="1:9">
      <c r="A44" s="60" t="s">
        <v>100</v>
      </c>
      <c r="B44" s="67" t="s">
        <v>129</v>
      </c>
      <c r="C44" s="67"/>
      <c r="D44" s="67"/>
      <c r="E44" s="67"/>
      <c r="F44" s="67"/>
      <c r="G44" s="67"/>
      <c r="H44" s="67"/>
      <c r="I44" s="60"/>
    </row>
    <row r="45" spans="1:9">
      <c r="A45" s="60" t="s">
        <v>101</v>
      </c>
      <c r="B45" s="67" t="s">
        <v>129</v>
      </c>
      <c r="C45" s="67"/>
      <c r="D45" s="67"/>
      <c r="E45" s="67"/>
      <c r="F45" s="67"/>
      <c r="G45" s="67"/>
      <c r="H45" s="67"/>
      <c r="I45" s="60"/>
    </row>
    <row r="46" spans="1:9">
      <c r="A46" s="60" t="s">
        <v>102</v>
      </c>
      <c r="B46" s="67" t="s">
        <v>129</v>
      </c>
      <c r="C46" s="67"/>
      <c r="D46" s="67"/>
      <c r="E46" s="67"/>
      <c r="F46" s="67"/>
      <c r="G46" s="67"/>
      <c r="H46" s="67"/>
      <c r="I46" s="60"/>
    </row>
    <row r="47" spans="1:9">
      <c r="A47" s="60" t="s">
        <v>103</v>
      </c>
      <c r="B47" s="67" t="s">
        <v>129</v>
      </c>
      <c r="C47" s="67"/>
      <c r="D47" s="67"/>
      <c r="E47" s="67"/>
      <c r="F47" s="67"/>
      <c r="G47" s="67"/>
      <c r="H47" s="67"/>
      <c r="I47" s="60"/>
    </row>
    <row r="48" spans="1:9">
      <c r="A48" s="60" t="s">
        <v>104</v>
      </c>
      <c r="B48" s="67" t="s">
        <v>129</v>
      </c>
      <c r="C48" s="67"/>
      <c r="D48" s="67"/>
      <c r="E48" s="67"/>
      <c r="F48" s="67"/>
      <c r="G48" s="67"/>
      <c r="H48" s="67"/>
      <c r="I48" s="60"/>
    </row>
    <row r="49" spans="1:9">
      <c r="A49" s="60" t="s">
        <v>39</v>
      </c>
      <c r="B49" s="67" t="s">
        <v>129</v>
      </c>
      <c r="C49" s="67" t="s">
        <v>191</v>
      </c>
      <c r="D49" s="67" t="s">
        <v>192</v>
      </c>
      <c r="E49" s="67"/>
      <c r="F49" s="67"/>
      <c r="G49" s="67"/>
      <c r="H49" s="67"/>
      <c r="I49" s="60"/>
    </row>
    <row r="50" spans="1:9">
      <c r="A50" s="60" t="s">
        <v>105</v>
      </c>
      <c r="B50" s="67" t="s">
        <v>129</v>
      </c>
      <c r="C50" s="67"/>
      <c r="D50" s="67"/>
      <c r="E50" s="67"/>
      <c r="F50" s="67"/>
      <c r="G50" s="67"/>
      <c r="H50" s="67"/>
      <c r="I50" s="60"/>
    </row>
    <row r="51" spans="1:9">
      <c r="A51" s="60" t="s">
        <v>106</v>
      </c>
      <c r="B51" s="67" t="s">
        <v>129</v>
      </c>
      <c r="C51" s="67"/>
      <c r="D51" s="67"/>
      <c r="E51" s="67"/>
      <c r="F51" s="67"/>
      <c r="G51" s="67"/>
      <c r="H51" s="67"/>
      <c r="I51" s="60"/>
    </row>
    <row r="52" spans="1:9" s="60" customFormat="1">
      <c r="A52" s="71" t="s">
        <v>137</v>
      </c>
      <c r="B52" s="67" t="s">
        <v>129</v>
      </c>
      <c r="C52" s="67"/>
      <c r="D52" s="67"/>
      <c r="E52" s="67"/>
      <c r="F52" s="67"/>
      <c r="G52" s="67"/>
      <c r="H52" s="67"/>
    </row>
    <row r="53" spans="1:9">
      <c r="A53" s="60" t="s">
        <v>107</v>
      </c>
      <c r="B53" s="67" t="s">
        <v>129</v>
      </c>
      <c r="C53" s="67"/>
      <c r="D53" s="67"/>
      <c r="E53" s="67"/>
      <c r="F53" s="67"/>
      <c r="G53" s="67"/>
      <c r="H53" s="67"/>
      <c r="I53" s="60"/>
    </row>
    <row r="54" spans="1:9">
      <c r="A54" s="60" t="s">
        <v>108</v>
      </c>
      <c r="B54" s="67" t="s">
        <v>129</v>
      </c>
      <c r="C54" s="67"/>
      <c r="D54" s="67"/>
      <c r="E54" s="67"/>
      <c r="F54" s="67"/>
      <c r="G54" s="67"/>
      <c r="H54" s="67"/>
      <c r="I54" s="60"/>
    </row>
    <row r="55" spans="1:9">
      <c r="A55" s="60" t="s">
        <v>109</v>
      </c>
      <c r="B55" s="67" t="s">
        <v>129</v>
      </c>
      <c r="C55" s="67"/>
      <c r="D55" s="67"/>
      <c r="E55" s="67"/>
      <c r="F55" s="67"/>
      <c r="G55" s="67"/>
      <c r="H55" s="67"/>
      <c r="I55" s="60"/>
    </row>
    <row r="56" spans="1:9">
      <c r="A56" s="60" t="s">
        <v>110</v>
      </c>
      <c r="B56" s="67" t="s">
        <v>129</v>
      </c>
      <c r="C56" s="67"/>
      <c r="D56" s="67"/>
      <c r="E56" s="67"/>
      <c r="F56" s="67"/>
      <c r="G56" s="67"/>
      <c r="H56" s="67"/>
      <c r="I56" s="60"/>
    </row>
    <row r="57" spans="1:9">
      <c r="A57" s="71" t="s">
        <v>136</v>
      </c>
      <c r="B57" s="67" t="s">
        <v>129</v>
      </c>
      <c r="C57" s="67"/>
      <c r="D57" s="67"/>
      <c r="E57" s="67"/>
      <c r="F57" s="67"/>
      <c r="G57" s="67"/>
      <c r="H57" s="67"/>
      <c r="I57" s="60"/>
    </row>
    <row r="58" spans="1:9">
      <c r="A58" s="60" t="s">
        <v>111</v>
      </c>
      <c r="B58" s="67" t="s">
        <v>129</v>
      </c>
      <c r="C58" s="67"/>
      <c r="D58" s="67"/>
      <c r="E58" s="67"/>
      <c r="F58" s="67"/>
      <c r="G58" s="67"/>
      <c r="H58" s="67"/>
      <c r="I58" s="60"/>
    </row>
    <row r="59" spans="1:9">
      <c r="A59" s="60" t="s">
        <v>53</v>
      </c>
      <c r="B59" s="67" t="s">
        <v>129</v>
      </c>
      <c r="C59" s="67"/>
      <c r="D59" s="67"/>
      <c r="E59" s="67"/>
      <c r="F59" s="67"/>
      <c r="G59" s="67"/>
      <c r="H59" s="67"/>
      <c r="I59" s="60"/>
    </row>
    <row r="60" spans="1:9">
      <c r="A60" s="60" t="s">
        <v>112</v>
      </c>
      <c r="B60" s="67" t="s">
        <v>129</v>
      </c>
      <c r="C60" s="67"/>
      <c r="D60" s="67"/>
      <c r="E60" s="67"/>
      <c r="F60" s="67"/>
      <c r="G60" s="67"/>
      <c r="H60" s="67"/>
      <c r="I60" s="60"/>
    </row>
    <row r="61" spans="1:9">
      <c r="A61" s="60" t="s">
        <v>40</v>
      </c>
      <c r="B61" s="67" t="s">
        <v>129</v>
      </c>
      <c r="C61" s="67" t="s">
        <v>181</v>
      </c>
      <c r="D61" s="67" t="s">
        <v>183</v>
      </c>
      <c r="E61" s="67"/>
      <c r="F61" s="67"/>
      <c r="G61" s="67"/>
      <c r="H61" s="67"/>
      <c r="I61" s="60"/>
    </row>
    <row r="62" spans="1:9">
      <c r="A62" s="60" t="s">
        <v>113</v>
      </c>
      <c r="B62" s="67" t="s">
        <v>129</v>
      </c>
      <c r="C62" s="67"/>
      <c r="D62" s="67"/>
      <c r="E62" s="67"/>
      <c r="F62" s="67"/>
      <c r="G62" s="67"/>
      <c r="H62" s="67"/>
      <c r="I62" s="60"/>
    </row>
    <row r="63" spans="1:9">
      <c r="A63" s="60" t="s">
        <v>41</v>
      </c>
      <c r="B63" s="67" t="s">
        <v>129</v>
      </c>
      <c r="C63" s="67" t="s">
        <v>194</v>
      </c>
      <c r="D63" s="67" t="s">
        <v>195</v>
      </c>
      <c r="E63" s="67"/>
      <c r="F63" s="67"/>
      <c r="G63" s="67"/>
      <c r="H63" s="67"/>
      <c r="I63" s="60"/>
    </row>
    <row r="64" spans="1:9">
      <c r="A64" s="71" t="s">
        <v>132</v>
      </c>
      <c r="B64" s="67" t="s">
        <v>129</v>
      </c>
      <c r="C64" s="67" t="s">
        <v>164</v>
      </c>
      <c r="D64" s="67" t="s">
        <v>165</v>
      </c>
      <c r="E64" s="67"/>
      <c r="F64" s="67"/>
      <c r="G64" s="67"/>
      <c r="H64" s="67"/>
      <c r="I64" s="60"/>
    </row>
    <row r="65" spans="1:9">
      <c r="A65" s="60" t="s">
        <v>49</v>
      </c>
      <c r="B65" s="67" t="s">
        <v>129</v>
      </c>
      <c r="C65" s="67" t="s">
        <v>181</v>
      </c>
      <c r="D65" s="67" t="s">
        <v>183</v>
      </c>
      <c r="E65" s="67"/>
      <c r="F65" s="67"/>
      <c r="G65" s="67"/>
      <c r="H65" s="67"/>
      <c r="I65" s="60"/>
    </row>
    <row r="66" spans="1:9">
      <c r="A66" s="60" t="s">
        <v>55</v>
      </c>
      <c r="B66" s="67" t="s">
        <v>129</v>
      </c>
      <c r="C66" s="67" t="s">
        <v>181</v>
      </c>
      <c r="D66" s="67" t="s">
        <v>183</v>
      </c>
      <c r="E66" s="67"/>
      <c r="F66" s="67"/>
      <c r="G66" s="67"/>
      <c r="H66" s="67"/>
      <c r="I66" s="60"/>
    </row>
    <row r="67" spans="1:9">
      <c r="A67" s="60" t="s">
        <v>114</v>
      </c>
      <c r="B67" s="67" t="s">
        <v>129</v>
      </c>
      <c r="C67" s="67" t="s">
        <v>181</v>
      </c>
      <c r="D67" s="67" t="s">
        <v>183</v>
      </c>
      <c r="E67" s="67"/>
      <c r="F67" s="67"/>
      <c r="G67" s="67"/>
      <c r="H67" s="67"/>
      <c r="I67" s="60"/>
    </row>
    <row r="68" spans="1:9">
      <c r="A68" s="60" t="s">
        <v>47</v>
      </c>
      <c r="B68" s="67" t="s">
        <v>129</v>
      </c>
      <c r="C68" s="67" t="s">
        <v>168</v>
      </c>
      <c r="D68" s="67" t="s">
        <v>169</v>
      </c>
      <c r="E68" s="67"/>
      <c r="F68" s="67"/>
      <c r="G68" s="67"/>
      <c r="H68" s="67"/>
      <c r="I68" s="60"/>
    </row>
    <row r="69" spans="1:9">
      <c r="A69" s="71" t="s">
        <v>42</v>
      </c>
      <c r="B69" s="67" t="s">
        <v>129</v>
      </c>
      <c r="C69" s="67" t="s">
        <v>196</v>
      </c>
      <c r="D69" s="67" t="s">
        <v>197</v>
      </c>
      <c r="E69" s="67"/>
      <c r="F69" s="67"/>
      <c r="G69" s="67"/>
      <c r="H69" s="67"/>
      <c r="I69" s="60"/>
    </row>
    <row r="70" spans="1:9" s="60" customFormat="1">
      <c r="A70" s="126" t="s">
        <v>131</v>
      </c>
      <c r="B70" s="67" t="s">
        <v>129</v>
      </c>
      <c r="C70" s="67"/>
      <c r="D70" s="67"/>
      <c r="E70" s="67"/>
      <c r="F70" s="67"/>
      <c r="G70" s="67"/>
      <c r="H70" s="67"/>
    </row>
    <row r="71" spans="1:9" s="60" customFormat="1">
      <c r="A71" s="60" t="s">
        <v>69</v>
      </c>
      <c r="B71" s="67" t="s">
        <v>129</v>
      </c>
      <c r="C71" s="67" t="s">
        <v>166</v>
      </c>
      <c r="D71" s="67" t="s">
        <v>167</v>
      </c>
      <c r="E71" s="67"/>
      <c r="F71" s="67"/>
      <c r="G71" s="67"/>
      <c r="H71" s="67"/>
    </row>
    <row r="72" spans="1:9">
      <c r="A72" s="60" t="s">
        <v>115</v>
      </c>
      <c r="B72" s="67" t="s">
        <v>129</v>
      </c>
      <c r="C72" s="67"/>
      <c r="D72" s="67"/>
      <c r="E72" s="67"/>
      <c r="F72" s="67"/>
      <c r="G72" s="67"/>
      <c r="H72" s="67"/>
      <c r="I72" s="60"/>
    </row>
    <row r="73" spans="1:9">
      <c r="A73" s="60" t="s">
        <v>116</v>
      </c>
      <c r="B73" s="67" t="s">
        <v>129</v>
      </c>
      <c r="C73" s="67"/>
      <c r="D73" s="67"/>
      <c r="E73" s="67"/>
      <c r="F73" s="67"/>
      <c r="G73" s="67"/>
      <c r="H73" s="67"/>
      <c r="I73" s="60"/>
    </row>
    <row r="74" spans="1:9">
      <c r="A74" s="60" t="s">
        <v>44</v>
      </c>
      <c r="B74" s="67" t="s">
        <v>129</v>
      </c>
      <c r="C74" s="67" t="s">
        <v>172</v>
      </c>
      <c r="D74" s="67" t="s">
        <v>182</v>
      </c>
      <c r="E74" s="67"/>
      <c r="F74" s="67"/>
      <c r="G74" s="67"/>
      <c r="H74" s="67"/>
      <c r="I74" s="60"/>
    </row>
    <row r="75" spans="1:9">
      <c r="A75" s="60" t="s">
        <v>117</v>
      </c>
      <c r="B75" s="67" t="s">
        <v>129</v>
      </c>
      <c r="C75" s="67"/>
      <c r="D75" s="67"/>
      <c r="E75" s="67"/>
      <c r="F75" s="67"/>
      <c r="G75" s="67"/>
      <c r="H75" s="67"/>
      <c r="I75" s="60"/>
    </row>
    <row r="76" spans="1:9">
      <c r="A76" s="60" t="s">
        <v>118</v>
      </c>
      <c r="B76" s="67" t="s">
        <v>129</v>
      </c>
      <c r="C76" s="67"/>
      <c r="D76" s="67"/>
      <c r="E76" s="67"/>
      <c r="F76" s="67"/>
      <c r="G76" s="67"/>
      <c r="H76" s="67"/>
      <c r="I76" s="60"/>
    </row>
    <row r="77" spans="1:9">
      <c r="A77" s="60" t="s">
        <v>119</v>
      </c>
      <c r="B77" s="67" t="s">
        <v>129</v>
      </c>
      <c r="C77" s="67"/>
      <c r="D77" s="67"/>
      <c r="E77" s="67"/>
      <c r="F77" s="67"/>
      <c r="G77" s="67"/>
      <c r="H77" s="67"/>
      <c r="I77" s="60"/>
    </row>
    <row r="78" spans="1:9">
      <c r="A78" s="67" t="s">
        <v>50</v>
      </c>
      <c r="B78" s="67" t="s">
        <v>129</v>
      </c>
      <c r="C78" s="67" t="s">
        <v>198</v>
      </c>
      <c r="D78" s="67" t="s">
        <v>199</v>
      </c>
      <c r="E78" s="67"/>
      <c r="F78" s="67"/>
      <c r="G78" s="67"/>
      <c r="H78" s="67"/>
      <c r="I78" s="60"/>
    </row>
    <row r="79" spans="1:9">
      <c r="A79" s="67"/>
      <c r="B79" s="67"/>
      <c r="C79" s="67"/>
      <c r="D79" s="67"/>
      <c r="E79" s="67"/>
      <c r="F79" s="67"/>
      <c r="G79" s="67"/>
      <c r="H79" s="67"/>
      <c r="I79" s="60"/>
    </row>
    <row r="80" spans="1:9">
      <c r="A80" s="67"/>
      <c r="B80" s="67"/>
      <c r="C80" s="67"/>
      <c r="D80" s="67"/>
      <c r="E80" s="67"/>
      <c r="F80" s="67"/>
      <c r="G80" s="67"/>
      <c r="H80" s="67"/>
      <c r="I80" s="60"/>
    </row>
    <row r="81" spans="1:9">
      <c r="A81" s="67"/>
      <c r="B81" s="67"/>
      <c r="C81" s="67"/>
      <c r="D81" s="67"/>
      <c r="E81" s="67"/>
      <c r="F81" s="67"/>
      <c r="G81" s="67"/>
      <c r="H81" s="67"/>
      <c r="I81" s="60"/>
    </row>
    <row r="82" spans="1:9">
      <c r="A82" s="67"/>
      <c r="B82" s="67"/>
      <c r="C82" s="67"/>
      <c r="D82" s="67"/>
      <c r="E82" s="67"/>
      <c r="F82" s="67"/>
      <c r="G82" s="67"/>
      <c r="H82" s="67"/>
      <c r="I82" s="60"/>
    </row>
    <row r="83" spans="1:9">
      <c r="A83" s="67"/>
      <c r="B83" s="67"/>
      <c r="C83" s="67"/>
      <c r="D83" s="67"/>
      <c r="E83" s="67"/>
      <c r="F83" s="67"/>
      <c r="G83" s="67"/>
      <c r="H83" s="67"/>
      <c r="I83" s="60"/>
    </row>
    <row r="84" spans="1:9">
      <c r="A84" s="67"/>
      <c r="B84" s="67"/>
      <c r="C84" s="67"/>
      <c r="D84" s="67"/>
      <c r="E84" s="67"/>
      <c r="F84" s="67"/>
      <c r="G84" s="67"/>
      <c r="H84" s="67"/>
      <c r="I84" s="60"/>
    </row>
    <row r="85" spans="1:9">
      <c r="A85" s="67"/>
      <c r="B85" s="67"/>
      <c r="C85" s="67"/>
      <c r="D85" s="67"/>
      <c r="E85" s="67"/>
      <c r="F85" s="67"/>
      <c r="G85" s="67"/>
      <c r="H85" s="67"/>
      <c r="I85" s="60"/>
    </row>
    <row r="86" spans="1:9">
      <c r="A86" s="67"/>
      <c r="B86" s="67"/>
      <c r="C86" s="67"/>
      <c r="D86" s="67"/>
      <c r="E86" s="67"/>
      <c r="F86" s="67"/>
      <c r="G86" s="67"/>
      <c r="H86" s="67"/>
      <c r="I86" s="60"/>
    </row>
    <row r="87" spans="1:9">
      <c r="A87" s="67"/>
      <c r="B87" s="67"/>
      <c r="C87" s="67"/>
      <c r="D87" s="67"/>
      <c r="E87" s="67"/>
      <c r="F87" s="67"/>
      <c r="G87" s="67"/>
      <c r="H87" s="67"/>
      <c r="I87" s="60"/>
    </row>
    <row r="88" spans="1:9">
      <c r="A88" s="67"/>
      <c r="B88" s="67"/>
      <c r="C88" s="67"/>
      <c r="D88" s="67"/>
      <c r="E88" s="67"/>
      <c r="F88" s="67"/>
      <c r="G88" s="67"/>
      <c r="H88" s="67"/>
      <c r="I88" s="60"/>
    </row>
    <row r="89" spans="1:9">
      <c r="A89" s="67"/>
      <c r="B89" s="67"/>
      <c r="C89" s="67"/>
      <c r="D89" s="67"/>
      <c r="E89" s="67"/>
      <c r="F89" s="67"/>
      <c r="G89" s="67"/>
      <c r="H89" s="67"/>
      <c r="I89" s="60"/>
    </row>
    <row r="90" spans="1:9">
      <c r="A90" s="67"/>
      <c r="B90" s="67"/>
      <c r="C90" s="68"/>
      <c r="D90" s="67"/>
      <c r="E90" s="67"/>
      <c r="F90" s="67"/>
      <c r="G90" s="67"/>
      <c r="H90" s="67"/>
      <c r="I90" s="60"/>
    </row>
    <row r="91" spans="1:9">
      <c r="A91" s="67"/>
      <c r="B91" s="67"/>
      <c r="C91" s="68"/>
      <c r="D91" s="67"/>
      <c r="E91" s="67"/>
      <c r="F91" s="67"/>
      <c r="G91" s="67"/>
      <c r="H91" s="67"/>
      <c r="I91" s="60"/>
    </row>
    <row r="92" spans="1:9">
      <c r="A92" s="67"/>
      <c r="B92" s="67"/>
      <c r="C92" s="68"/>
      <c r="D92" s="67"/>
      <c r="E92" s="67"/>
      <c r="F92" s="67"/>
      <c r="G92" s="67"/>
      <c r="H92" s="67"/>
    </row>
  </sheetData>
  <sortState ref="A1:D73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46"/>
  <sheetViews>
    <sheetView topLeftCell="A18" zoomScaleNormal="100" workbookViewId="0">
      <selection activeCell="L25" sqref="L25"/>
    </sheetView>
  </sheetViews>
  <sheetFormatPr baseColWidth="10" defaultColWidth="10.85546875" defaultRowHeight="15"/>
  <cols>
    <col min="1" max="1" width="5.5703125" bestFit="1" customWidth="1"/>
    <col min="2" max="2" width="28.5703125" bestFit="1" customWidth="1"/>
    <col min="3" max="3" width="6.28515625" customWidth="1"/>
    <col min="4" max="6" width="6" customWidth="1"/>
    <col min="7" max="7" width="6.42578125" bestFit="1" customWidth="1"/>
    <col min="8" max="8" width="4.7109375" bestFit="1" customWidth="1"/>
    <col min="9" max="9" width="6.42578125" bestFit="1" customWidth="1"/>
    <col min="10" max="10" width="5.42578125" bestFit="1" customWidth="1"/>
    <col min="11" max="11" width="5.7109375" customWidth="1"/>
    <col min="12" max="12" width="6" bestFit="1" customWidth="1"/>
    <col min="13" max="13" width="5.28515625" customWidth="1"/>
    <col min="14" max="14" width="6" customWidth="1"/>
    <col min="15" max="15" width="5.42578125" bestFit="1" customWidth="1"/>
    <col min="16" max="16" width="4.42578125" customWidth="1"/>
    <col min="17" max="17" width="5.42578125" bestFit="1" customWidth="1"/>
    <col min="18" max="18" width="5.85546875" customWidth="1"/>
    <col min="19" max="19" width="6" bestFit="1" customWidth="1"/>
    <col min="20" max="20" width="5.42578125" customWidth="1"/>
    <col min="21" max="23" width="5.5703125" bestFit="1" customWidth="1"/>
    <col min="24" max="24" width="5.140625" customWidth="1"/>
    <col min="25" max="25" width="0.42578125" hidden="1" customWidth="1"/>
    <col min="26" max="26" width="6" customWidth="1"/>
    <col min="27" max="27" width="6.140625" customWidth="1"/>
    <col min="28" max="28" width="8.28515625" customWidth="1"/>
  </cols>
  <sheetData>
    <row r="1" spans="1:28" ht="12" customHeight="1">
      <c r="A1" s="179" t="s">
        <v>17</v>
      </c>
      <c r="B1" s="180"/>
      <c r="C1" s="180"/>
      <c r="D1" s="180"/>
      <c r="E1" s="180"/>
      <c r="F1" s="181" t="s">
        <v>34</v>
      </c>
      <c r="G1" s="180"/>
      <c r="H1" s="180"/>
      <c r="I1" s="180"/>
      <c r="J1" s="180"/>
      <c r="K1" s="180"/>
      <c r="L1" s="180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23"/>
      <c r="Z1" s="42"/>
      <c r="AA1" s="42"/>
      <c r="AB1" s="43"/>
    </row>
    <row r="2" spans="1:28" ht="11.25" customHeight="1">
      <c r="A2" s="183" t="s">
        <v>65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8"/>
      <c r="Z2" s="72"/>
      <c r="AA2" s="72"/>
      <c r="AB2" s="72"/>
    </row>
    <row r="3" spans="1:28" ht="13.5" customHeight="1" thickBot="1">
      <c r="A3" s="184" t="s">
        <v>154</v>
      </c>
      <c r="B3" s="185"/>
      <c r="C3" s="185"/>
      <c r="D3" s="185"/>
      <c r="E3" s="185"/>
      <c r="F3" s="182"/>
      <c r="G3" s="182"/>
      <c r="H3" s="182"/>
      <c r="I3" s="182"/>
      <c r="J3" s="182"/>
      <c r="K3" s="182"/>
      <c r="L3" s="182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8"/>
      <c r="Z3" s="72"/>
      <c r="AA3" s="72"/>
      <c r="AB3" s="72"/>
    </row>
    <row r="4" spans="1:28" ht="15.75" thickBot="1">
      <c r="A4" s="186" t="s">
        <v>65</v>
      </c>
      <c r="B4" s="187"/>
      <c r="C4" s="188"/>
      <c r="D4" s="189" t="s">
        <v>148</v>
      </c>
      <c r="E4" s="190"/>
      <c r="F4" s="190"/>
      <c r="G4" s="190"/>
      <c r="H4" s="190"/>
      <c r="I4" s="190"/>
      <c r="J4" s="191"/>
      <c r="K4" s="192" t="s">
        <v>149</v>
      </c>
      <c r="L4" s="193"/>
      <c r="M4" s="193"/>
      <c r="N4" s="193"/>
      <c r="O4" s="193"/>
      <c r="P4" s="193"/>
      <c r="Q4" s="194"/>
      <c r="R4" s="200" t="s">
        <v>150</v>
      </c>
      <c r="S4" s="201"/>
      <c r="T4" s="201"/>
      <c r="U4" s="201"/>
      <c r="V4" s="201"/>
      <c r="W4" s="201"/>
      <c r="X4" s="202"/>
      <c r="Y4" s="24"/>
      <c r="Z4" s="72"/>
      <c r="AA4" s="72"/>
      <c r="AB4" s="72"/>
    </row>
    <row r="5" spans="1:28" ht="11.25" customHeight="1">
      <c r="A5" s="169" t="s">
        <v>1</v>
      </c>
      <c r="B5" s="169" t="s">
        <v>2</v>
      </c>
      <c r="C5" s="169" t="s">
        <v>3</v>
      </c>
      <c r="D5" s="196" t="s">
        <v>4</v>
      </c>
      <c r="E5" s="196" t="s">
        <v>5</v>
      </c>
      <c r="F5" s="213" t="s">
        <v>6</v>
      </c>
      <c r="G5" s="35" t="s">
        <v>7</v>
      </c>
      <c r="H5" s="214" t="s">
        <v>8</v>
      </c>
      <c r="I5" s="215" t="s">
        <v>9</v>
      </c>
      <c r="J5" s="198" t="s">
        <v>10</v>
      </c>
      <c r="K5" s="196" t="s">
        <v>4</v>
      </c>
      <c r="L5" s="196" t="s">
        <v>5</v>
      </c>
      <c r="M5" s="213" t="s">
        <v>6</v>
      </c>
      <c r="N5" s="35" t="s">
        <v>7</v>
      </c>
      <c r="O5" s="214" t="s">
        <v>8</v>
      </c>
      <c r="P5" s="215" t="s">
        <v>9</v>
      </c>
      <c r="Q5" s="198" t="s">
        <v>10</v>
      </c>
      <c r="R5" s="196" t="s">
        <v>4</v>
      </c>
      <c r="S5" s="196" t="s">
        <v>5</v>
      </c>
      <c r="T5" s="203" t="s">
        <v>6</v>
      </c>
      <c r="U5" s="38" t="s">
        <v>7</v>
      </c>
      <c r="V5" s="176" t="s">
        <v>8</v>
      </c>
      <c r="W5" s="208" t="s">
        <v>9</v>
      </c>
      <c r="X5" s="206" t="s">
        <v>10</v>
      </c>
      <c r="Y5" s="14"/>
      <c r="Z5" s="72"/>
      <c r="AA5" s="72"/>
      <c r="AB5" s="72"/>
    </row>
    <row r="6" spans="1:28" ht="12.75" customHeight="1" thickBot="1">
      <c r="A6" s="170"/>
      <c r="B6" s="170"/>
      <c r="C6" s="195"/>
      <c r="D6" s="197"/>
      <c r="E6" s="197"/>
      <c r="F6" s="204"/>
      <c r="G6" s="37" t="s">
        <v>11</v>
      </c>
      <c r="H6" s="177"/>
      <c r="I6" s="210"/>
      <c r="J6" s="199"/>
      <c r="K6" s="197"/>
      <c r="L6" s="197"/>
      <c r="M6" s="204"/>
      <c r="N6" s="37" t="s">
        <v>11</v>
      </c>
      <c r="O6" s="205"/>
      <c r="P6" s="209"/>
      <c r="Q6" s="207"/>
      <c r="R6" s="197"/>
      <c r="S6" s="197"/>
      <c r="T6" s="204"/>
      <c r="U6" s="37" t="s">
        <v>11</v>
      </c>
      <c r="V6" s="205"/>
      <c r="W6" s="209"/>
      <c r="X6" s="207"/>
      <c r="Y6" s="14"/>
      <c r="Z6" s="46"/>
      <c r="AA6" s="217" t="s">
        <v>32</v>
      </c>
      <c r="AB6" s="218"/>
    </row>
    <row r="7" spans="1:28" s="60" customFormat="1" ht="14.25" customHeight="1">
      <c r="A7" s="69">
        <v>2862</v>
      </c>
      <c r="B7" s="134" t="s">
        <v>138</v>
      </c>
      <c r="C7" s="55" t="s">
        <v>139</v>
      </c>
      <c r="D7" s="66">
        <f>VLOOKUP(B7,LUNES!$A$1:$E$223,3,FALSE)</f>
        <v>0.20833333333333334</v>
      </c>
      <c r="E7" s="66">
        <f>VLOOKUP(B7,LUNES!$A$1:$E$223,4,FALSE)</f>
        <v>0.59513888888888888</v>
      </c>
      <c r="F7" s="34">
        <f>E7-D7</f>
        <v>0.38680555555555551</v>
      </c>
      <c r="G7" s="1">
        <f t="shared" ref="G7" si="0">+F7*24</f>
        <v>9.2833333333333314</v>
      </c>
      <c r="H7" s="1">
        <f>IF(G7&gt;=8,8,G7)</f>
        <v>8</v>
      </c>
      <c r="I7" s="1">
        <f t="shared" ref="I7" si="1">+IF(H7=8,G7-H7,0)</f>
        <v>1.2833333333333314</v>
      </c>
      <c r="J7" s="1">
        <v>0</v>
      </c>
      <c r="K7" s="66">
        <f>VLOOKUP(B7,MARTES!$A$1:$E$250,3,FALSE)</f>
        <v>0.21180555555555555</v>
      </c>
      <c r="L7" s="66">
        <f>VLOOKUP(B7,MARTES!$A$1:$E$250,4,FALSE)</f>
        <v>0.70833333333333337</v>
      </c>
      <c r="M7" s="34">
        <f t="shared" ref="M7" si="2">+L7-K7</f>
        <v>0.49652777777777779</v>
      </c>
      <c r="N7" s="1">
        <f>+M7*24</f>
        <v>11.916666666666668</v>
      </c>
      <c r="O7" s="1">
        <f>IF(N7&gt;=8,8,N7)</f>
        <v>8</v>
      </c>
      <c r="P7" s="1">
        <f t="shared" ref="P7" si="3">+IF(O7=8,N7-O7,0)</f>
        <v>3.9166666666666679</v>
      </c>
      <c r="Q7" s="1">
        <v>0</v>
      </c>
      <c r="R7" s="62">
        <f>VLOOKUP(B7,MIERCOLES!$A$1:$I$145,3,FALSE)</f>
        <v>0.20694444444444446</v>
      </c>
      <c r="S7" s="62">
        <f>VLOOKUP(B7,MIERCOLES!$A$1:$I$145,4,FALSE)</f>
        <v>0.55763888888888891</v>
      </c>
      <c r="T7" s="34">
        <f>+S7-R7</f>
        <v>0.35069444444444442</v>
      </c>
      <c r="U7" s="1">
        <f>+T7*24</f>
        <v>8.4166666666666661</v>
      </c>
      <c r="V7" s="1">
        <f>IF(U7&gt;=8,8,U7)</f>
        <v>8</v>
      </c>
      <c r="W7" s="1">
        <f t="shared" ref="W7" si="4">+IF(V7=8,U7-V7,0)</f>
        <v>0.41666666666666607</v>
      </c>
      <c r="X7" s="1">
        <v>0</v>
      </c>
      <c r="Y7" s="14"/>
      <c r="Z7" s="116"/>
      <c r="AA7" s="132"/>
      <c r="AB7" s="133"/>
    </row>
    <row r="8" spans="1:28" s="60" customFormat="1" ht="14.25" customHeight="1">
      <c r="A8" s="69">
        <v>2797</v>
      </c>
      <c r="B8" s="60" t="s">
        <v>81</v>
      </c>
      <c r="C8" s="55" t="s">
        <v>19</v>
      </c>
      <c r="D8" s="66">
        <f>VLOOKUP(B8,LUNES!$A$1:$E$223,3,FALSE)</f>
        <v>0.20833333333333334</v>
      </c>
      <c r="E8" s="66">
        <f>VLOOKUP(B8,LUNES!$A$1:$E$223,4,FALSE)</f>
        <v>0.59513888888888888</v>
      </c>
      <c r="F8" s="34">
        <f t="shared" ref="F8:F18" si="5">E8-D8</f>
        <v>0.38680555555555551</v>
      </c>
      <c r="G8" s="1">
        <f t="shared" ref="G8:G18" si="6">+F8*24</f>
        <v>9.2833333333333314</v>
      </c>
      <c r="H8" s="1">
        <f t="shared" ref="H8:H18" si="7">IF(G8&gt;=8,8,G8)</f>
        <v>8</v>
      </c>
      <c r="I8" s="1">
        <f t="shared" ref="I8:I17" si="8">+IF(H8=8,G8-H8,0)</f>
        <v>1.2833333333333314</v>
      </c>
      <c r="J8" s="1">
        <v>0</v>
      </c>
      <c r="K8" s="66">
        <f>VLOOKUP(B8,MARTES!$A$1:$E$250,3,FALSE)</f>
        <v>0.15902777777777777</v>
      </c>
      <c r="L8" s="66">
        <f>VLOOKUP(B8,MARTES!$A$1:$E$250,4,FALSE)</f>
        <v>0.66666666666666663</v>
      </c>
      <c r="M8" s="34">
        <f t="shared" ref="M8:M18" si="9">+L8-K8</f>
        <v>0.50763888888888886</v>
      </c>
      <c r="N8" s="1">
        <f t="shared" ref="N8:N18" si="10">+M8*24</f>
        <v>12.183333333333334</v>
      </c>
      <c r="O8" s="1">
        <f t="shared" ref="O8:O18" si="11">IF(N8&gt;=8,8,N8)</f>
        <v>8</v>
      </c>
      <c r="P8" s="1">
        <f t="shared" ref="P8:P18" si="12">+IF(O8=8,N8-O8,0)</f>
        <v>4.1833333333333336</v>
      </c>
      <c r="Q8" s="1">
        <v>0</v>
      </c>
      <c r="R8" s="62">
        <f>VLOOKUP(B8,MIERCOLES!$A$1:$I$145,3,FALSE)</f>
        <v>0.16250000000000001</v>
      </c>
      <c r="S8" s="62">
        <f>VLOOKUP(B8,MIERCOLES!$A$1:$I$145,4,FALSE)</f>
        <v>0.71180555555555547</v>
      </c>
      <c r="T8" s="34">
        <f t="shared" ref="T8:T18" si="13">+S8-R8</f>
        <v>0.54930555555555549</v>
      </c>
      <c r="U8" s="1">
        <f t="shared" ref="U8:U18" si="14">+T8*24</f>
        <v>13.183333333333332</v>
      </c>
      <c r="V8" s="1">
        <f t="shared" ref="V8:V18" si="15">IF(U8&gt;=8,8,U8)</f>
        <v>8</v>
      </c>
      <c r="W8" s="1">
        <f t="shared" ref="W8:W18" si="16">+IF(V8=8,U8-V8,0)</f>
        <v>5.1833333333333318</v>
      </c>
      <c r="X8" s="1">
        <v>0</v>
      </c>
      <c r="Y8" s="14"/>
      <c r="Z8" s="116"/>
      <c r="AA8" s="221" t="s">
        <v>33</v>
      </c>
      <c r="AB8" s="221"/>
    </row>
    <row r="9" spans="1:28" s="60" customFormat="1" ht="14.25" customHeight="1">
      <c r="A9" s="69">
        <v>2834</v>
      </c>
      <c r="B9" s="70" t="s">
        <v>68</v>
      </c>
      <c r="C9" s="55" t="s">
        <v>19</v>
      </c>
      <c r="D9" s="66">
        <f>VLOOKUP(B9,LUNES!$A$1:$E$223,3,FALSE)</f>
        <v>0.16666666666666666</v>
      </c>
      <c r="E9" s="66">
        <f>VLOOKUP(B9,LUNES!$A$1:$E$223,4,FALSE)</f>
        <v>0.75486111111111109</v>
      </c>
      <c r="F9" s="34">
        <f t="shared" si="5"/>
        <v>0.58819444444444446</v>
      </c>
      <c r="G9" s="1">
        <f t="shared" si="6"/>
        <v>14.116666666666667</v>
      </c>
      <c r="H9" s="1">
        <f t="shared" si="7"/>
        <v>8</v>
      </c>
      <c r="I9" s="1">
        <f t="shared" si="8"/>
        <v>6.1166666666666671</v>
      </c>
      <c r="J9" s="1">
        <v>0</v>
      </c>
      <c r="K9" s="66">
        <f>VLOOKUP(B9,MARTES!$A$1:$E$250,3,FALSE)</f>
        <v>0.25</v>
      </c>
      <c r="L9" s="66">
        <f>VLOOKUP(B9,MARTES!$A$1:$E$250,4,FALSE)</f>
        <v>0.94513888888888886</v>
      </c>
      <c r="M9" s="34">
        <f t="shared" si="9"/>
        <v>0.69513888888888886</v>
      </c>
      <c r="N9" s="1">
        <f t="shared" si="10"/>
        <v>16.683333333333334</v>
      </c>
      <c r="O9" s="1">
        <f t="shared" si="11"/>
        <v>8</v>
      </c>
      <c r="P9" s="1">
        <f t="shared" si="12"/>
        <v>8.6833333333333336</v>
      </c>
      <c r="Q9" s="1">
        <v>0</v>
      </c>
      <c r="R9" s="62">
        <f>VLOOKUP(B9,MIERCOLES!$A$1:$I$145,3,FALSE)</f>
        <v>0.26111111111111113</v>
      </c>
      <c r="S9" s="62">
        <f>VLOOKUP(B9,MIERCOLES!$A$1:$I$145,4,FALSE)</f>
        <v>0.76597222222222217</v>
      </c>
      <c r="T9" s="34">
        <f t="shared" si="13"/>
        <v>0.50486111111111098</v>
      </c>
      <c r="U9" s="1">
        <f t="shared" si="14"/>
        <v>12.116666666666664</v>
      </c>
      <c r="V9" s="1">
        <f t="shared" si="15"/>
        <v>8</v>
      </c>
      <c r="W9" s="1">
        <f t="shared" si="16"/>
        <v>4.1166666666666636</v>
      </c>
      <c r="X9" s="1">
        <v>0</v>
      </c>
      <c r="Y9" s="14"/>
      <c r="Z9" s="40"/>
      <c r="AA9" s="219" t="s">
        <v>130</v>
      </c>
      <c r="AB9" s="220"/>
    </row>
    <row r="10" spans="1:28">
      <c r="A10" s="69">
        <v>1970</v>
      </c>
      <c r="B10" s="70" t="s">
        <v>36</v>
      </c>
      <c r="C10" s="55" t="s">
        <v>19</v>
      </c>
      <c r="D10" s="66">
        <f>VLOOKUP(B10,LUNES!$A$1:$E$223,3,FALSE)</f>
        <v>0.16666666666666666</v>
      </c>
      <c r="E10" s="66">
        <f>VLOOKUP(B10,LUNES!$A$1:$E$223,4,FALSE)</f>
        <v>0.75486111111111109</v>
      </c>
      <c r="F10" s="34">
        <f t="shared" si="5"/>
        <v>0.58819444444444446</v>
      </c>
      <c r="G10" s="1">
        <f t="shared" si="6"/>
        <v>14.116666666666667</v>
      </c>
      <c r="H10" s="1">
        <f t="shared" si="7"/>
        <v>8</v>
      </c>
      <c r="I10" s="1">
        <f t="shared" si="8"/>
        <v>6.1166666666666671</v>
      </c>
      <c r="J10" s="1">
        <v>0</v>
      </c>
      <c r="K10" s="66">
        <f>VLOOKUP(B10,MARTES!$A$1:$E$250,3,FALSE)</f>
        <v>0.16527777777777777</v>
      </c>
      <c r="L10" s="66">
        <f>VLOOKUP(B10,MARTES!$A$1:$E$250,4,FALSE)</f>
        <v>0.63541666666666663</v>
      </c>
      <c r="M10" s="34">
        <f t="shared" si="9"/>
        <v>0.47013888888888888</v>
      </c>
      <c r="N10" s="1">
        <f t="shared" si="10"/>
        <v>11.283333333333333</v>
      </c>
      <c r="O10" s="1">
        <f t="shared" si="11"/>
        <v>8</v>
      </c>
      <c r="P10" s="1">
        <f t="shared" si="12"/>
        <v>3.2833333333333332</v>
      </c>
      <c r="Q10" s="1">
        <v>0</v>
      </c>
      <c r="R10" s="62">
        <f>VLOOKUP(B10,MIERCOLES!$A$1:$I$145,3,FALSE)</f>
        <v>0.16388888888888889</v>
      </c>
      <c r="S10" s="62">
        <f>VLOOKUP(B10,MIERCOLES!$A$1:$I$145,4,FALSE)</f>
        <v>0.69444444444444453</v>
      </c>
      <c r="T10" s="34">
        <f t="shared" si="13"/>
        <v>0.53055555555555567</v>
      </c>
      <c r="U10" s="1">
        <f t="shared" si="14"/>
        <v>12.733333333333336</v>
      </c>
      <c r="V10" s="1">
        <f t="shared" si="15"/>
        <v>8</v>
      </c>
      <c r="W10" s="1">
        <f t="shared" si="16"/>
        <v>4.7333333333333361</v>
      </c>
      <c r="X10" s="1">
        <v>0</v>
      </c>
      <c r="Y10" s="17"/>
      <c r="Z10" s="104"/>
      <c r="AA10" s="216" t="s">
        <v>31</v>
      </c>
      <c r="AB10" s="216"/>
    </row>
    <row r="11" spans="1:28" s="60" customFormat="1">
      <c r="A11" s="69">
        <v>2849</v>
      </c>
      <c r="B11" s="139" t="s">
        <v>90</v>
      </c>
      <c r="C11" s="55" t="s">
        <v>19</v>
      </c>
      <c r="D11" s="66">
        <f>VLOOKUP(B11,LUNES!$A$1:$E$223,3,FALSE)</f>
        <v>0.22291666666666665</v>
      </c>
      <c r="E11" s="66">
        <f>VLOOKUP(B11,LUNES!$A$1:$E$223,4,FALSE)</f>
        <v>0.81527777777777777</v>
      </c>
      <c r="F11" s="34">
        <f t="shared" si="5"/>
        <v>0.59236111111111112</v>
      </c>
      <c r="G11" s="1">
        <f t="shared" si="6"/>
        <v>14.216666666666667</v>
      </c>
      <c r="H11" s="1">
        <f t="shared" si="7"/>
        <v>8</v>
      </c>
      <c r="I11" s="1">
        <f t="shared" si="8"/>
        <v>6.2166666666666668</v>
      </c>
      <c r="J11" s="1">
        <v>0</v>
      </c>
      <c r="K11" s="66">
        <f>VLOOKUP(B11,MARTES!$A$1:$E$250,3,FALSE)</f>
        <v>0.22916666666666666</v>
      </c>
      <c r="L11" s="66">
        <f>VLOOKUP(B11,MARTES!$A$1:$E$250,4,FALSE)</f>
        <v>0.66666666666666663</v>
      </c>
      <c r="M11" s="34">
        <f t="shared" si="9"/>
        <v>0.4375</v>
      </c>
      <c r="N11" s="1">
        <f t="shared" si="10"/>
        <v>10.5</v>
      </c>
      <c r="O11" s="1">
        <f t="shared" si="11"/>
        <v>8</v>
      </c>
      <c r="P11" s="1">
        <f t="shared" si="12"/>
        <v>2.5</v>
      </c>
      <c r="Q11" s="1">
        <v>0</v>
      </c>
      <c r="R11" s="62">
        <f>VLOOKUP(B11,MIERCOLES!$A$1:$I$145,3,FALSE)</f>
        <v>0.21736111111111112</v>
      </c>
      <c r="S11" s="62">
        <f>VLOOKUP(B11,MIERCOLES!$A$1:$I$145,4,FALSE)</f>
        <v>0.66180555555555554</v>
      </c>
      <c r="T11" s="34">
        <f t="shared" si="13"/>
        <v>0.44444444444444442</v>
      </c>
      <c r="U11" s="1">
        <f t="shared" si="14"/>
        <v>10.666666666666666</v>
      </c>
      <c r="V11" s="1">
        <f t="shared" si="15"/>
        <v>8</v>
      </c>
      <c r="W11" s="1">
        <f t="shared" si="16"/>
        <v>2.6666666666666661</v>
      </c>
      <c r="X11" s="1">
        <v>0</v>
      </c>
      <c r="Y11" s="17"/>
      <c r="Z11" s="119"/>
      <c r="AA11" s="216" t="s">
        <v>170</v>
      </c>
      <c r="AB11" s="216"/>
    </row>
    <row r="12" spans="1:28" s="60" customFormat="1">
      <c r="A12" s="69">
        <v>2863</v>
      </c>
      <c r="B12" s="137" t="s">
        <v>140</v>
      </c>
      <c r="C12" s="55" t="s">
        <v>19</v>
      </c>
      <c r="D12" s="66">
        <f>VLOOKUP(B12,LUNES!$A$1:$E$223,3,FALSE)</f>
        <v>0.16666666666666666</v>
      </c>
      <c r="E12" s="66">
        <f>VLOOKUP(B12,LUNES!$A$1:$E$223,4,FALSE)</f>
        <v>0.625</v>
      </c>
      <c r="F12" s="34">
        <f t="shared" ref="F12" si="17">E12-D12</f>
        <v>0.45833333333333337</v>
      </c>
      <c r="G12" s="1">
        <f t="shared" ref="G12" si="18">+F12*24</f>
        <v>11</v>
      </c>
      <c r="H12" s="1">
        <f t="shared" ref="H12" si="19">IF(G12&gt;=8,8,G12)</f>
        <v>8</v>
      </c>
      <c r="I12" s="1">
        <f t="shared" ref="I12" si="20">+IF(H12=8,G12-H12,0)</f>
        <v>3</v>
      </c>
      <c r="J12" s="1">
        <v>0</v>
      </c>
      <c r="K12" s="66">
        <f>VLOOKUP(B12,MARTES!$A$1:$E$250,3,FALSE)</f>
        <v>0.24166666666666667</v>
      </c>
      <c r="L12" s="66">
        <f>VLOOKUP(B12,MARTES!$A$1:$E$250,4,FALSE)</f>
        <v>0.58750000000000002</v>
      </c>
      <c r="M12" s="34">
        <f t="shared" ref="M12" si="21">+L12-K12</f>
        <v>0.34583333333333333</v>
      </c>
      <c r="N12" s="1">
        <f t="shared" ref="N12" si="22">+M12*24</f>
        <v>8.3000000000000007</v>
      </c>
      <c r="O12" s="1">
        <f t="shared" ref="O12" si="23">IF(N12&gt;=8,8,N12)</f>
        <v>8</v>
      </c>
      <c r="P12" s="1">
        <f t="shared" ref="P12" si="24">+IF(O12=8,N12-O12,0)</f>
        <v>0.30000000000000071</v>
      </c>
      <c r="Q12" s="1">
        <v>0</v>
      </c>
      <c r="R12" s="62">
        <f>VLOOKUP(B12,MIERCOLES!$A$1:$I$145,3,FALSE)</f>
        <v>0.16666666666666666</v>
      </c>
      <c r="S12" s="62">
        <f>VLOOKUP(B12,MIERCOLES!$A$1:$I$145,4,FALSE)</f>
        <v>0.67222222222222217</v>
      </c>
      <c r="T12" s="34">
        <f t="shared" ref="T12" si="25">+S12-R12</f>
        <v>0.50555555555555554</v>
      </c>
      <c r="U12" s="1">
        <f t="shared" ref="U12" si="26">+T12*24</f>
        <v>12.133333333333333</v>
      </c>
      <c r="V12" s="1">
        <f t="shared" ref="V12" si="27">IF(U12&gt;=8,8,U12)</f>
        <v>8</v>
      </c>
      <c r="W12" s="1">
        <f t="shared" ref="W12" si="28">+IF(V12=8,U12-V12,0)</f>
        <v>4.1333333333333329</v>
      </c>
      <c r="X12" s="1">
        <v>0</v>
      </c>
      <c r="Y12" s="17"/>
      <c r="Z12" s="119"/>
      <c r="AA12" s="136"/>
      <c r="AB12" s="136"/>
    </row>
    <row r="13" spans="1:28">
      <c r="A13" s="69">
        <v>2646</v>
      </c>
      <c r="B13" s="70" t="s">
        <v>39</v>
      </c>
      <c r="C13" s="55" t="s">
        <v>19</v>
      </c>
      <c r="D13" s="66">
        <f>VLOOKUP(B13,LUNES!$A$1:$E$223,3,FALSE)</f>
        <v>0.12222222222222223</v>
      </c>
      <c r="E13" s="66">
        <f>VLOOKUP(B13,LUNES!$A$1:$E$223,4,FALSE)</f>
        <v>0.76874999999999993</v>
      </c>
      <c r="F13" s="34">
        <f t="shared" si="5"/>
        <v>0.6465277777777777</v>
      </c>
      <c r="G13" s="1">
        <f t="shared" si="6"/>
        <v>15.516666666666666</v>
      </c>
      <c r="H13" s="1">
        <f t="shared" si="7"/>
        <v>8</v>
      </c>
      <c r="I13" s="1">
        <f t="shared" si="8"/>
        <v>7.5166666666666657</v>
      </c>
      <c r="J13" s="1">
        <v>0</v>
      </c>
      <c r="K13" s="66">
        <f>VLOOKUP(B13,MARTES!$A$1:$E$250,3,FALSE)</f>
        <v>0.14027777777777778</v>
      </c>
      <c r="L13" s="66">
        <f>VLOOKUP(B13,MARTES!$A$1:$E$250,4,FALSE)</f>
        <v>0.64722222222222225</v>
      </c>
      <c r="M13" s="34">
        <f t="shared" si="9"/>
        <v>0.50694444444444442</v>
      </c>
      <c r="N13" s="1">
        <f t="shared" si="10"/>
        <v>12.166666666666666</v>
      </c>
      <c r="O13" s="1">
        <f t="shared" si="11"/>
        <v>8</v>
      </c>
      <c r="P13" s="1">
        <f t="shared" si="12"/>
        <v>4.1666666666666661</v>
      </c>
      <c r="Q13" s="1">
        <v>0</v>
      </c>
      <c r="R13" s="62">
        <f>VLOOKUP(B13,MIERCOLES!$A$1:$I$145,3,FALSE)</f>
        <v>0.12083333333333333</v>
      </c>
      <c r="S13" s="62">
        <f>VLOOKUP(B13,MIERCOLES!$A$1:$I$145,4,FALSE)</f>
        <v>0.74583333333333324</v>
      </c>
      <c r="T13" s="34">
        <f t="shared" si="13"/>
        <v>0.62499999999999989</v>
      </c>
      <c r="U13" s="1">
        <f t="shared" si="14"/>
        <v>14.999999999999996</v>
      </c>
      <c r="V13" s="1">
        <f t="shared" si="15"/>
        <v>8</v>
      </c>
      <c r="W13" s="1">
        <f t="shared" si="16"/>
        <v>6.9999999999999964</v>
      </c>
      <c r="X13" s="1">
        <v>0</v>
      </c>
      <c r="Y13" s="16"/>
      <c r="Z13" s="22"/>
      <c r="AA13" s="216" t="s">
        <v>27</v>
      </c>
      <c r="AB13" s="216"/>
    </row>
    <row r="14" spans="1:28" s="60" customFormat="1">
      <c r="A14" s="69">
        <v>2860</v>
      </c>
      <c r="B14" s="71" t="s">
        <v>137</v>
      </c>
      <c r="C14" s="55" t="s">
        <v>19</v>
      </c>
      <c r="D14" s="66">
        <f>VLOOKUP(B14,LUNES!$A$1:$E$223,3,FALSE)</f>
        <v>0.16388888888888889</v>
      </c>
      <c r="E14" s="66">
        <f>VLOOKUP(B14,LUNES!$A$1:$E$223,4,FALSE)</f>
        <v>0.82986111111111116</v>
      </c>
      <c r="F14" s="34">
        <f t="shared" ref="F14" si="29">E14-D14</f>
        <v>0.6659722222222223</v>
      </c>
      <c r="G14" s="1">
        <f t="shared" ref="G14" si="30">+F14*24</f>
        <v>15.983333333333334</v>
      </c>
      <c r="H14" s="1">
        <f t="shared" ref="H14" si="31">IF(G14&gt;=8,8,G14)</f>
        <v>8</v>
      </c>
      <c r="I14" s="1">
        <f t="shared" ref="I14" si="32">+IF(H14=8,G14-H14,0)</f>
        <v>7.9833333333333343</v>
      </c>
      <c r="J14" s="1">
        <v>0</v>
      </c>
      <c r="K14" s="66">
        <f>VLOOKUP(B14,MARTES!$A$1:$E$250,3,FALSE)</f>
        <v>0.17152777777777775</v>
      </c>
      <c r="L14" s="66">
        <f>VLOOKUP(B14,MARTES!$A$1:$E$250,4,FALSE)</f>
        <v>0.7368055555555556</v>
      </c>
      <c r="M14" s="34">
        <f t="shared" ref="M14" si="33">+L14-K14</f>
        <v>0.56527777777777788</v>
      </c>
      <c r="N14" s="1">
        <f t="shared" ref="N14" si="34">+M14*24</f>
        <v>13.56666666666667</v>
      </c>
      <c r="O14" s="1">
        <f t="shared" ref="O14" si="35">IF(N14&gt;=8,8,N14)</f>
        <v>8</v>
      </c>
      <c r="P14" s="1">
        <f t="shared" ref="P14" si="36">+IF(O14=8,N14-O14,0)</f>
        <v>5.56666666666667</v>
      </c>
      <c r="Q14" s="1">
        <v>0</v>
      </c>
      <c r="R14" s="62">
        <f>VLOOKUP(B14,MIERCOLES!$A$1:$I$145,3,FALSE)</f>
        <v>0.17152777777777775</v>
      </c>
      <c r="S14" s="62">
        <f>VLOOKUP(B14,MIERCOLES!$A$1:$I$145,4,FALSE)</f>
        <v>0.67708333333333337</v>
      </c>
      <c r="T14" s="34">
        <f t="shared" ref="T14" si="37">+S14-R14</f>
        <v>0.50555555555555565</v>
      </c>
      <c r="U14" s="1">
        <f t="shared" ref="U14" si="38">+T14*24</f>
        <v>12.133333333333336</v>
      </c>
      <c r="V14" s="1">
        <f t="shared" ref="V14" si="39">IF(U14&gt;=8,8,U14)</f>
        <v>8</v>
      </c>
      <c r="W14" s="1">
        <f t="shared" ref="W14" si="40">+IF(V14=8,U14-V14,0)</f>
        <v>4.1333333333333364</v>
      </c>
      <c r="X14" s="1">
        <v>0</v>
      </c>
      <c r="Y14" s="17"/>
      <c r="Z14" s="22"/>
      <c r="AA14" s="131"/>
      <c r="AB14" s="131"/>
    </row>
    <row r="15" spans="1:28" s="60" customFormat="1">
      <c r="A15" s="69">
        <v>2852</v>
      </c>
      <c r="B15" s="71" t="s">
        <v>132</v>
      </c>
      <c r="C15" s="55" t="s">
        <v>19</v>
      </c>
      <c r="D15" s="66">
        <f>VLOOKUP(B15,LUNES!$A$1:$E$223,3,FALSE)</f>
        <v>0.12083333333333333</v>
      </c>
      <c r="E15" s="66">
        <f>VLOOKUP(B15,LUNES!$A$1:$E$223,4,FALSE)</f>
        <v>0.54166666666666663</v>
      </c>
      <c r="F15" s="34">
        <f t="shared" si="5"/>
        <v>0.42083333333333328</v>
      </c>
      <c r="G15" s="1">
        <f t="shared" si="6"/>
        <v>10.099999999999998</v>
      </c>
      <c r="H15" s="1">
        <f t="shared" si="7"/>
        <v>8</v>
      </c>
      <c r="I15" s="1">
        <f t="shared" si="8"/>
        <v>2.0999999999999979</v>
      </c>
      <c r="J15" s="1">
        <v>0</v>
      </c>
      <c r="K15" s="66">
        <f>VLOOKUP(B15,MARTES!$A$1:$E$250,3,FALSE)</f>
        <v>0.16319444444444445</v>
      </c>
      <c r="L15" s="66">
        <f>VLOOKUP(B15,MARTES!$A$1:$E$250,4,FALSE)</f>
        <v>0.5083333333333333</v>
      </c>
      <c r="M15" s="34">
        <f t="shared" si="9"/>
        <v>0.34513888888888888</v>
      </c>
      <c r="N15" s="1">
        <f t="shared" si="10"/>
        <v>8.2833333333333332</v>
      </c>
      <c r="O15" s="1">
        <f t="shared" si="11"/>
        <v>8</v>
      </c>
      <c r="P15" s="1">
        <f t="shared" si="12"/>
        <v>0.28333333333333321</v>
      </c>
      <c r="Q15" s="1">
        <v>0</v>
      </c>
      <c r="R15" s="62">
        <f>VLOOKUP(B15,MIERCOLES!$A$1:$I$145,3,FALSE)</f>
        <v>0.26111111111111113</v>
      </c>
      <c r="S15" s="62">
        <f>VLOOKUP(B15,MIERCOLES!$A$1:$I$145,4,FALSE)</f>
        <v>0.60555555555555551</v>
      </c>
      <c r="T15" s="34">
        <f t="shared" si="13"/>
        <v>0.34444444444444439</v>
      </c>
      <c r="U15" s="1">
        <f t="shared" si="14"/>
        <v>8.2666666666666657</v>
      </c>
      <c r="V15" s="1">
        <f t="shared" si="15"/>
        <v>8</v>
      </c>
      <c r="W15" s="1">
        <f t="shared" si="16"/>
        <v>0.26666666666666572</v>
      </c>
      <c r="X15" s="1">
        <v>0</v>
      </c>
      <c r="Y15" s="17"/>
      <c r="Z15" s="22"/>
      <c r="AA15" s="122"/>
      <c r="AB15" s="122"/>
    </row>
    <row r="16" spans="1:28" s="60" customFormat="1" ht="13.5" customHeight="1">
      <c r="A16" s="69">
        <v>2741</v>
      </c>
      <c r="B16" s="67" t="s">
        <v>47</v>
      </c>
      <c r="C16" s="55" t="s">
        <v>19</v>
      </c>
      <c r="D16" s="66">
        <f>VLOOKUP(B16,LUNES!$A$1:$E$223,3,FALSE)</f>
        <v>0.11319444444444444</v>
      </c>
      <c r="E16" s="66">
        <f>VLOOKUP(B16,LUNES!$A$1:$E$223,4,FALSE)</f>
        <v>0.85416666666666663</v>
      </c>
      <c r="F16" s="34">
        <f t="shared" si="5"/>
        <v>0.74097222222222214</v>
      </c>
      <c r="G16" s="1">
        <f t="shared" si="6"/>
        <v>17.783333333333331</v>
      </c>
      <c r="H16" s="1">
        <f t="shared" si="7"/>
        <v>8</v>
      </c>
      <c r="I16" s="1">
        <f t="shared" si="8"/>
        <v>9.7833333333333314</v>
      </c>
      <c r="J16" s="3">
        <v>0</v>
      </c>
      <c r="K16" s="66">
        <f>VLOOKUP(B16,MARTES!$A$1:$E$250,3,FALSE)</f>
        <v>0.13055555555555556</v>
      </c>
      <c r="L16" s="66">
        <f>VLOOKUP(B16,MARTES!$A$1:$E$250,4,FALSE)</f>
        <v>0.52083333333333337</v>
      </c>
      <c r="M16" s="34">
        <f t="shared" si="9"/>
        <v>0.39027777777777783</v>
      </c>
      <c r="N16" s="1">
        <f t="shared" si="10"/>
        <v>9.3666666666666671</v>
      </c>
      <c r="O16" s="1">
        <f t="shared" si="11"/>
        <v>8</v>
      </c>
      <c r="P16" s="1">
        <f t="shared" si="12"/>
        <v>1.3666666666666671</v>
      </c>
      <c r="Q16" s="1">
        <v>0</v>
      </c>
      <c r="R16" s="62">
        <f>VLOOKUP(B16,MIERCOLES!$A$1:$I$145,3,FALSE)</f>
        <v>0.11875000000000001</v>
      </c>
      <c r="S16" s="62">
        <f>VLOOKUP(B16,MIERCOLES!$A$1:$I$145,4,FALSE)</f>
        <v>0.52430555555555558</v>
      </c>
      <c r="T16" s="34">
        <f t="shared" si="13"/>
        <v>0.40555555555555556</v>
      </c>
      <c r="U16" s="1">
        <f t="shared" si="14"/>
        <v>9.7333333333333343</v>
      </c>
      <c r="V16" s="1">
        <f t="shared" si="15"/>
        <v>8</v>
      </c>
      <c r="W16" s="1">
        <f t="shared" si="16"/>
        <v>1.7333333333333343</v>
      </c>
      <c r="X16" s="1">
        <v>0</v>
      </c>
      <c r="Y16" s="17"/>
      <c r="Z16" s="117"/>
      <c r="AA16" s="229" t="s">
        <v>35</v>
      </c>
      <c r="AB16" s="229"/>
    </row>
    <row r="17" spans="1:28">
      <c r="A17" s="69">
        <v>35</v>
      </c>
      <c r="B17" s="70" t="s">
        <v>42</v>
      </c>
      <c r="C17" s="55" t="s">
        <v>19</v>
      </c>
      <c r="D17" s="147" t="s">
        <v>63</v>
      </c>
      <c r="E17" s="147" t="s">
        <v>63</v>
      </c>
      <c r="F17" s="34">
        <v>0</v>
      </c>
      <c r="G17" s="1">
        <f t="shared" si="6"/>
        <v>0</v>
      </c>
      <c r="H17" s="1">
        <f t="shared" si="7"/>
        <v>0</v>
      </c>
      <c r="I17" s="1">
        <f t="shared" si="8"/>
        <v>0</v>
      </c>
      <c r="J17" s="3">
        <v>0</v>
      </c>
      <c r="K17" s="147" t="s">
        <v>63</v>
      </c>
      <c r="L17" s="147" t="s">
        <v>63</v>
      </c>
      <c r="M17" s="34">
        <v>0</v>
      </c>
      <c r="N17" s="1">
        <f t="shared" si="10"/>
        <v>0</v>
      </c>
      <c r="O17" s="1">
        <f t="shared" si="11"/>
        <v>0</v>
      </c>
      <c r="P17" s="1">
        <f t="shared" si="12"/>
        <v>0</v>
      </c>
      <c r="Q17" s="1">
        <v>0</v>
      </c>
      <c r="R17" s="62">
        <f>VLOOKUP(B17,MIERCOLES!$A$1:$I$145,3,FALSE)</f>
        <v>0.19791666666666666</v>
      </c>
      <c r="S17" s="62">
        <f>VLOOKUP(B17,MIERCOLES!$A$1:$I$145,4,FALSE)</f>
        <v>0.67708333333333337</v>
      </c>
      <c r="T17" s="34">
        <f t="shared" si="13"/>
        <v>0.47916666666666674</v>
      </c>
      <c r="U17" s="1">
        <f t="shared" si="14"/>
        <v>11.500000000000002</v>
      </c>
      <c r="V17" s="1">
        <f t="shared" si="15"/>
        <v>8</v>
      </c>
      <c r="W17" s="1">
        <f t="shared" si="16"/>
        <v>3.5000000000000018</v>
      </c>
      <c r="X17" s="1">
        <v>0</v>
      </c>
      <c r="Y17" s="17"/>
      <c r="Z17" s="45"/>
      <c r="AA17" s="216" t="s">
        <v>25</v>
      </c>
      <c r="AB17" s="216"/>
    </row>
    <row r="18" spans="1:28" s="60" customFormat="1">
      <c r="A18" s="69">
        <v>2832</v>
      </c>
      <c r="B18" s="71" t="s">
        <v>69</v>
      </c>
      <c r="C18" s="55" t="s">
        <v>19</v>
      </c>
      <c r="D18" s="66">
        <f>VLOOKUP(B18,LUNES!$A$1:$E$223,3,FALSE)</f>
        <v>0.10347222222222223</v>
      </c>
      <c r="E18" s="34">
        <f>VLOOKUP(B18,LUNES!$A$1:$E$223,4,FALSE)</f>
        <v>0.75</v>
      </c>
      <c r="F18" s="34">
        <f t="shared" si="5"/>
        <v>0.64652777777777781</v>
      </c>
      <c r="G18" s="1">
        <f t="shared" si="6"/>
        <v>15.516666666666667</v>
      </c>
      <c r="H18" s="1">
        <f t="shared" si="7"/>
        <v>8</v>
      </c>
      <c r="I18" s="1">
        <f>+IF(H18=8,G18-H18,0)</f>
        <v>7.5166666666666675</v>
      </c>
      <c r="J18" s="3">
        <v>0</v>
      </c>
      <c r="K18" s="66">
        <f>VLOOKUP(B18,MARTES!$A$1:$E$250,3,FALSE)</f>
        <v>0.14652777777777778</v>
      </c>
      <c r="L18" s="66">
        <f>VLOOKUP(B18,MARTES!$A$1:$E$250,4,FALSE)</f>
        <v>0.51944444444444449</v>
      </c>
      <c r="M18" s="34">
        <f t="shared" si="9"/>
        <v>0.37291666666666667</v>
      </c>
      <c r="N18" s="1">
        <f t="shared" si="10"/>
        <v>8.9499999999999993</v>
      </c>
      <c r="O18" s="1">
        <f t="shared" si="11"/>
        <v>8</v>
      </c>
      <c r="P18" s="1">
        <f t="shared" si="12"/>
        <v>0.94999999999999929</v>
      </c>
      <c r="Q18" s="1">
        <v>0</v>
      </c>
      <c r="R18" s="62">
        <f>VLOOKUP(B18,MIERCOLES!$A$1:$I$145,3,FALSE)</f>
        <v>0.14583333333333334</v>
      </c>
      <c r="S18" s="62">
        <f>VLOOKUP(B18,MIERCOLES!$A$1:$I$145,4)</f>
        <v>0.49791666666666662</v>
      </c>
      <c r="T18" s="34">
        <f t="shared" si="13"/>
        <v>0.3520833333333333</v>
      </c>
      <c r="U18" s="1">
        <f t="shared" si="14"/>
        <v>8.4499999999999993</v>
      </c>
      <c r="V18" s="1">
        <f t="shared" si="15"/>
        <v>8</v>
      </c>
      <c r="W18" s="1">
        <f t="shared" si="16"/>
        <v>0.44999999999999929</v>
      </c>
      <c r="X18" s="1">
        <v>0</v>
      </c>
      <c r="Y18" s="17"/>
      <c r="Z18" s="113"/>
      <c r="AA18" s="216"/>
      <c r="AB18" s="216"/>
    </row>
    <row r="19" spans="1:28" ht="4.5" customHeight="1" thickBot="1">
      <c r="A19" s="239" t="s">
        <v>0</v>
      </c>
      <c r="B19" s="240"/>
      <c r="C19" s="240"/>
      <c r="D19" s="211" t="s">
        <v>15</v>
      </c>
      <c r="E19" s="211"/>
      <c r="F19" s="211"/>
      <c r="G19" s="211"/>
      <c r="H19" s="211"/>
      <c r="I19" s="211"/>
      <c r="J19" s="211"/>
      <c r="K19" s="211" t="s">
        <v>16</v>
      </c>
      <c r="L19" s="211"/>
      <c r="M19" s="211"/>
      <c r="N19" s="211"/>
      <c r="O19" s="211"/>
      <c r="P19" s="211"/>
      <c r="Q19" s="211"/>
      <c r="R19" s="211" t="s">
        <v>153</v>
      </c>
      <c r="S19" s="211"/>
      <c r="T19" s="211"/>
      <c r="U19" s="211"/>
      <c r="V19" s="211"/>
      <c r="W19" s="211"/>
      <c r="X19" s="211"/>
      <c r="Y19" s="36"/>
      <c r="Z19" s="8"/>
      <c r="AA19" s="8"/>
      <c r="AB19" s="9"/>
    </row>
    <row r="20" spans="1:28" ht="15.75" thickBot="1">
      <c r="A20" s="241" t="s">
        <v>65</v>
      </c>
      <c r="B20" s="242"/>
      <c r="C20" s="242"/>
      <c r="D20" s="174" t="s">
        <v>151</v>
      </c>
      <c r="E20" s="174"/>
      <c r="F20" s="174"/>
      <c r="G20" s="174"/>
      <c r="H20" s="174"/>
      <c r="I20" s="174"/>
      <c r="J20" s="174"/>
      <c r="K20" s="174" t="s">
        <v>152</v>
      </c>
      <c r="L20" s="174"/>
      <c r="M20" s="174"/>
      <c r="N20" s="174"/>
      <c r="O20" s="174"/>
      <c r="P20" s="174"/>
      <c r="Q20" s="174"/>
      <c r="R20" s="174" t="s">
        <v>155</v>
      </c>
      <c r="S20" s="174"/>
      <c r="T20" s="174"/>
      <c r="U20" s="174"/>
      <c r="V20" s="174"/>
      <c r="W20" s="174"/>
      <c r="X20" s="174"/>
      <c r="Y20" s="13"/>
      <c r="Z20" s="226" t="s">
        <v>20</v>
      </c>
      <c r="AA20" s="227"/>
      <c r="AB20" s="228"/>
    </row>
    <row r="21" spans="1:28" ht="11.25" customHeight="1">
      <c r="A21" s="169" t="s">
        <v>1</v>
      </c>
      <c r="B21" s="169" t="s">
        <v>2</v>
      </c>
      <c r="C21" s="171" t="s">
        <v>3</v>
      </c>
      <c r="D21" s="175" t="s">
        <v>4</v>
      </c>
      <c r="E21" s="175" t="s">
        <v>5</v>
      </c>
      <c r="F21" s="173" t="s">
        <v>6</v>
      </c>
      <c r="G21" s="76" t="s">
        <v>7</v>
      </c>
      <c r="H21" s="176" t="s">
        <v>8</v>
      </c>
      <c r="I21" s="208" t="s">
        <v>9</v>
      </c>
      <c r="J21" s="208" t="s">
        <v>10</v>
      </c>
      <c r="K21" s="212" t="s">
        <v>4</v>
      </c>
      <c r="L21" s="175" t="s">
        <v>5</v>
      </c>
      <c r="M21" s="173" t="s">
        <v>6</v>
      </c>
      <c r="N21" s="76" t="s">
        <v>7</v>
      </c>
      <c r="O21" s="173" t="s">
        <v>8</v>
      </c>
      <c r="P21" s="178" t="s">
        <v>9</v>
      </c>
      <c r="Q21" s="178" t="s">
        <v>10</v>
      </c>
      <c r="R21" s="175" t="s">
        <v>4</v>
      </c>
      <c r="S21" s="175" t="s">
        <v>5</v>
      </c>
      <c r="T21" s="173" t="s">
        <v>6</v>
      </c>
      <c r="U21" s="76" t="s">
        <v>7</v>
      </c>
      <c r="V21" s="173" t="s">
        <v>8</v>
      </c>
      <c r="W21" s="178" t="s">
        <v>9</v>
      </c>
      <c r="X21" s="178" t="s">
        <v>10</v>
      </c>
      <c r="Y21" s="14"/>
      <c r="Z21" s="234" t="s">
        <v>8</v>
      </c>
      <c r="AA21" s="230" t="s">
        <v>9</v>
      </c>
      <c r="AB21" s="232" t="s">
        <v>10</v>
      </c>
    </row>
    <row r="22" spans="1:28" ht="12" customHeight="1" thickBot="1">
      <c r="A22" s="170"/>
      <c r="B22" s="170"/>
      <c r="C22" s="172"/>
      <c r="D22" s="175"/>
      <c r="E22" s="175"/>
      <c r="F22" s="173"/>
      <c r="G22" s="76" t="s">
        <v>11</v>
      </c>
      <c r="H22" s="177"/>
      <c r="I22" s="210"/>
      <c r="J22" s="210"/>
      <c r="K22" s="212"/>
      <c r="L22" s="175"/>
      <c r="M22" s="173"/>
      <c r="N22" s="76" t="s">
        <v>11</v>
      </c>
      <c r="O22" s="173"/>
      <c r="P22" s="178"/>
      <c r="Q22" s="178"/>
      <c r="R22" s="175"/>
      <c r="S22" s="175"/>
      <c r="T22" s="173"/>
      <c r="U22" s="76" t="s">
        <v>11</v>
      </c>
      <c r="V22" s="173"/>
      <c r="W22" s="178"/>
      <c r="X22" s="178"/>
      <c r="Y22" s="14"/>
      <c r="Z22" s="235"/>
      <c r="AA22" s="231"/>
      <c r="AB22" s="233"/>
    </row>
    <row r="23" spans="1:28" s="60" customFormat="1" ht="15" customHeight="1">
      <c r="A23" s="69">
        <v>2862</v>
      </c>
      <c r="B23" s="126" t="s">
        <v>138</v>
      </c>
      <c r="C23" s="55" t="s">
        <v>19</v>
      </c>
      <c r="D23" s="66">
        <f>VLOOKUP(B23,JUEVES!$A$1:$E$222,3,FALSE)</f>
        <v>0.20694444444444446</v>
      </c>
      <c r="E23" s="66">
        <f>VLOOKUP(B23,JUEVES!$A$1:$E$222,4,FALSE)</f>
        <v>0.48194444444444445</v>
      </c>
      <c r="F23" s="34">
        <f t="shared" ref="F23" si="41">E23-D23</f>
        <v>0.27500000000000002</v>
      </c>
      <c r="G23" s="1">
        <f t="shared" ref="G23" si="42">+F23*24</f>
        <v>6.6000000000000005</v>
      </c>
      <c r="H23" s="1">
        <f t="shared" ref="H23" si="43">IF(G23&gt;=8,8,G23)</f>
        <v>6.6000000000000005</v>
      </c>
      <c r="I23" s="1">
        <f t="shared" ref="I23" si="44">+IF(H23=8,G23-H23,0)</f>
        <v>0</v>
      </c>
      <c r="J23" s="1">
        <v>0</v>
      </c>
      <c r="K23" s="66">
        <f>VLOOKUP(B23,VIERNES!$A$1:$E$252,3,FALSE)</f>
        <v>0.16666666666666666</v>
      </c>
      <c r="L23" s="66">
        <f>VLOOKUP(B23,VIERNES!$A$1:$E$252,4,FALSE)</f>
        <v>0.50138888888888888</v>
      </c>
      <c r="M23" s="34">
        <f>+L23-K23</f>
        <v>0.33472222222222225</v>
      </c>
      <c r="N23" s="1">
        <f t="shared" ref="N23" si="45">+M23*24</f>
        <v>8.033333333333335</v>
      </c>
      <c r="O23" s="1">
        <f t="shared" ref="O23" si="46">IF(N23&gt;=8,8,N23)</f>
        <v>8</v>
      </c>
      <c r="P23" s="1">
        <f t="shared" ref="P23" si="47">+IF(O23=8,N23-O23,0)</f>
        <v>3.3333333333334991E-2</v>
      </c>
      <c r="Q23" s="1">
        <v>0</v>
      </c>
      <c r="R23" s="62" t="str">
        <f>VLOOKUP(B23,SABADO!$A$1:$I$146,3,FALSE)</f>
        <v>04:59</v>
      </c>
      <c r="S23" s="62" t="str">
        <f>VLOOKUP(B23,SABADO!$A$1:$I$146,4,FALSE)</f>
        <v>13:05</v>
      </c>
      <c r="T23" s="34">
        <f t="shared" ref="T23" si="48">+S23-R23</f>
        <v>0.33750000000000002</v>
      </c>
      <c r="U23" s="1">
        <f t="shared" ref="U23" si="49">+T23*24</f>
        <v>8.1000000000000014</v>
      </c>
      <c r="V23" s="1">
        <f t="shared" ref="V23" si="50">IF(U23&gt;=8,8,U23)</f>
        <v>8</v>
      </c>
      <c r="W23" s="1">
        <f t="shared" ref="W23" si="51">+IF(V23=8,U23-V23,0)</f>
        <v>0.10000000000000142</v>
      </c>
      <c r="X23" s="1">
        <v>0</v>
      </c>
      <c r="Y23" s="14"/>
      <c r="Z23" s="10">
        <f t="shared" ref="Z23:Z32" si="52">IF(SUM(G7+N7+U7+G23+N23+U23)&gt;48,48,SUM(G7+N7+U7+G23+N23+U23))</f>
        <v>48</v>
      </c>
      <c r="AA23" s="10">
        <f t="shared" ref="AA23:AA34" si="53">IF(SUM(G7+N7+U7+G23+N23+U23)&gt;=48,SUM(G7+N7+U7+G23+N23+U23)-48,0)</f>
        <v>4.3500000000000014</v>
      </c>
      <c r="AB23" s="10">
        <f t="shared" ref="AB23:AB34" si="54">J7+Q7+X7+J23+Q23+X23</f>
        <v>0</v>
      </c>
    </row>
    <row r="24" spans="1:28" s="60" customFormat="1" ht="15" customHeight="1">
      <c r="A24" s="151">
        <v>2797</v>
      </c>
      <c r="B24" s="60" t="s">
        <v>81</v>
      </c>
      <c r="C24" s="55" t="s">
        <v>19</v>
      </c>
      <c r="D24" s="66">
        <f>VLOOKUP(B24,JUEVES!$A$1:$E$222,3,FALSE)</f>
        <v>0.16111111111111112</v>
      </c>
      <c r="E24" s="66">
        <f>VLOOKUP(B24,JUEVES!$A$1:$E$222,4,FALSE)</f>
        <v>0.75347222222222221</v>
      </c>
      <c r="F24" s="34">
        <f t="shared" ref="F24:F34" si="55">E24-D24</f>
        <v>0.59236111111111112</v>
      </c>
      <c r="G24" s="1">
        <f t="shared" ref="G24:G34" si="56">+F24*24</f>
        <v>14.216666666666667</v>
      </c>
      <c r="H24" s="1">
        <f t="shared" ref="H24:H34" si="57">IF(G24&gt;=8,8,G24)</f>
        <v>8</v>
      </c>
      <c r="I24" s="1">
        <f t="shared" ref="I24:I34" si="58">+IF(H24=8,G24-H24,0)</f>
        <v>6.2166666666666668</v>
      </c>
      <c r="J24" s="1">
        <v>0</v>
      </c>
      <c r="K24" s="66">
        <f>VLOOKUP(B24,VIERNES!$A$1:$E$252,3,FALSE)</f>
        <v>0.16458333333333333</v>
      </c>
      <c r="L24" s="66">
        <f>VLOOKUP(B24,VIERNES!$A$1:$E$252,4,FALSE)</f>
        <v>0.55694444444444446</v>
      </c>
      <c r="M24" s="34">
        <f t="shared" ref="M24:M34" si="59">+L24-K24</f>
        <v>0.39236111111111116</v>
      </c>
      <c r="N24" s="1">
        <f t="shared" ref="N24:N34" si="60">+M24*24</f>
        <v>9.4166666666666679</v>
      </c>
      <c r="O24" s="1">
        <f t="shared" ref="O24:O34" si="61">IF(N24&gt;=8,8,N24)</f>
        <v>8</v>
      </c>
      <c r="P24" s="1">
        <f t="shared" ref="P24:P34" si="62">+IF(O24=8,N24-O24,0)</f>
        <v>1.4166666666666679</v>
      </c>
      <c r="Q24" s="1">
        <v>0</v>
      </c>
      <c r="R24" s="62" t="str">
        <f>VLOOKUP(B24,SABADO!$A$1:$I$146,3,FALSE)</f>
        <v>03:54</v>
      </c>
      <c r="S24" s="62" t="str">
        <f>VLOOKUP(B24,SABADO!$A$1:$I$146,4,FALSE)</f>
        <v>13:45</v>
      </c>
      <c r="T24" s="34">
        <f t="shared" ref="T24:T34" si="63">+S24-R24</f>
        <v>0.41041666666666665</v>
      </c>
      <c r="U24" s="1">
        <f t="shared" ref="U24:U34" si="64">+T24*24</f>
        <v>9.85</v>
      </c>
      <c r="V24" s="1">
        <f t="shared" ref="V24:V34" si="65">IF(U24&gt;=8,8,U24)</f>
        <v>8</v>
      </c>
      <c r="W24" s="1">
        <f t="shared" ref="W24:W34" si="66">+IF(V24=8,U24-V24,0)</f>
        <v>1.8499999999999996</v>
      </c>
      <c r="X24" s="1">
        <v>0</v>
      </c>
      <c r="Y24" s="14"/>
      <c r="Z24" s="10">
        <f t="shared" si="52"/>
        <v>48</v>
      </c>
      <c r="AA24" s="10">
        <f t="shared" si="53"/>
        <v>20.133333333333326</v>
      </c>
      <c r="AB24" s="10">
        <f t="shared" si="54"/>
        <v>0</v>
      </c>
    </row>
    <row r="25" spans="1:28" s="60" customFormat="1">
      <c r="A25" s="69">
        <v>2834</v>
      </c>
      <c r="B25" s="70" t="s">
        <v>68</v>
      </c>
      <c r="C25" s="55" t="s">
        <v>19</v>
      </c>
      <c r="D25" s="66">
        <f>VLOOKUP(B25,JUEVES!$A$1:$E$222,3,FALSE)</f>
        <v>0.27083333333333331</v>
      </c>
      <c r="E25" s="66">
        <f>VLOOKUP(B25,JUEVES!$A$1:$E$222,4,FALSE)</f>
        <v>0.7416666666666667</v>
      </c>
      <c r="F25" s="34">
        <f t="shared" si="55"/>
        <v>0.47083333333333338</v>
      </c>
      <c r="G25" s="1">
        <f t="shared" si="56"/>
        <v>11.3</v>
      </c>
      <c r="H25" s="1">
        <f t="shared" si="57"/>
        <v>8</v>
      </c>
      <c r="I25" s="1">
        <f t="shared" si="58"/>
        <v>3.3000000000000007</v>
      </c>
      <c r="J25" s="1">
        <v>0</v>
      </c>
      <c r="K25" s="66">
        <f>VLOOKUP(B25,VIERNES!$A$1:$E$252,3,FALSE)</f>
        <v>0.24861111111111112</v>
      </c>
      <c r="L25" s="66">
        <f>VLOOKUP(B25,VIERNES!$A$1:$E$252,4,FALSE)</f>
        <v>0.95833333333333337</v>
      </c>
      <c r="M25" s="34">
        <f t="shared" si="59"/>
        <v>0.70972222222222225</v>
      </c>
      <c r="N25" s="1">
        <f t="shared" si="60"/>
        <v>17.033333333333335</v>
      </c>
      <c r="O25" s="1">
        <f t="shared" si="61"/>
        <v>8</v>
      </c>
      <c r="P25" s="1">
        <f t="shared" si="62"/>
        <v>9.033333333333335</v>
      </c>
      <c r="Q25" s="1">
        <v>0</v>
      </c>
      <c r="R25" s="62" t="str">
        <f>VLOOKUP(B25,SABADO!$A$1:$I$146,3,FALSE)</f>
        <v>06:00</v>
      </c>
      <c r="S25" s="62" t="str">
        <f>VLOOKUP(B25,SABADO!$A$1:$I$146,4,FALSE)</f>
        <v>13:45</v>
      </c>
      <c r="T25" s="34">
        <f t="shared" si="63"/>
        <v>0.32291666666666663</v>
      </c>
      <c r="U25" s="1">
        <f t="shared" si="64"/>
        <v>7.7499999999999991</v>
      </c>
      <c r="V25" s="1">
        <f t="shared" si="65"/>
        <v>7.7499999999999991</v>
      </c>
      <c r="W25" s="1">
        <f t="shared" si="66"/>
        <v>0</v>
      </c>
      <c r="X25" s="1">
        <v>0</v>
      </c>
      <c r="Y25" s="17"/>
      <c r="Z25" s="10">
        <f t="shared" si="52"/>
        <v>48</v>
      </c>
      <c r="AA25" s="10">
        <f t="shared" si="53"/>
        <v>31</v>
      </c>
      <c r="AB25" s="10">
        <f t="shared" si="54"/>
        <v>0</v>
      </c>
    </row>
    <row r="26" spans="1:28">
      <c r="A26" s="69">
        <v>1970</v>
      </c>
      <c r="B26" s="70" t="s">
        <v>36</v>
      </c>
      <c r="C26" s="55" t="s">
        <v>19</v>
      </c>
      <c r="D26" s="66">
        <f>VLOOKUP(B26,JUEVES!$A$1:$E$222,3,FALSE)</f>
        <v>0.17152777777777775</v>
      </c>
      <c r="E26" s="66">
        <f>VLOOKUP(B26,JUEVES!$A$1:$E$222,4,FALSE)</f>
        <v>0.58888888888888891</v>
      </c>
      <c r="F26" s="34">
        <f t="shared" si="55"/>
        <v>0.41736111111111118</v>
      </c>
      <c r="G26" s="1">
        <f t="shared" si="56"/>
        <v>10.016666666666669</v>
      </c>
      <c r="H26" s="1">
        <f t="shared" si="57"/>
        <v>8</v>
      </c>
      <c r="I26" s="1">
        <f t="shared" si="58"/>
        <v>2.0166666666666693</v>
      </c>
      <c r="J26" s="1">
        <v>0</v>
      </c>
      <c r="K26" s="66">
        <f>VLOOKUP(B26,VIERNES!$A$1:$E$252,3,FALSE)</f>
        <v>0.25347222222222221</v>
      </c>
      <c r="L26" s="66">
        <f>VLOOKUP(B26,VIERNES!$A$1:$E$252,4,FALSE)</f>
        <v>0.4548611111111111</v>
      </c>
      <c r="M26" s="34">
        <f t="shared" si="59"/>
        <v>0.2013888888888889</v>
      </c>
      <c r="N26" s="1">
        <f t="shared" si="60"/>
        <v>4.8333333333333339</v>
      </c>
      <c r="O26" s="1">
        <f t="shared" si="61"/>
        <v>4.8333333333333339</v>
      </c>
      <c r="P26" s="1">
        <f t="shared" si="62"/>
        <v>0</v>
      </c>
      <c r="Q26" s="1">
        <v>0</v>
      </c>
      <c r="R26" s="104" t="s">
        <v>189</v>
      </c>
      <c r="S26" s="104" t="s">
        <v>189</v>
      </c>
      <c r="T26" s="34">
        <v>0</v>
      </c>
      <c r="U26" s="1">
        <f t="shared" si="64"/>
        <v>0</v>
      </c>
      <c r="V26" s="1">
        <f t="shared" si="65"/>
        <v>0</v>
      </c>
      <c r="W26" s="1">
        <f t="shared" si="66"/>
        <v>0</v>
      </c>
      <c r="X26" s="1">
        <v>0</v>
      </c>
      <c r="Y26" s="17"/>
      <c r="Z26" s="10">
        <f t="shared" si="52"/>
        <v>48</v>
      </c>
      <c r="AA26" s="10">
        <f t="shared" si="53"/>
        <v>4.9833333333333414</v>
      </c>
      <c r="AB26" s="10">
        <f t="shared" si="54"/>
        <v>0</v>
      </c>
    </row>
    <row r="27" spans="1:28" s="60" customFormat="1">
      <c r="A27" s="69">
        <v>2849</v>
      </c>
      <c r="B27" s="60" t="s">
        <v>90</v>
      </c>
      <c r="C27" s="55" t="s">
        <v>19</v>
      </c>
      <c r="D27" s="66">
        <f>VLOOKUP(B27,JUEVES!$A$1:$E$222,3,FALSE)</f>
        <v>0.21527777777777779</v>
      </c>
      <c r="E27" s="66">
        <f>VLOOKUP(B27,JUEVES!$A$1:$E$222,4,FALSE)</f>
        <v>0.47986111111111113</v>
      </c>
      <c r="F27" s="34">
        <f t="shared" si="55"/>
        <v>0.26458333333333334</v>
      </c>
      <c r="G27" s="1">
        <f t="shared" si="56"/>
        <v>6.35</v>
      </c>
      <c r="H27" s="1">
        <f t="shared" si="57"/>
        <v>6.35</v>
      </c>
      <c r="I27" s="1">
        <f t="shared" si="58"/>
        <v>0</v>
      </c>
      <c r="J27" s="1">
        <v>0</v>
      </c>
      <c r="K27" s="66">
        <f>VLOOKUP(B27,VIERNES!$A$1:$E$252,3,FALSE)</f>
        <v>0.22638888888888889</v>
      </c>
      <c r="L27" s="66">
        <f>VLOOKUP(B27,VIERNES!$A$1:$E$252,4,FALSE)</f>
        <v>0.68888888888888899</v>
      </c>
      <c r="M27" s="34">
        <f t="shared" si="59"/>
        <v>0.46250000000000013</v>
      </c>
      <c r="N27" s="1">
        <f t="shared" si="60"/>
        <v>11.100000000000003</v>
      </c>
      <c r="O27" s="1">
        <f t="shared" si="61"/>
        <v>8</v>
      </c>
      <c r="P27" s="1">
        <f t="shared" si="62"/>
        <v>3.1000000000000032</v>
      </c>
      <c r="Q27" s="1">
        <v>0</v>
      </c>
      <c r="R27" s="62">
        <f>VLOOKUP(B27,SABADO!$A$1:$I$146,3,FALSE)</f>
        <v>0</v>
      </c>
      <c r="S27" s="62">
        <f>VLOOKUP(B27,SABADO!$A$1:$I$146,4,FALSE)</f>
        <v>0</v>
      </c>
      <c r="T27" s="34">
        <f t="shared" si="63"/>
        <v>0</v>
      </c>
      <c r="U27" s="1">
        <f t="shared" si="64"/>
        <v>0</v>
      </c>
      <c r="V27" s="1">
        <f t="shared" si="65"/>
        <v>0</v>
      </c>
      <c r="W27" s="1">
        <f t="shared" si="66"/>
        <v>0</v>
      </c>
      <c r="X27" s="1">
        <v>0</v>
      </c>
      <c r="Y27" s="17"/>
      <c r="Z27" s="10">
        <f t="shared" si="52"/>
        <v>48</v>
      </c>
      <c r="AA27" s="10">
        <f t="shared" si="53"/>
        <v>4.8333333333333357</v>
      </c>
      <c r="AB27" s="10">
        <f t="shared" si="54"/>
        <v>0</v>
      </c>
    </row>
    <row r="28" spans="1:28" s="60" customFormat="1">
      <c r="A28" s="69">
        <v>2863</v>
      </c>
      <c r="B28" s="138" t="s">
        <v>140</v>
      </c>
      <c r="C28" s="55" t="s">
        <v>19</v>
      </c>
      <c r="D28" s="66">
        <f>VLOOKUP(B28,JUEVES!$A$1:$E$222,3,FALSE)</f>
        <v>0.25</v>
      </c>
      <c r="E28" s="66">
        <f>VLOOKUP(B28,JUEVES!$A$1:$E$222,4,FALSE)</f>
        <v>0.5</v>
      </c>
      <c r="F28" s="34">
        <f t="shared" ref="F28" si="67">E28-D28</f>
        <v>0.25</v>
      </c>
      <c r="G28" s="1">
        <f t="shared" ref="G28" si="68">+F28*24</f>
        <v>6</v>
      </c>
      <c r="H28" s="1">
        <f t="shared" ref="H28" si="69">IF(G28&gt;=8,8,G28)</f>
        <v>6</v>
      </c>
      <c r="I28" s="1">
        <f t="shared" ref="I28" si="70">+IF(H28=8,G28-H28,0)</f>
        <v>0</v>
      </c>
      <c r="J28" s="1">
        <v>0</v>
      </c>
      <c r="K28" s="66">
        <f>VLOOKUP(B28,VIERNES!$A$1:$E$252,3,FALSE)</f>
        <v>0.16666666666666666</v>
      </c>
      <c r="L28" s="66">
        <f>VLOOKUP(B28,VIERNES!$A$1:$E$252,4,FALSE)</f>
        <v>0.5</v>
      </c>
      <c r="M28" s="34">
        <f t="shared" ref="M28" si="71">+L28-K28</f>
        <v>0.33333333333333337</v>
      </c>
      <c r="N28" s="1">
        <f t="shared" ref="N28" si="72">+M28*24</f>
        <v>8</v>
      </c>
      <c r="O28" s="1">
        <f t="shared" ref="O28" si="73">IF(N28&gt;=8,8,N28)</f>
        <v>8</v>
      </c>
      <c r="P28" s="1">
        <f t="shared" ref="P28" si="74">+IF(O28=8,N28-O28,0)</f>
        <v>0</v>
      </c>
      <c r="Q28" s="1">
        <v>0</v>
      </c>
      <c r="R28" s="62" t="str">
        <f>VLOOKUP(B28,SABADO!$A$1:$I$146,3,FALSE)</f>
        <v>06:00</v>
      </c>
      <c r="S28" s="62" t="str">
        <f>VLOOKUP(B28,SABADO!$A$1:$I$146,4,FALSE)</f>
        <v>11:26</v>
      </c>
      <c r="T28" s="34">
        <f t="shared" ref="T28" si="75">+S28-R28</f>
        <v>0.22638888888888892</v>
      </c>
      <c r="U28" s="1">
        <f t="shared" ref="U28" si="76">+T28*24</f>
        <v>5.4333333333333336</v>
      </c>
      <c r="V28" s="1">
        <f t="shared" ref="V28" si="77">IF(U28&gt;=8,8,U28)</f>
        <v>5.4333333333333336</v>
      </c>
      <c r="W28" s="1">
        <f t="shared" ref="W28" si="78">+IF(V28=8,U28-V28,0)</f>
        <v>0</v>
      </c>
      <c r="X28" s="1">
        <v>0</v>
      </c>
      <c r="Y28" s="17"/>
      <c r="Z28" s="10">
        <f>IF(SUM(G12+N12+U12+G28+N28+U28)&gt;48,48,SUM(G12+N12+U12+G28+N28+U28))</f>
        <v>48</v>
      </c>
      <c r="AA28" s="10">
        <f t="shared" si="53"/>
        <v>2.8666666666666742</v>
      </c>
      <c r="AB28" s="10">
        <f t="shared" si="54"/>
        <v>0</v>
      </c>
    </row>
    <row r="29" spans="1:28">
      <c r="A29" s="69">
        <v>2646</v>
      </c>
      <c r="B29" s="70" t="s">
        <v>39</v>
      </c>
      <c r="C29" s="55" t="s">
        <v>19</v>
      </c>
      <c r="D29" s="66">
        <f>VLOOKUP(B29,JUEVES!$A$1:$E$222,3,FALSE)</f>
        <v>0.1361111111111111</v>
      </c>
      <c r="E29" s="66">
        <f>VLOOKUP(B29,JUEVES!$A$1:$E$222,4,FALSE)</f>
        <v>0.73611111111111116</v>
      </c>
      <c r="F29" s="34">
        <f t="shared" si="55"/>
        <v>0.60000000000000009</v>
      </c>
      <c r="G29" s="1">
        <f t="shared" si="56"/>
        <v>14.400000000000002</v>
      </c>
      <c r="H29" s="1">
        <f t="shared" si="57"/>
        <v>8</v>
      </c>
      <c r="I29" s="1">
        <f t="shared" si="58"/>
        <v>6.4000000000000021</v>
      </c>
      <c r="J29" s="1">
        <v>0</v>
      </c>
      <c r="K29" s="66">
        <f>VLOOKUP(B29,VIERNES!$A$1:$E$252,3,FALSE)</f>
        <v>0.11319444444444444</v>
      </c>
      <c r="L29" s="66">
        <f>VLOOKUP(B29,VIERNES!$A$1:$E$252,4,FALSE)</f>
        <v>0.71180555555555547</v>
      </c>
      <c r="M29" s="34">
        <f t="shared" si="59"/>
        <v>0.59861111111111098</v>
      </c>
      <c r="N29" s="1">
        <f t="shared" si="60"/>
        <v>14.366666666666664</v>
      </c>
      <c r="O29" s="1">
        <f t="shared" si="61"/>
        <v>8</v>
      </c>
      <c r="P29" s="1">
        <f t="shared" si="62"/>
        <v>6.3666666666666636</v>
      </c>
      <c r="Q29" s="1">
        <v>0</v>
      </c>
      <c r="R29" s="62" t="str">
        <f>VLOOKUP(B29,SABADO!$A$1:$I$146,3,FALSE)</f>
        <v>02:34</v>
      </c>
      <c r="S29" s="62" t="str">
        <f>VLOOKUP(B29,SABADO!$A$1:$I$146,4,FALSE)</f>
        <v>10:51</v>
      </c>
      <c r="T29" s="34">
        <f t="shared" si="63"/>
        <v>0.34513888888888888</v>
      </c>
      <c r="U29" s="1">
        <f t="shared" si="64"/>
        <v>8.2833333333333332</v>
      </c>
      <c r="V29" s="1">
        <f t="shared" si="65"/>
        <v>8</v>
      </c>
      <c r="W29" s="1">
        <f t="shared" si="66"/>
        <v>0.28333333333333321</v>
      </c>
      <c r="X29" s="1">
        <v>0</v>
      </c>
      <c r="Y29" s="20"/>
      <c r="Z29" s="10">
        <f t="shared" si="52"/>
        <v>48</v>
      </c>
      <c r="AA29" s="10">
        <f t="shared" si="53"/>
        <v>31.73333333333332</v>
      </c>
      <c r="AB29" s="10">
        <f t="shared" si="54"/>
        <v>0</v>
      </c>
    </row>
    <row r="30" spans="1:28" s="60" customFormat="1">
      <c r="A30" s="69">
        <v>2860</v>
      </c>
      <c r="B30" s="71" t="s">
        <v>137</v>
      </c>
      <c r="C30" s="55" t="s">
        <v>19</v>
      </c>
      <c r="D30" s="66">
        <f>VLOOKUP(B30,JUEVES!$A$1:$E$222,3,FALSE)</f>
        <v>0.18194444444444444</v>
      </c>
      <c r="E30" s="66">
        <f>VLOOKUP(B30,JUEVES!$A$1:$E$222,4,FALSE)</f>
        <v>0.75</v>
      </c>
      <c r="F30" s="34">
        <f t="shared" ref="F30" si="79">E30-D30</f>
        <v>0.56805555555555554</v>
      </c>
      <c r="G30" s="1">
        <f t="shared" ref="G30" si="80">+F30*24</f>
        <v>13.633333333333333</v>
      </c>
      <c r="H30" s="1">
        <f t="shared" ref="H30" si="81">IF(G30&gt;=8,8,G30)</f>
        <v>8</v>
      </c>
      <c r="I30" s="1">
        <f t="shared" ref="I30" si="82">+IF(H30=8,G30-H30,0)</f>
        <v>5.6333333333333329</v>
      </c>
      <c r="J30" s="1">
        <v>0</v>
      </c>
      <c r="K30" s="66">
        <f>VLOOKUP(B30,VIERNES!$A$1:$E$252,3,FALSE)</f>
        <v>0.17569444444444446</v>
      </c>
      <c r="L30" s="66">
        <f>VLOOKUP(B30,VIERNES!$A$1:$E$252,4,FALSE)</f>
        <v>0.69444444444444453</v>
      </c>
      <c r="M30" s="34">
        <f t="shared" ref="M30" si="83">+L30-K30</f>
        <v>0.51875000000000004</v>
      </c>
      <c r="N30" s="1">
        <f t="shared" ref="N30" si="84">+M30*24</f>
        <v>12.450000000000001</v>
      </c>
      <c r="O30" s="1">
        <f t="shared" ref="O30" si="85">IF(N30&gt;=8,8,N30)</f>
        <v>8</v>
      </c>
      <c r="P30" s="1">
        <f t="shared" ref="P30" si="86">+IF(O30=8,N30-O30,0)</f>
        <v>4.4500000000000011</v>
      </c>
      <c r="Q30" s="1">
        <v>0</v>
      </c>
      <c r="R30" s="62">
        <f>VLOOKUP(B30,SABADO!$A$1:$I$146,3,FALSE)</f>
        <v>0</v>
      </c>
      <c r="S30" s="62">
        <f>VLOOKUP(B30,SABADO!$A$1:$I$146,4,FALSE)</f>
        <v>0</v>
      </c>
      <c r="T30" s="34">
        <f t="shared" ref="T30" si="87">+S30-R30</f>
        <v>0</v>
      </c>
      <c r="U30" s="1">
        <f t="shared" ref="U30" si="88">+T30*24</f>
        <v>0</v>
      </c>
      <c r="V30" s="1">
        <f t="shared" ref="V30" si="89">IF(U30&gt;=8,8,U30)</f>
        <v>0</v>
      </c>
      <c r="W30" s="1">
        <f t="shared" ref="W30" si="90">+IF(V30=8,U30-V30,0)</f>
        <v>0</v>
      </c>
      <c r="X30" s="1">
        <v>0</v>
      </c>
      <c r="Y30" s="17"/>
      <c r="Z30" s="10">
        <f t="shared" si="52"/>
        <v>48</v>
      </c>
      <c r="AA30" s="10">
        <f t="shared" si="53"/>
        <v>19.766666666666666</v>
      </c>
      <c r="AB30" s="10">
        <f t="shared" si="54"/>
        <v>0</v>
      </c>
    </row>
    <row r="31" spans="1:28" s="60" customFormat="1">
      <c r="A31" s="69">
        <v>2852</v>
      </c>
      <c r="B31" s="71" t="s">
        <v>132</v>
      </c>
      <c r="C31" s="55" t="s">
        <v>19</v>
      </c>
      <c r="D31" s="66">
        <f>VLOOKUP(B31,JUEVES!$A$1:$E$222,3,FALSE)</f>
        <v>0.31180555555555556</v>
      </c>
      <c r="E31" s="66">
        <f>VLOOKUP(B31,JUEVES!$A$1:$E$222,4,FALSE)</f>
        <v>0.53125</v>
      </c>
      <c r="F31" s="34">
        <f t="shared" si="55"/>
        <v>0.21944444444444444</v>
      </c>
      <c r="G31" s="1">
        <f t="shared" si="56"/>
        <v>5.2666666666666666</v>
      </c>
      <c r="H31" s="1">
        <f t="shared" si="57"/>
        <v>5.2666666666666666</v>
      </c>
      <c r="I31" s="1">
        <f t="shared" si="58"/>
        <v>0</v>
      </c>
      <c r="J31" s="1">
        <v>0</v>
      </c>
      <c r="K31" s="66">
        <f>VLOOKUP(B31,VIERNES!$A$1:$E$252,3,FALSE)</f>
        <v>0.13541666666666666</v>
      </c>
      <c r="L31" s="66">
        <f>VLOOKUP(B31,VIERNES!$A$1:$E$252,4,FALSE)</f>
        <v>0.65625</v>
      </c>
      <c r="M31" s="34">
        <f t="shared" si="59"/>
        <v>0.52083333333333337</v>
      </c>
      <c r="N31" s="1">
        <f t="shared" si="60"/>
        <v>12.5</v>
      </c>
      <c r="O31" s="1">
        <f t="shared" si="61"/>
        <v>8</v>
      </c>
      <c r="P31" s="1">
        <f t="shared" si="62"/>
        <v>4.5</v>
      </c>
      <c r="Q31" s="1">
        <v>0</v>
      </c>
      <c r="R31" s="62" t="str">
        <f>VLOOKUP(B31,SABADO!$A$1:$I$146,3,FALSE)</f>
        <v>05:54</v>
      </c>
      <c r="S31" s="62" t="str">
        <f>VLOOKUP(B31,SABADO!$A$1:$I$146,4,FALSE)</f>
        <v>16:48</v>
      </c>
      <c r="T31" s="34">
        <f t="shared" si="63"/>
        <v>0.45416666666666672</v>
      </c>
      <c r="U31" s="1">
        <f t="shared" si="64"/>
        <v>10.900000000000002</v>
      </c>
      <c r="V31" s="1">
        <f t="shared" si="65"/>
        <v>8</v>
      </c>
      <c r="W31" s="1">
        <f t="shared" si="66"/>
        <v>2.9000000000000021</v>
      </c>
      <c r="X31" s="1">
        <v>0</v>
      </c>
      <c r="Y31" s="17"/>
      <c r="Z31" s="10">
        <f>IF(SUM(G15+N15+U15+G31+N31+U31)&gt;48,48,SUM(G15+N15+U15+G31+N31+U31))</f>
        <v>48</v>
      </c>
      <c r="AA31" s="10">
        <f t="shared" si="53"/>
        <v>7.3166666666666629</v>
      </c>
      <c r="AB31" s="10">
        <f t="shared" si="54"/>
        <v>0</v>
      </c>
    </row>
    <row r="32" spans="1:28">
      <c r="A32" s="69">
        <v>2741</v>
      </c>
      <c r="B32" s="67" t="s">
        <v>47</v>
      </c>
      <c r="C32" s="55" t="s">
        <v>19</v>
      </c>
      <c r="D32" s="66">
        <f>VLOOKUP(B32,JUEVES!$A$1:$E$222,3,FALSE)</f>
        <v>0.12708333333333333</v>
      </c>
      <c r="E32" s="66">
        <f>VLOOKUP(B32,JUEVES!$A$1:$E$222,4,FALSE)</f>
        <v>0.55763888888888891</v>
      </c>
      <c r="F32" s="34">
        <f t="shared" si="55"/>
        <v>0.43055555555555558</v>
      </c>
      <c r="G32" s="1">
        <f t="shared" si="56"/>
        <v>10.333333333333334</v>
      </c>
      <c r="H32" s="1">
        <f t="shared" si="57"/>
        <v>8</v>
      </c>
      <c r="I32" s="1">
        <f t="shared" si="58"/>
        <v>2.3333333333333339</v>
      </c>
      <c r="J32" s="1">
        <v>0</v>
      </c>
      <c r="K32" s="66">
        <f>VLOOKUP(B32,VIERNES!$A$1:$E$252,3,FALSE)</f>
        <v>0.12430555555555556</v>
      </c>
      <c r="L32" s="66">
        <f>VLOOKUP(B32,VIERNES!$A$1:$E$252,4,FALSE)</f>
        <v>0.8125</v>
      </c>
      <c r="M32" s="34">
        <f t="shared" si="59"/>
        <v>0.68819444444444444</v>
      </c>
      <c r="N32" s="1">
        <f t="shared" si="60"/>
        <v>16.516666666666666</v>
      </c>
      <c r="O32" s="1">
        <f t="shared" si="61"/>
        <v>8</v>
      </c>
      <c r="P32" s="1">
        <f t="shared" si="62"/>
        <v>8.5166666666666657</v>
      </c>
      <c r="Q32" s="1">
        <v>0</v>
      </c>
      <c r="R32" s="62" t="str">
        <f>VLOOKUP(B32,SABADO!$A$1:$I$146,3,FALSE)</f>
        <v>02:24</v>
      </c>
      <c r="S32" s="62" t="str">
        <f>VLOOKUP(B32,SABADO!$A$1:$I$146,4,FALSE)</f>
        <v>09:08</v>
      </c>
      <c r="T32" s="34">
        <f t="shared" si="63"/>
        <v>0.28055555555555556</v>
      </c>
      <c r="U32" s="1">
        <f t="shared" si="64"/>
        <v>6.7333333333333334</v>
      </c>
      <c r="V32" s="1">
        <f t="shared" si="65"/>
        <v>6.7333333333333334</v>
      </c>
      <c r="W32" s="1">
        <f t="shared" si="66"/>
        <v>0</v>
      </c>
      <c r="X32" s="1">
        <v>0</v>
      </c>
      <c r="Z32" s="10">
        <f t="shared" si="52"/>
        <v>48</v>
      </c>
      <c r="AA32" s="10">
        <f t="shared" si="53"/>
        <v>22.466666666666669</v>
      </c>
      <c r="AB32" s="10">
        <f t="shared" si="54"/>
        <v>0</v>
      </c>
    </row>
    <row r="33" spans="1:28">
      <c r="A33" s="69">
        <v>35</v>
      </c>
      <c r="B33" s="70" t="s">
        <v>42</v>
      </c>
      <c r="C33" s="55" t="s">
        <v>19</v>
      </c>
      <c r="D33" s="66">
        <f>VLOOKUP(B33,JUEVES!$A$1:$E$222,3,FALSE)</f>
        <v>0.19305555555555554</v>
      </c>
      <c r="E33" s="66">
        <f>VLOOKUP(B33,JUEVES!$A$1:$E$222,4,FALSE)</f>
        <v>0.57291666666666663</v>
      </c>
      <c r="F33" s="34">
        <f t="shared" si="55"/>
        <v>0.37986111111111109</v>
      </c>
      <c r="G33" s="1">
        <f t="shared" si="56"/>
        <v>9.1166666666666671</v>
      </c>
      <c r="H33" s="1">
        <f t="shared" si="57"/>
        <v>8</v>
      </c>
      <c r="I33" s="1">
        <f t="shared" si="58"/>
        <v>1.1166666666666671</v>
      </c>
      <c r="J33" s="1">
        <v>0</v>
      </c>
      <c r="K33" s="66">
        <f>VLOOKUP(B33,VIERNES!$A$1:$E$252,3,FALSE)</f>
        <v>0.18402777777777779</v>
      </c>
      <c r="L33" s="66">
        <f>VLOOKUP(B33,VIERNES!$A$1:$E$252,4,FALSE)</f>
        <v>0.55972222222222223</v>
      </c>
      <c r="M33" s="34">
        <f t="shared" si="59"/>
        <v>0.37569444444444444</v>
      </c>
      <c r="N33" s="1">
        <f t="shared" si="60"/>
        <v>9.0166666666666657</v>
      </c>
      <c r="O33" s="1">
        <f t="shared" si="61"/>
        <v>8</v>
      </c>
      <c r="P33" s="1">
        <f t="shared" si="62"/>
        <v>1.0166666666666657</v>
      </c>
      <c r="Q33" s="1">
        <v>0</v>
      </c>
      <c r="R33" s="62" t="str">
        <f>VLOOKUP(B33,SABADO!$A$1:$I$146,3,FALSE)</f>
        <v>05:01</v>
      </c>
      <c r="S33" s="62" t="str">
        <f>VLOOKUP(B33,SABADO!$A$1:$I$146,4,FALSE)</f>
        <v>15:47</v>
      </c>
      <c r="T33" s="34">
        <f t="shared" si="63"/>
        <v>0.44861111111111107</v>
      </c>
      <c r="U33" s="1">
        <f t="shared" si="64"/>
        <v>10.766666666666666</v>
      </c>
      <c r="V33" s="1">
        <f t="shared" si="65"/>
        <v>8</v>
      </c>
      <c r="W33" s="1">
        <f t="shared" si="66"/>
        <v>2.7666666666666657</v>
      </c>
      <c r="X33" s="1">
        <v>0</v>
      </c>
      <c r="Z33" s="10">
        <f>IF(SUM(G17+N17+U17+G33+N33+U33)&gt;48,48,SUM(G17+N17+U17+G33+N33+U33))</f>
        <v>40.4</v>
      </c>
      <c r="AA33" s="10">
        <f t="shared" si="53"/>
        <v>0</v>
      </c>
      <c r="AB33" s="10">
        <f t="shared" si="54"/>
        <v>0</v>
      </c>
    </row>
    <row r="34" spans="1:28" s="60" customFormat="1">
      <c r="A34" s="69">
        <v>2832</v>
      </c>
      <c r="B34" s="71" t="s">
        <v>69</v>
      </c>
      <c r="C34" s="55" t="s">
        <v>19</v>
      </c>
      <c r="D34" s="66">
        <f>VLOOKUP(B34,JUEVES!$A$1:$E$222,3,FALSE)</f>
        <v>0.10555555555555556</v>
      </c>
      <c r="E34" s="66">
        <f>VLOOKUP(B34,JUEVES!$A$1:$E$222,4,FALSE)</f>
        <v>0.51388888888888895</v>
      </c>
      <c r="F34" s="34">
        <f t="shared" si="55"/>
        <v>0.40833333333333338</v>
      </c>
      <c r="G34" s="1">
        <f t="shared" si="56"/>
        <v>9.8000000000000007</v>
      </c>
      <c r="H34" s="1">
        <f t="shared" si="57"/>
        <v>8</v>
      </c>
      <c r="I34" s="1">
        <f t="shared" si="58"/>
        <v>1.8000000000000007</v>
      </c>
      <c r="J34" s="1">
        <v>0</v>
      </c>
      <c r="K34" s="66">
        <f>VLOOKUP(B34,VIERNES!$A$1:$E$252,3,FALSE)</f>
        <v>0.15138888888888888</v>
      </c>
      <c r="L34" s="66">
        <f>VLOOKUP(B34,VIERNES!$A$1:$E$252,4,FALSE)</f>
        <v>0.59236111111111112</v>
      </c>
      <c r="M34" s="34">
        <f t="shared" si="59"/>
        <v>0.44097222222222221</v>
      </c>
      <c r="N34" s="1">
        <f t="shared" si="60"/>
        <v>10.583333333333332</v>
      </c>
      <c r="O34" s="1">
        <f t="shared" si="61"/>
        <v>8</v>
      </c>
      <c r="P34" s="1">
        <f t="shared" si="62"/>
        <v>2.5833333333333321</v>
      </c>
      <c r="Q34" s="1">
        <v>0</v>
      </c>
      <c r="R34" s="62" t="str">
        <f>VLOOKUP(B34,SABADO!$A$1:$I$146,3,FALSE)</f>
        <v>02:19</v>
      </c>
      <c r="S34" s="62" t="str">
        <f>VLOOKUP(B34,SABADO!$A$1:$I$146,4,FALSE)</f>
        <v>09:19</v>
      </c>
      <c r="T34" s="34">
        <f t="shared" si="63"/>
        <v>0.29166666666666669</v>
      </c>
      <c r="U34" s="1">
        <f t="shared" si="64"/>
        <v>7</v>
      </c>
      <c r="V34" s="1">
        <f t="shared" si="65"/>
        <v>7</v>
      </c>
      <c r="W34" s="1">
        <f t="shared" si="66"/>
        <v>0</v>
      </c>
      <c r="X34" s="1">
        <v>0</v>
      </c>
      <c r="Z34" s="10">
        <f>IF(SUM(G18+N18+U18+G34+N34+U34)&gt;48,48,SUM(G18+N18+U18+G34+N34+U34))</f>
        <v>48</v>
      </c>
      <c r="AA34" s="10">
        <f t="shared" si="53"/>
        <v>12.299999999999997</v>
      </c>
      <c r="AB34" s="10">
        <f t="shared" si="54"/>
        <v>0</v>
      </c>
    </row>
    <row r="35" spans="1:28">
      <c r="B35" s="26"/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</row>
    <row r="36" spans="1:28">
      <c r="B36" s="26"/>
      <c r="C36" s="237"/>
      <c r="D36" s="237"/>
      <c r="E36" s="237"/>
      <c r="F36" s="237"/>
      <c r="G36" s="237"/>
      <c r="H36" s="237"/>
      <c r="I36" s="237"/>
      <c r="J36" s="237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</row>
    <row r="37" spans="1:28">
      <c r="A37" s="225" t="s">
        <v>24</v>
      </c>
      <c r="B37" s="225"/>
      <c r="C37" s="225"/>
      <c r="D37" s="225"/>
      <c r="E37" s="225"/>
      <c r="F37" s="225"/>
      <c r="G37" s="225"/>
      <c r="H37" s="225"/>
      <c r="I37" s="225"/>
      <c r="J37" s="225"/>
      <c r="Y37" s="17"/>
    </row>
    <row r="38" spans="1:28" ht="15.75" thickBot="1">
      <c r="A38" s="165" t="s">
        <v>147</v>
      </c>
      <c r="B38" s="165"/>
      <c r="C38" s="165"/>
      <c r="D38" s="165"/>
      <c r="E38" s="165"/>
      <c r="F38" s="165"/>
      <c r="G38" s="165"/>
      <c r="H38" s="165"/>
      <c r="I38" s="165"/>
      <c r="J38" s="165"/>
      <c r="Y38" s="36"/>
    </row>
    <row r="39" spans="1:28">
      <c r="A39" s="140" t="s">
        <v>133</v>
      </c>
      <c r="B39" s="140" t="s">
        <v>134</v>
      </c>
      <c r="C39" s="140" t="s">
        <v>135</v>
      </c>
      <c r="D39" s="166" t="s">
        <v>145</v>
      </c>
      <c r="E39" s="167"/>
      <c r="F39" s="168"/>
      <c r="G39" s="166" t="s">
        <v>144</v>
      </c>
      <c r="H39" s="167"/>
      <c r="I39" s="167"/>
      <c r="J39" s="168"/>
      <c r="Y39" s="13"/>
    </row>
    <row r="40" spans="1:28">
      <c r="A40" s="69">
        <v>35</v>
      </c>
      <c r="B40" s="70" t="s">
        <v>42</v>
      </c>
      <c r="C40" s="55" t="s">
        <v>19</v>
      </c>
      <c r="D40" s="159" t="s">
        <v>158</v>
      </c>
      <c r="E40" s="160"/>
      <c r="F40" s="161"/>
      <c r="G40" s="162" t="s">
        <v>159</v>
      </c>
      <c r="H40" s="163"/>
      <c r="I40" s="163"/>
      <c r="J40" s="164"/>
      <c r="Y40" s="14"/>
    </row>
    <row r="41" spans="1:28">
      <c r="A41" s="69">
        <v>1970</v>
      </c>
      <c r="B41" s="145" t="s">
        <v>161</v>
      </c>
      <c r="C41" s="55" t="s">
        <v>19</v>
      </c>
      <c r="D41" s="159" t="s">
        <v>162</v>
      </c>
      <c r="E41" s="160"/>
      <c r="F41" s="161"/>
      <c r="G41" s="162" t="s">
        <v>163</v>
      </c>
      <c r="H41" s="163"/>
      <c r="I41" s="163"/>
      <c r="J41" s="164"/>
      <c r="K41" s="60"/>
      <c r="L41" s="60"/>
      <c r="Y41" s="14"/>
    </row>
    <row r="42" spans="1:28">
      <c r="A42" s="69">
        <v>2863</v>
      </c>
      <c r="B42" s="138" t="s">
        <v>140</v>
      </c>
      <c r="C42" s="55" t="s">
        <v>19</v>
      </c>
      <c r="D42" s="159" t="s">
        <v>176</v>
      </c>
      <c r="E42" s="160"/>
      <c r="F42" s="161"/>
      <c r="G42" s="162" t="s">
        <v>201</v>
      </c>
      <c r="H42" s="163"/>
      <c r="I42" s="163"/>
      <c r="J42" s="164"/>
      <c r="K42" s="222" t="s">
        <v>207</v>
      </c>
      <c r="L42" s="60"/>
      <c r="Y42" s="14"/>
    </row>
    <row r="43" spans="1:28" s="60" customFormat="1">
      <c r="A43" s="69">
        <v>2863</v>
      </c>
      <c r="B43" s="138" t="s">
        <v>140</v>
      </c>
      <c r="C43" s="55" t="s">
        <v>19</v>
      </c>
      <c r="D43" s="159" t="s">
        <v>176</v>
      </c>
      <c r="E43" s="160"/>
      <c r="F43" s="161"/>
      <c r="G43" s="162" t="s">
        <v>202</v>
      </c>
      <c r="H43" s="163"/>
      <c r="I43" s="163"/>
      <c r="J43" s="164"/>
      <c r="K43" s="223"/>
      <c r="Y43" s="14"/>
    </row>
    <row r="44" spans="1:28">
      <c r="A44" s="69">
        <v>2862</v>
      </c>
      <c r="B44" s="126" t="s">
        <v>138</v>
      </c>
      <c r="C44" s="55" t="s">
        <v>19</v>
      </c>
      <c r="D44" s="159" t="s">
        <v>176</v>
      </c>
      <c r="E44" s="160"/>
      <c r="F44" s="161"/>
      <c r="G44" s="162" t="s">
        <v>177</v>
      </c>
      <c r="H44" s="163"/>
      <c r="I44" s="163"/>
      <c r="J44" s="164"/>
      <c r="K44" s="222" t="s">
        <v>208</v>
      </c>
      <c r="L44" s="60"/>
    </row>
    <row r="45" spans="1:28" s="60" customFormat="1">
      <c r="A45" s="69">
        <v>2862</v>
      </c>
      <c r="B45" s="126" t="s">
        <v>138</v>
      </c>
      <c r="C45" s="55" t="s">
        <v>19</v>
      </c>
      <c r="D45" s="159" t="s">
        <v>205</v>
      </c>
      <c r="E45" s="160"/>
      <c r="F45" s="161"/>
      <c r="G45" s="162" t="s">
        <v>206</v>
      </c>
      <c r="H45" s="163"/>
      <c r="I45" s="163"/>
      <c r="J45" s="164"/>
      <c r="K45" s="224"/>
    </row>
    <row r="46" spans="1:28">
      <c r="A46" s="69">
        <v>2834</v>
      </c>
      <c r="B46" s="70" t="s">
        <v>68</v>
      </c>
      <c r="C46" s="55" t="s">
        <v>19</v>
      </c>
      <c r="D46" s="159" t="s">
        <v>203</v>
      </c>
      <c r="E46" s="160"/>
      <c r="F46" s="161"/>
      <c r="G46" s="162" t="s">
        <v>204</v>
      </c>
      <c r="H46" s="163"/>
      <c r="I46" s="163"/>
      <c r="J46" s="164"/>
      <c r="K46" s="154" t="s">
        <v>209</v>
      </c>
    </row>
  </sheetData>
  <mergeCells count="93">
    <mergeCell ref="C35:X35"/>
    <mergeCell ref="C36:X36"/>
    <mergeCell ref="A19:C19"/>
    <mergeCell ref="A20:C20"/>
    <mergeCell ref="Z20:AB20"/>
    <mergeCell ref="AA17:AB17"/>
    <mergeCell ref="AA16:AB16"/>
    <mergeCell ref="R19:X19"/>
    <mergeCell ref="AA21:AA22"/>
    <mergeCell ref="AB21:AB22"/>
    <mergeCell ref="R20:X20"/>
    <mergeCell ref="R21:R22"/>
    <mergeCell ref="Z21:Z22"/>
    <mergeCell ref="T21:T22"/>
    <mergeCell ref="S21:S22"/>
    <mergeCell ref="V21:V22"/>
    <mergeCell ref="W21:W22"/>
    <mergeCell ref="X21:X22"/>
    <mergeCell ref="AA18:AB18"/>
    <mergeCell ref="K42:K43"/>
    <mergeCell ref="D45:F45"/>
    <mergeCell ref="G45:J45"/>
    <mergeCell ref="K44:K45"/>
    <mergeCell ref="A37:J37"/>
    <mergeCell ref="AA13:AB13"/>
    <mergeCell ref="AA6:AB6"/>
    <mergeCell ref="AA10:AB10"/>
    <mergeCell ref="K5:K6"/>
    <mergeCell ref="L5:L6"/>
    <mergeCell ref="P5:P6"/>
    <mergeCell ref="O5:O6"/>
    <mergeCell ref="Q5:Q6"/>
    <mergeCell ref="AA11:AB11"/>
    <mergeCell ref="AA9:AB9"/>
    <mergeCell ref="AA8:AB8"/>
    <mergeCell ref="D19:J19"/>
    <mergeCell ref="F5:F6"/>
    <mergeCell ref="H5:H6"/>
    <mergeCell ref="I5:I6"/>
    <mergeCell ref="M5:M6"/>
    <mergeCell ref="O21:O22"/>
    <mergeCell ref="K19:Q19"/>
    <mergeCell ref="M21:M22"/>
    <mergeCell ref="L21:L22"/>
    <mergeCell ref="K20:Q20"/>
    <mergeCell ref="K21:K22"/>
    <mergeCell ref="R4:X4"/>
    <mergeCell ref="T5:T6"/>
    <mergeCell ref="V5:V6"/>
    <mergeCell ref="S5:S6"/>
    <mergeCell ref="X5:X6"/>
    <mergeCell ref="W5:W6"/>
    <mergeCell ref="R5:R6"/>
    <mergeCell ref="Q21:Q22"/>
    <mergeCell ref="P21:P22"/>
    <mergeCell ref="A1:E1"/>
    <mergeCell ref="F1:L3"/>
    <mergeCell ref="A2:E2"/>
    <mergeCell ref="A3:E3"/>
    <mergeCell ref="A4:C4"/>
    <mergeCell ref="D4:J4"/>
    <mergeCell ref="K4:Q4"/>
    <mergeCell ref="A5:A6"/>
    <mergeCell ref="B5:B6"/>
    <mergeCell ref="C5:C6"/>
    <mergeCell ref="D5:D6"/>
    <mergeCell ref="E5:E6"/>
    <mergeCell ref="J5:J6"/>
    <mergeCell ref="J21:J22"/>
    <mergeCell ref="A21:A22"/>
    <mergeCell ref="B21:B22"/>
    <mergeCell ref="C21:C22"/>
    <mergeCell ref="F21:F22"/>
    <mergeCell ref="D20:J20"/>
    <mergeCell ref="D21:D22"/>
    <mergeCell ref="E21:E22"/>
    <mergeCell ref="H21:H22"/>
    <mergeCell ref="I21:I22"/>
    <mergeCell ref="D41:F41"/>
    <mergeCell ref="G41:J41"/>
    <mergeCell ref="D42:F42"/>
    <mergeCell ref="G42:J42"/>
    <mergeCell ref="A38:J38"/>
    <mergeCell ref="D39:F39"/>
    <mergeCell ref="G39:J39"/>
    <mergeCell ref="D40:F40"/>
    <mergeCell ref="G40:J40"/>
    <mergeCell ref="D43:F43"/>
    <mergeCell ref="G43:J43"/>
    <mergeCell ref="D44:F44"/>
    <mergeCell ref="G44:J44"/>
    <mergeCell ref="D46:F46"/>
    <mergeCell ref="G46:J46"/>
  </mergeCells>
  <pageMargins left="0.25" right="0.25" top="0.75" bottom="0.75" header="0.3" footer="0.3"/>
  <pageSetup scale="74" orientation="landscape" r:id="rId1"/>
  <ignoredErrors>
    <ignoredError sqref="Z24 Z32:AA32 Z26 AA25:AA26 Z29:AA29 AA34 AA33" evalError="1"/>
    <ignoredError sqref="R29:S30 R13:S14 R7:S11 R24:S25 R12:S12 R28:S28 R23:S23 R15:S18 R31:S34 R27:S27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22"/>
  <sheetViews>
    <sheetView zoomScaleNormal="100" workbookViewId="0">
      <selection activeCell="C22" sqref="C22"/>
    </sheetView>
  </sheetViews>
  <sheetFormatPr baseColWidth="10" defaultColWidth="10.85546875" defaultRowHeight="15"/>
  <cols>
    <col min="1" max="1" width="5.5703125" style="60" bestFit="1" customWidth="1"/>
    <col min="2" max="2" width="28.5703125" style="60" bestFit="1" customWidth="1"/>
    <col min="3" max="3" width="6.28515625" style="60" customWidth="1"/>
    <col min="4" max="6" width="6" style="60" customWidth="1"/>
    <col min="7" max="7" width="6.42578125" style="60" bestFit="1" customWidth="1"/>
    <col min="8" max="8" width="4.7109375" style="60" bestFit="1" customWidth="1"/>
    <col min="9" max="9" width="6.42578125" style="60" bestFit="1" customWidth="1"/>
    <col min="10" max="10" width="5.42578125" style="60" bestFit="1" customWidth="1"/>
    <col min="11" max="11" width="5.7109375" style="60" customWidth="1"/>
    <col min="12" max="12" width="6" style="60" bestFit="1" customWidth="1"/>
    <col min="13" max="13" width="5.28515625" style="60" customWidth="1"/>
    <col min="14" max="14" width="6" style="60" customWidth="1"/>
    <col min="15" max="15" width="5.42578125" style="60" bestFit="1" customWidth="1"/>
    <col min="16" max="16" width="4.42578125" style="60" customWidth="1"/>
    <col min="17" max="17" width="5.42578125" style="60" bestFit="1" customWidth="1"/>
    <col min="18" max="18" width="5.85546875" style="60" customWidth="1"/>
    <col min="19" max="19" width="6" style="60" bestFit="1" customWidth="1"/>
    <col min="20" max="20" width="5.42578125" style="60" customWidth="1"/>
    <col min="21" max="23" width="5.5703125" style="60" bestFit="1" customWidth="1"/>
    <col min="24" max="24" width="5.140625" style="60" customWidth="1"/>
    <col min="25" max="25" width="0.42578125" style="60" hidden="1" customWidth="1"/>
    <col min="26" max="26" width="6" style="60" customWidth="1"/>
    <col min="27" max="27" width="6.140625" style="60" customWidth="1"/>
    <col min="28" max="28" width="8.28515625" style="60" customWidth="1"/>
    <col min="29" max="16384" width="10.85546875" style="60"/>
  </cols>
  <sheetData>
    <row r="1" spans="1:28" ht="15.75" thickBot="1">
      <c r="B1" s="26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</row>
    <row r="2" spans="1:28">
      <c r="A2" s="179" t="s">
        <v>17</v>
      </c>
      <c r="B2" s="180"/>
      <c r="C2" s="180"/>
      <c r="D2" s="180"/>
      <c r="E2" s="180"/>
      <c r="F2" s="181" t="s">
        <v>61</v>
      </c>
      <c r="G2" s="180"/>
      <c r="H2" s="180"/>
      <c r="I2" s="180"/>
      <c r="J2" s="180"/>
      <c r="K2" s="180"/>
      <c r="L2" s="18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23"/>
      <c r="Z2" s="72"/>
      <c r="AA2" s="72"/>
      <c r="AB2" s="72"/>
    </row>
    <row r="3" spans="1:28">
      <c r="A3" s="183" t="s">
        <v>65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6"/>
      <c r="N3" s="6"/>
      <c r="O3" s="6"/>
      <c r="P3" s="6"/>
      <c r="R3" s="6"/>
      <c r="S3" s="6"/>
      <c r="T3" s="6"/>
      <c r="U3" s="6"/>
      <c r="V3" s="6"/>
      <c r="W3" s="6"/>
      <c r="X3" s="7"/>
      <c r="Y3" s="8"/>
      <c r="Z3" s="72"/>
      <c r="AA3" s="72"/>
      <c r="AB3" s="72"/>
    </row>
    <row r="4" spans="1:28" ht="15.75" thickBot="1">
      <c r="A4" s="184" t="s">
        <v>154</v>
      </c>
      <c r="B4" s="185"/>
      <c r="C4" s="185"/>
      <c r="D4" s="185"/>
      <c r="E4" s="185"/>
      <c r="F4" s="182"/>
      <c r="G4" s="182"/>
      <c r="H4" s="182"/>
      <c r="I4" s="182"/>
      <c r="J4" s="182"/>
      <c r="K4" s="182"/>
      <c r="L4" s="182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7"/>
      <c r="Y4" s="8"/>
      <c r="Z4" s="118"/>
      <c r="AA4" s="217" t="s">
        <v>32</v>
      </c>
      <c r="AB4" s="218"/>
    </row>
    <row r="5" spans="1:28" ht="15.75" thickBot="1">
      <c r="A5" s="186" t="s">
        <v>65</v>
      </c>
      <c r="B5" s="187"/>
      <c r="C5" s="188"/>
      <c r="D5" s="189" t="s">
        <v>148</v>
      </c>
      <c r="E5" s="190"/>
      <c r="F5" s="190"/>
      <c r="G5" s="190"/>
      <c r="H5" s="190"/>
      <c r="I5" s="190"/>
      <c r="J5" s="191"/>
      <c r="K5" s="192" t="s">
        <v>149</v>
      </c>
      <c r="L5" s="193"/>
      <c r="M5" s="193"/>
      <c r="N5" s="193"/>
      <c r="O5" s="193"/>
      <c r="P5" s="193"/>
      <c r="Q5" s="194"/>
      <c r="R5" s="200" t="s">
        <v>150</v>
      </c>
      <c r="S5" s="201"/>
      <c r="T5" s="201"/>
      <c r="U5" s="201"/>
      <c r="V5" s="201"/>
      <c r="W5" s="201"/>
      <c r="X5" s="202"/>
      <c r="Y5" s="24"/>
      <c r="Z5" s="44"/>
      <c r="AA5" s="106" t="s">
        <v>33</v>
      </c>
      <c r="AB5" s="107"/>
    </row>
    <row r="6" spans="1:28">
      <c r="A6" s="169" t="s">
        <v>1</v>
      </c>
      <c r="B6" s="169" t="s">
        <v>2</v>
      </c>
      <c r="C6" s="169" t="s">
        <v>3</v>
      </c>
      <c r="D6" s="196" t="s">
        <v>4</v>
      </c>
      <c r="E6" s="196" t="s">
        <v>5</v>
      </c>
      <c r="F6" s="213" t="s">
        <v>6</v>
      </c>
      <c r="G6" s="125" t="s">
        <v>7</v>
      </c>
      <c r="H6" s="214" t="s">
        <v>8</v>
      </c>
      <c r="I6" s="215" t="s">
        <v>9</v>
      </c>
      <c r="J6" s="198" t="s">
        <v>10</v>
      </c>
      <c r="K6" s="196" t="s">
        <v>4</v>
      </c>
      <c r="L6" s="196" t="s">
        <v>5</v>
      </c>
      <c r="M6" s="213" t="s">
        <v>6</v>
      </c>
      <c r="N6" s="125" t="s">
        <v>7</v>
      </c>
      <c r="O6" s="214" t="s">
        <v>8</v>
      </c>
      <c r="P6" s="215" t="s">
        <v>9</v>
      </c>
      <c r="Q6" s="198" t="s">
        <v>10</v>
      </c>
      <c r="R6" s="196" t="s">
        <v>4</v>
      </c>
      <c r="S6" s="196" t="s">
        <v>5</v>
      </c>
      <c r="T6" s="203" t="s">
        <v>6</v>
      </c>
      <c r="U6" s="123" t="s">
        <v>7</v>
      </c>
      <c r="V6" s="176" t="s">
        <v>8</v>
      </c>
      <c r="W6" s="208" t="s">
        <v>9</v>
      </c>
      <c r="X6" s="206" t="s">
        <v>10</v>
      </c>
      <c r="Y6" s="14"/>
      <c r="Z6" s="41"/>
      <c r="AA6" s="108" t="s">
        <v>23</v>
      </c>
      <c r="AB6" s="109"/>
    </row>
    <row r="7" spans="1:28" ht="15.75" thickBot="1">
      <c r="A7" s="170"/>
      <c r="B7" s="170"/>
      <c r="C7" s="195"/>
      <c r="D7" s="197"/>
      <c r="E7" s="197"/>
      <c r="F7" s="204"/>
      <c r="G7" s="124" t="s">
        <v>11</v>
      </c>
      <c r="H7" s="177"/>
      <c r="I7" s="210"/>
      <c r="J7" s="199"/>
      <c r="K7" s="197"/>
      <c r="L7" s="197"/>
      <c r="M7" s="204"/>
      <c r="N7" s="124" t="s">
        <v>11</v>
      </c>
      <c r="O7" s="205"/>
      <c r="P7" s="209"/>
      <c r="Q7" s="207"/>
      <c r="R7" s="197"/>
      <c r="S7" s="197"/>
      <c r="T7" s="204"/>
      <c r="U7" s="124" t="s">
        <v>11</v>
      </c>
      <c r="V7" s="205"/>
      <c r="W7" s="209"/>
      <c r="X7" s="207"/>
      <c r="Y7" s="14"/>
      <c r="Z7" s="94"/>
      <c r="AA7" s="108" t="s">
        <v>31</v>
      </c>
      <c r="AB7" s="109"/>
    </row>
    <row r="8" spans="1:28">
      <c r="A8" s="69">
        <v>2804</v>
      </c>
      <c r="B8" s="150" t="s">
        <v>72</v>
      </c>
      <c r="C8" s="55" t="s">
        <v>60</v>
      </c>
      <c r="D8" s="66">
        <f>VLOOKUP(B8,LUNES!$A$1:$E$223,3,FALSE)</f>
        <v>0.29166666666666669</v>
      </c>
      <c r="E8" s="66">
        <f>VLOOKUP(B8,LUNES!$A$1:$E$223,4,FALSE)</f>
        <v>0.70833333333333337</v>
      </c>
      <c r="F8" s="34">
        <f>E8-D8</f>
        <v>0.41666666666666669</v>
      </c>
      <c r="G8" s="1">
        <f t="shared" ref="G8" si="0">+F8*24</f>
        <v>10</v>
      </c>
      <c r="H8" s="1">
        <f>IF(G8&gt;=8,8,G8)</f>
        <v>8</v>
      </c>
      <c r="I8" s="1">
        <f t="shared" ref="I8" si="1">+IF(H8=8,G8-H8,0)</f>
        <v>2</v>
      </c>
      <c r="J8" s="1">
        <v>0</v>
      </c>
      <c r="K8" s="66">
        <f>VLOOKUP(B8,MARTES!$A$1:$E$250,3,FALSE)</f>
        <v>0.21597222222222223</v>
      </c>
      <c r="L8" s="66">
        <f>VLOOKUP(B8,MARTES!$A$1:$E$250,4,FALSE)</f>
        <v>0.70138888888888884</v>
      </c>
      <c r="M8" s="34">
        <f t="shared" ref="M8" si="2">+L8-K8</f>
        <v>0.48541666666666661</v>
      </c>
      <c r="N8" s="1">
        <f>+M8*24</f>
        <v>11.649999999999999</v>
      </c>
      <c r="O8" s="1">
        <f>IF(N8&gt;=8,8,N8)</f>
        <v>8</v>
      </c>
      <c r="P8" s="1">
        <f t="shared" ref="P8" si="3">+IF(O8=8,N8-O8,0)</f>
        <v>3.6499999999999986</v>
      </c>
      <c r="Q8" s="1">
        <v>0</v>
      </c>
      <c r="R8" s="62">
        <f>VLOOKUP(B8,MIERCOLES!$A$1:$I$145,3,FALSE)</f>
        <v>0.21527777777777779</v>
      </c>
      <c r="S8" s="62">
        <f>VLOOKUP(B8,MIERCOLES!$A$1:$I$145,4,FALSE)</f>
        <v>0.55902777777777779</v>
      </c>
      <c r="T8" s="34">
        <f>+S8-R8</f>
        <v>0.34375</v>
      </c>
      <c r="U8" s="62">
        <f>T8*24</f>
        <v>8.25</v>
      </c>
      <c r="V8" s="1">
        <f>IF(U8&gt;=8,8,U8)</f>
        <v>8</v>
      </c>
      <c r="W8" s="1">
        <f t="shared" ref="W8" si="4">+IF(V8=8,U8-V8,0)</f>
        <v>0.25</v>
      </c>
      <c r="X8" s="1">
        <v>0</v>
      </c>
      <c r="Y8" s="14"/>
      <c r="Z8" s="90"/>
      <c r="AA8" s="108" t="s">
        <v>31</v>
      </c>
      <c r="AB8" s="109"/>
    </row>
    <row r="9" spans="1:28" ht="15.75" thickBot="1">
      <c r="A9" s="241" t="s">
        <v>65</v>
      </c>
      <c r="B9" s="242"/>
      <c r="C9" s="242"/>
      <c r="D9" s="174" t="s">
        <v>151</v>
      </c>
      <c r="E9" s="174"/>
      <c r="F9" s="174"/>
      <c r="G9" s="174"/>
      <c r="H9" s="174"/>
      <c r="I9" s="174"/>
      <c r="J9" s="174"/>
      <c r="K9" s="174" t="s">
        <v>152</v>
      </c>
      <c r="L9" s="174"/>
      <c r="M9" s="174"/>
      <c r="N9" s="174"/>
      <c r="O9" s="174"/>
      <c r="P9" s="174"/>
      <c r="Q9" s="174"/>
      <c r="R9" s="174" t="s">
        <v>155</v>
      </c>
      <c r="S9" s="174"/>
      <c r="T9" s="174"/>
      <c r="U9" s="174"/>
      <c r="V9" s="174"/>
      <c r="W9" s="174"/>
      <c r="X9" s="174"/>
      <c r="Y9" s="14"/>
      <c r="Z9" s="95"/>
      <c r="AA9" s="108" t="s">
        <v>22</v>
      </c>
      <c r="AB9" s="109"/>
    </row>
    <row r="10" spans="1:28">
      <c r="A10" s="169" t="s">
        <v>1</v>
      </c>
      <c r="B10" s="169" t="s">
        <v>2</v>
      </c>
      <c r="C10" s="171" t="s">
        <v>3</v>
      </c>
      <c r="D10" s="175" t="s">
        <v>4</v>
      </c>
      <c r="E10" s="175" t="s">
        <v>5</v>
      </c>
      <c r="F10" s="173" t="s">
        <v>6</v>
      </c>
      <c r="G10" s="123" t="s">
        <v>7</v>
      </c>
      <c r="H10" s="176" t="s">
        <v>8</v>
      </c>
      <c r="I10" s="208" t="s">
        <v>9</v>
      </c>
      <c r="J10" s="208" t="s">
        <v>10</v>
      </c>
      <c r="K10" s="212" t="s">
        <v>4</v>
      </c>
      <c r="L10" s="175" t="s">
        <v>5</v>
      </c>
      <c r="M10" s="173" t="s">
        <v>6</v>
      </c>
      <c r="N10" s="123" t="s">
        <v>7</v>
      </c>
      <c r="O10" s="173" t="s">
        <v>8</v>
      </c>
      <c r="P10" s="178" t="s">
        <v>9</v>
      </c>
      <c r="Q10" s="178" t="s">
        <v>10</v>
      </c>
      <c r="R10" s="175" t="s">
        <v>4</v>
      </c>
      <c r="S10" s="175" t="s">
        <v>5</v>
      </c>
      <c r="T10" s="173" t="s">
        <v>6</v>
      </c>
      <c r="U10" s="123" t="s">
        <v>7</v>
      </c>
      <c r="V10" s="173" t="s">
        <v>8</v>
      </c>
      <c r="W10" s="178" t="s">
        <v>9</v>
      </c>
      <c r="X10" s="178" t="s">
        <v>10</v>
      </c>
      <c r="Y10" s="14"/>
      <c r="Z10" s="45"/>
      <c r="AA10" s="108" t="s">
        <v>25</v>
      </c>
      <c r="AB10" s="109"/>
    </row>
    <row r="11" spans="1:28" ht="15.75" thickBot="1">
      <c r="A11" s="170"/>
      <c r="B11" s="170"/>
      <c r="C11" s="172"/>
      <c r="D11" s="175"/>
      <c r="E11" s="175"/>
      <c r="F11" s="173"/>
      <c r="G11" s="123" t="s">
        <v>11</v>
      </c>
      <c r="H11" s="177"/>
      <c r="I11" s="210"/>
      <c r="J11" s="210"/>
      <c r="K11" s="212"/>
      <c r="L11" s="175"/>
      <c r="M11" s="173"/>
      <c r="N11" s="123" t="s">
        <v>11</v>
      </c>
      <c r="O11" s="173"/>
      <c r="P11" s="178"/>
      <c r="Q11" s="178"/>
      <c r="R11" s="175"/>
      <c r="S11" s="175"/>
      <c r="T11" s="173"/>
      <c r="U11" s="123" t="s">
        <v>11</v>
      </c>
      <c r="V11" s="173"/>
      <c r="W11" s="178"/>
      <c r="X11" s="178"/>
      <c r="Y11" s="14"/>
      <c r="Z11" s="8"/>
      <c r="AA11" s="8"/>
      <c r="AB11" s="9"/>
    </row>
    <row r="12" spans="1:28" ht="15.75" thickBot="1">
      <c r="A12" s="69">
        <v>2804</v>
      </c>
      <c r="B12" s="150" t="s">
        <v>72</v>
      </c>
      <c r="C12" s="55" t="s">
        <v>60</v>
      </c>
      <c r="D12" s="66">
        <f>VLOOKUP(B12,JUEVES!$A$1:$E$222,3,FALSE)</f>
        <v>0.25</v>
      </c>
      <c r="E12" s="66">
        <f>VLOOKUP(B12,JUEVES!$A$1:$E$222,4,FALSE)</f>
        <v>0.58333333333333337</v>
      </c>
      <c r="F12" s="34">
        <f t="shared" ref="F12" si="5">E12-D12</f>
        <v>0.33333333333333337</v>
      </c>
      <c r="G12" s="1">
        <f t="shared" ref="G12" si="6">+F12*24</f>
        <v>8</v>
      </c>
      <c r="H12" s="1">
        <f t="shared" ref="H12" si="7">IF(G12&gt;=8,8,G12)</f>
        <v>8</v>
      </c>
      <c r="I12" s="1">
        <f t="shared" ref="I12" si="8">+IF(H12=8,G12-H12,0)</f>
        <v>0</v>
      </c>
      <c r="J12" s="1">
        <v>0</v>
      </c>
      <c r="K12" s="66">
        <f>VLOOKUP(B12,VIERNES!$A$1:$E$252,3,FALSE)</f>
        <v>0.25</v>
      </c>
      <c r="L12" s="66">
        <f>VLOOKUP(B12,VIERNES!$A$1:$E$252,4,FALSE)</f>
        <v>0.58333333333333337</v>
      </c>
      <c r="M12" s="34">
        <f>+L12-K12</f>
        <v>0.33333333333333337</v>
      </c>
      <c r="N12" s="1">
        <f t="shared" ref="N12" si="9">+M12*24</f>
        <v>8</v>
      </c>
      <c r="O12" s="1">
        <f t="shared" ref="O12" si="10">IF(N12&gt;=8,8,N12)</f>
        <v>8</v>
      </c>
      <c r="P12" s="1">
        <f t="shared" ref="P12" si="11">+IF(O12=8,N12-O12,0)</f>
        <v>0</v>
      </c>
      <c r="Q12" s="1">
        <v>0</v>
      </c>
      <c r="R12" s="62" t="str">
        <f>VLOOKUP(B12,SABADO!$A$1:$I$146,3,FALSE)</f>
        <v>06:00</v>
      </c>
      <c r="S12" s="62" t="str">
        <f>VLOOKUP(B12,SABADO!$A$1:$I$146,4,FALSE)</f>
        <v>14:00</v>
      </c>
      <c r="T12" s="34">
        <f t="shared" ref="T12" si="12">+S12-R12</f>
        <v>0.33333333333333337</v>
      </c>
      <c r="U12" s="1">
        <f t="shared" ref="U12" si="13">+T12*24</f>
        <v>8</v>
      </c>
      <c r="V12" s="1">
        <f t="shared" ref="V12" si="14">IF(U12&gt;=8,8,U12)</f>
        <v>8</v>
      </c>
      <c r="W12" s="1">
        <f>+IF(V12=8,U12-V12,0)</f>
        <v>0</v>
      </c>
      <c r="X12" s="1">
        <v>0</v>
      </c>
      <c r="Y12" s="17"/>
      <c r="Z12" s="110" t="s">
        <v>20</v>
      </c>
      <c r="AA12" s="111"/>
      <c r="AB12" s="112"/>
    </row>
    <row r="13" spans="1:28"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17"/>
      <c r="Z13" s="234" t="s">
        <v>8</v>
      </c>
      <c r="AA13" s="230" t="s">
        <v>9</v>
      </c>
      <c r="AB13" s="232" t="s">
        <v>10</v>
      </c>
    </row>
    <row r="14" spans="1:28" ht="15.75" thickBot="1">
      <c r="B14" s="26"/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16"/>
      <c r="Z14" s="235"/>
      <c r="AA14" s="231"/>
      <c r="AB14" s="233"/>
    </row>
    <row r="15" spans="1:28"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17"/>
      <c r="Z15" s="10">
        <f>H8+O8+V8+H12+O12+V12</f>
        <v>48</v>
      </c>
      <c r="AA15" s="10">
        <f>I8+P8+W8+I12+P12+W12</f>
        <v>5.8999999999999986</v>
      </c>
      <c r="AB15" s="10">
        <f>J8+Q8+X8+J12+Q12+X12</f>
        <v>0</v>
      </c>
    </row>
    <row r="16" spans="1:28">
      <c r="A16" s="225" t="s">
        <v>24</v>
      </c>
      <c r="B16" s="225"/>
      <c r="C16" s="225"/>
      <c r="D16" s="225"/>
      <c r="E16" s="225"/>
      <c r="F16" s="225"/>
      <c r="G16" s="225"/>
      <c r="H16" s="225"/>
      <c r="I16" s="225"/>
      <c r="J16" s="225"/>
      <c r="Y16" s="17"/>
    </row>
    <row r="17" spans="1:25" ht="15.75" thickBot="1">
      <c r="A17" s="165" t="s">
        <v>147</v>
      </c>
      <c r="B17" s="165"/>
      <c r="C17" s="165"/>
      <c r="D17" s="165"/>
      <c r="E17" s="165"/>
      <c r="F17" s="165"/>
      <c r="G17" s="165"/>
      <c r="H17" s="165"/>
      <c r="I17" s="165"/>
      <c r="J17" s="165"/>
      <c r="Y17" s="36"/>
    </row>
    <row r="18" spans="1:25">
      <c r="A18" s="140" t="s">
        <v>133</v>
      </c>
      <c r="B18" s="140" t="s">
        <v>134</v>
      </c>
      <c r="C18" s="140" t="s">
        <v>135</v>
      </c>
      <c r="D18" s="166" t="s">
        <v>145</v>
      </c>
      <c r="E18" s="167"/>
      <c r="F18" s="168"/>
      <c r="G18" s="166" t="s">
        <v>144</v>
      </c>
      <c r="H18" s="167"/>
      <c r="I18" s="167"/>
      <c r="J18" s="168"/>
      <c r="Y18" s="13"/>
    </row>
    <row r="19" spans="1:25">
      <c r="A19" s="69">
        <v>2804</v>
      </c>
      <c r="B19" s="146" t="s">
        <v>72</v>
      </c>
      <c r="C19" s="55" t="s">
        <v>60</v>
      </c>
      <c r="D19" s="159" t="s">
        <v>175</v>
      </c>
      <c r="E19" s="160"/>
      <c r="F19" s="161"/>
      <c r="G19" s="162" t="s">
        <v>178</v>
      </c>
      <c r="H19" s="163"/>
      <c r="I19" s="163"/>
      <c r="J19" s="164"/>
      <c r="K19" s="222">
        <v>18</v>
      </c>
      <c r="Y19" s="14"/>
    </row>
    <row r="20" spans="1:25">
      <c r="A20" s="69">
        <v>2804</v>
      </c>
      <c r="B20" s="146" t="s">
        <v>72</v>
      </c>
      <c r="C20" s="55" t="s">
        <v>60</v>
      </c>
      <c r="D20" s="159" t="s">
        <v>175</v>
      </c>
      <c r="E20" s="160"/>
      <c r="F20" s="161"/>
      <c r="G20" s="162" t="s">
        <v>179</v>
      </c>
      <c r="H20" s="163"/>
      <c r="I20" s="163"/>
      <c r="J20" s="164"/>
      <c r="K20" s="224"/>
      <c r="Y20" s="14"/>
    </row>
    <row r="21" spans="1:25">
      <c r="A21" s="69">
        <v>2804</v>
      </c>
      <c r="B21" s="146" t="s">
        <v>72</v>
      </c>
      <c r="C21" s="55" t="s">
        <v>60</v>
      </c>
      <c r="D21" s="159" t="s">
        <v>175</v>
      </c>
      <c r="E21" s="160"/>
      <c r="F21" s="161"/>
      <c r="G21" s="162" t="s">
        <v>180</v>
      </c>
      <c r="H21" s="163"/>
      <c r="I21" s="163"/>
      <c r="J21" s="164"/>
      <c r="K21" s="223"/>
      <c r="Y21" s="14"/>
    </row>
    <row r="22" spans="1:25">
      <c r="A22" s="69"/>
      <c r="B22" s="146"/>
      <c r="C22" s="55"/>
      <c r="D22" s="159"/>
      <c r="E22" s="160"/>
      <c r="F22" s="161"/>
      <c r="G22" s="162"/>
      <c r="H22" s="163"/>
      <c r="I22" s="163"/>
      <c r="J22" s="164"/>
    </row>
  </sheetData>
  <mergeCells count="74">
    <mergeCell ref="AB13:AB14"/>
    <mergeCell ref="AA13:AA14"/>
    <mergeCell ref="D20:F20"/>
    <mergeCell ref="G20:J20"/>
    <mergeCell ref="D21:F21"/>
    <mergeCell ref="G21:J21"/>
    <mergeCell ref="A17:J17"/>
    <mergeCell ref="D18:F18"/>
    <mergeCell ref="G18:J18"/>
    <mergeCell ref="D19:F19"/>
    <mergeCell ref="G19:J19"/>
    <mergeCell ref="K19:K21"/>
    <mergeCell ref="Z13:Z14"/>
    <mergeCell ref="R10:R11"/>
    <mergeCell ref="S10:S11"/>
    <mergeCell ref="D22:F22"/>
    <mergeCell ref="G22:J22"/>
    <mergeCell ref="A16:J16"/>
    <mergeCell ref="C15:X15"/>
    <mergeCell ref="T10:T11"/>
    <mergeCell ref="V10:V11"/>
    <mergeCell ref="W10:W11"/>
    <mergeCell ref="X10:X11"/>
    <mergeCell ref="C14:X14"/>
    <mergeCell ref="M10:M11"/>
    <mergeCell ref="F10:F11"/>
    <mergeCell ref="H10:H11"/>
    <mergeCell ref="I10:I11"/>
    <mergeCell ref="J10:J11"/>
    <mergeCell ref="K10:K11"/>
    <mergeCell ref="L10:L11"/>
    <mergeCell ref="O10:O11"/>
    <mergeCell ref="P10:P11"/>
    <mergeCell ref="Q10:Q11"/>
    <mergeCell ref="A10:A11"/>
    <mergeCell ref="B10:B11"/>
    <mergeCell ref="C10:C11"/>
    <mergeCell ref="D10:D11"/>
    <mergeCell ref="E10:E11"/>
    <mergeCell ref="A9:C9"/>
    <mergeCell ref="D9:J9"/>
    <mergeCell ref="K9:Q9"/>
    <mergeCell ref="R9:X9"/>
    <mergeCell ref="O6:O7"/>
    <mergeCell ref="P6:P7"/>
    <mergeCell ref="Q6:Q7"/>
    <mergeCell ref="R6:R7"/>
    <mergeCell ref="S6:S7"/>
    <mergeCell ref="T6:T7"/>
    <mergeCell ref="H6:H7"/>
    <mergeCell ref="I6:I7"/>
    <mergeCell ref="J6:J7"/>
    <mergeCell ref="R5:X5"/>
    <mergeCell ref="A6:A7"/>
    <mergeCell ref="B6:B7"/>
    <mergeCell ref="C6:C7"/>
    <mergeCell ref="D6:D7"/>
    <mergeCell ref="E6:E7"/>
    <mergeCell ref="F6:F7"/>
    <mergeCell ref="K6:K7"/>
    <mergeCell ref="L6:L7"/>
    <mergeCell ref="M6:M7"/>
    <mergeCell ref="A5:C5"/>
    <mergeCell ref="D5:J5"/>
    <mergeCell ref="K5:Q5"/>
    <mergeCell ref="V6:V7"/>
    <mergeCell ref="W6:W7"/>
    <mergeCell ref="X6:X7"/>
    <mergeCell ref="AA4:AB4"/>
    <mergeCell ref="C1:X1"/>
    <mergeCell ref="A2:E2"/>
    <mergeCell ref="F2:L4"/>
    <mergeCell ref="A3:E3"/>
    <mergeCell ref="A4:E4"/>
  </mergeCells>
  <pageMargins left="0.25" right="0.25" top="0.75" bottom="0.75" header="0.3" footer="0.3"/>
  <pageSetup scale="74" orientation="landscape" r:id="rId1"/>
  <ignoredErrors>
    <ignoredError sqref="R8:U8 R12:T12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4" tint="0.79998168889431442"/>
  </sheetPr>
  <dimension ref="A1:AB34"/>
  <sheetViews>
    <sheetView topLeftCell="D5" workbookViewId="0">
      <selection activeCell="R20" sqref="R20"/>
    </sheetView>
  </sheetViews>
  <sheetFormatPr baseColWidth="10" defaultColWidth="10.85546875" defaultRowHeight="15"/>
  <cols>
    <col min="1" max="1" width="5" bestFit="1" customWidth="1"/>
    <col min="2" max="2" width="27.5703125" customWidth="1"/>
    <col min="3" max="3" width="13.85546875" customWidth="1"/>
    <col min="4" max="4" width="5.7109375" customWidth="1"/>
    <col min="5" max="5" width="6" customWidth="1"/>
    <col min="6" max="6" width="5.28515625" customWidth="1"/>
    <col min="7" max="7" width="5.5703125" bestFit="1" customWidth="1"/>
    <col min="8" max="8" width="5.28515625" customWidth="1"/>
    <col min="9" max="9" width="5.5703125" bestFit="1" customWidth="1"/>
    <col min="10" max="10" width="5.42578125" bestFit="1" customWidth="1"/>
    <col min="11" max="11" width="6.42578125" customWidth="1"/>
    <col min="12" max="12" width="6" bestFit="1" customWidth="1"/>
    <col min="13" max="13" width="5.28515625" customWidth="1"/>
    <col min="14" max="14" width="5.42578125" bestFit="1" customWidth="1"/>
    <col min="15" max="15" width="4.85546875" customWidth="1"/>
    <col min="16" max="16" width="6.28515625" customWidth="1"/>
    <col min="17" max="17" width="5.5703125" customWidth="1"/>
    <col min="18" max="18" width="5.85546875" customWidth="1"/>
    <col min="19" max="19" width="6" bestFit="1" customWidth="1"/>
    <col min="20" max="20" width="5.42578125" customWidth="1"/>
    <col min="21" max="21" width="5.42578125" bestFit="1" customWidth="1"/>
    <col min="22" max="22" width="4.7109375" bestFit="1" customWidth="1"/>
    <col min="23" max="23" width="5" customWidth="1"/>
    <col min="24" max="24" width="4.5703125" customWidth="1"/>
    <col min="25" max="25" width="0.28515625" style="21" customWidth="1"/>
    <col min="26" max="26" width="6.7109375" customWidth="1"/>
    <col min="27" max="27" width="6.5703125" customWidth="1"/>
    <col min="28" max="28" width="6.7109375" customWidth="1"/>
  </cols>
  <sheetData>
    <row r="1" spans="1:28" ht="15" customHeight="1">
      <c r="A1" s="249" t="s">
        <v>17</v>
      </c>
      <c r="B1" s="250"/>
      <c r="C1" s="250"/>
      <c r="D1" s="250"/>
      <c r="E1" s="251"/>
      <c r="F1" s="254" t="s">
        <v>26</v>
      </c>
      <c r="G1" s="255"/>
      <c r="H1" s="255"/>
      <c r="I1" s="255"/>
      <c r="J1" s="255"/>
      <c r="K1" s="255"/>
      <c r="L1" s="256"/>
      <c r="M1" s="4"/>
      <c r="N1" s="4"/>
      <c r="P1" s="4"/>
      <c r="Q1" s="4"/>
      <c r="R1" s="4"/>
      <c r="S1" s="4"/>
      <c r="T1" s="4"/>
      <c r="U1" s="4"/>
      <c r="V1" s="4"/>
      <c r="W1" s="4"/>
      <c r="X1" s="5"/>
      <c r="Y1" s="23"/>
      <c r="Z1" s="4"/>
      <c r="AA1" s="4"/>
      <c r="AB1" s="5"/>
    </row>
    <row r="2" spans="1:28">
      <c r="A2" s="183" t="s">
        <v>65</v>
      </c>
      <c r="B2" s="182"/>
      <c r="C2" s="182"/>
      <c r="D2" s="182"/>
      <c r="E2" s="182"/>
      <c r="F2" s="257"/>
      <c r="G2" s="258"/>
      <c r="H2" s="258"/>
      <c r="I2" s="258"/>
      <c r="J2" s="258"/>
      <c r="K2" s="258"/>
      <c r="L2" s="259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8"/>
      <c r="Z2" s="6"/>
      <c r="AA2" s="6"/>
      <c r="AB2" s="7"/>
    </row>
    <row r="3" spans="1:28" ht="15.75" thickBot="1">
      <c r="A3" s="184" t="s">
        <v>154</v>
      </c>
      <c r="B3" s="185"/>
      <c r="C3" s="185"/>
      <c r="D3" s="185"/>
      <c r="E3" s="185"/>
      <c r="F3" s="260"/>
      <c r="G3" s="261"/>
      <c r="H3" s="261"/>
      <c r="I3" s="261"/>
      <c r="J3" s="261"/>
      <c r="K3" s="261"/>
      <c r="L3" s="262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8"/>
      <c r="Z3" s="96"/>
      <c r="AA3" s="219" t="s">
        <v>30</v>
      </c>
      <c r="AB3" s="220"/>
    </row>
    <row r="4" spans="1:28" ht="15.75" thickBot="1">
      <c r="A4" s="186" t="s">
        <v>65</v>
      </c>
      <c r="B4" s="187"/>
      <c r="C4" s="188"/>
      <c r="D4" s="189" t="s">
        <v>148</v>
      </c>
      <c r="E4" s="190"/>
      <c r="F4" s="190"/>
      <c r="G4" s="190"/>
      <c r="H4" s="190"/>
      <c r="I4" s="190"/>
      <c r="J4" s="191"/>
      <c r="K4" s="192" t="s">
        <v>149</v>
      </c>
      <c r="L4" s="193"/>
      <c r="M4" s="193"/>
      <c r="N4" s="193"/>
      <c r="O4" s="193"/>
      <c r="P4" s="193"/>
      <c r="Q4" s="194"/>
      <c r="R4" s="200" t="s">
        <v>150</v>
      </c>
      <c r="S4" s="201"/>
      <c r="T4" s="201"/>
      <c r="U4" s="201"/>
      <c r="V4" s="201"/>
      <c r="W4" s="201"/>
      <c r="X4" s="202"/>
      <c r="Y4" s="36"/>
      <c r="Z4" s="105"/>
      <c r="AA4" s="273" t="s">
        <v>31</v>
      </c>
      <c r="AB4" s="274"/>
    </row>
    <row r="5" spans="1:28">
      <c r="A5" s="169" t="s">
        <v>1</v>
      </c>
      <c r="B5" s="169" t="s">
        <v>2</v>
      </c>
      <c r="C5" s="169" t="s">
        <v>3</v>
      </c>
      <c r="D5" s="247" t="s">
        <v>4</v>
      </c>
      <c r="E5" s="252" t="s">
        <v>5</v>
      </c>
      <c r="F5" s="265" t="s">
        <v>6</v>
      </c>
      <c r="G5" s="28" t="s">
        <v>7</v>
      </c>
      <c r="H5" s="177" t="s">
        <v>8</v>
      </c>
      <c r="I5" s="210" t="s">
        <v>9</v>
      </c>
      <c r="J5" s="263" t="s">
        <v>10</v>
      </c>
      <c r="K5" s="267" t="s">
        <v>4</v>
      </c>
      <c r="L5" s="252" t="s">
        <v>5</v>
      </c>
      <c r="M5" s="265" t="s">
        <v>6</v>
      </c>
      <c r="N5" s="28" t="s">
        <v>7</v>
      </c>
      <c r="O5" s="177" t="s">
        <v>8</v>
      </c>
      <c r="P5" s="210" t="s">
        <v>9</v>
      </c>
      <c r="Q5" s="263" t="s">
        <v>10</v>
      </c>
      <c r="R5" s="269" t="s">
        <v>4</v>
      </c>
      <c r="S5" s="270" t="s">
        <v>5</v>
      </c>
      <c r="T5" s="271" t="s">
        <v>6</v>
      </c>
      <c r="U5" s="30" t="s">
        <v>7</v>
      </c>
      <c r="V5" s="173" t="s">
        <v>8</v>
      </c>
      <c r="W5" s="178" t="s">
        <v>9</v>
      </c>
      <c r="X5" s="272" t="s">
        <v>10</v>
      </c>
      <c r="Y5" s="14"/>
      <c r="Z5" s="97"/>
      <c r="AA5" s="275" t="s">
        <v>27</v>
      </c>
      <c r="AB5" s="274"/>
    </row>
    <row r="6" spans="1:28">
      <c r="A6" s="170"/>
      <c r="B6" s="170"/>
      <c r="C6" s="170"/>
      <c r="D6" s="248"/>
      <c r="E6" s="253"/>
      <c r="F6" s="266"/>
      <c r="G6" s="29" t="s">
        <v>11</v>
      </c>
      <c r="H6" s="176"/>
      <c r="I6" s="208"/>
      <c r="J6" s="264"/>
      <c r="K6" s="268"/>
      <c r="L6" s="253"/>
      <c r="M6" s="266"/>
      <c r="N6" s="29" t="s">
        <v>11</v>
      </c>
      <c r="O6" s="176"/>
      <c r="P6" s="208"/>
      <c r="Q6" s="264"/>
      <c r="R6" s="248"/>
      <c r="S6" s="253"/>
      <c r="T6" s="266"/>
      <c r="U6" s="29" t="s">
        <v>11</v>
      </c>
      <c r="V6" s="176"/>
      <c r="W6" s="208"/>
      <c r="X6" s="206"/>
      <c r="Y6" s="14"/>
      <c r="Z6" s="98"/>
      <c r="AA6" s="217" t="s">
        <v>32</v>
      </c>
      <c r="AB6" s="218"/>
    </row>
    <row r="7" spans="1:28" s="60" customFormat="1">
      <c r="A7" s="69">
        <v>2836</v>
      </c>
      <c r="B7" s="60" t="s">
        <v>73</v>
      </c>
      <c r="C7" s="78" t="s">
        <v>70</v>
      </c>
      <c r="D7" s="155" t="s">
        <v>210</v>
      </c>
      <c r="E7" s="155" t="s">
        <v>211</v>
      </c>
      <c r="F7" s="34">
        <v>0</v>
      </c>
      <c r="G7" s="3">
        <f t="shared" ref="G7" si="0">+F7*24</f>
        <v>0</v>
      </c>
      <c r="H7" s="3">
        <f>IF(G7&gt;=8,8,G7)</f>
        <v>0</v>
      </c>
      <c r="I7" s="52">
        <f>+IF(H7=8,G7-H7,0)</f>
        <v>0</v>
      </c>
      <c r="J7" s="3">
        <v>0</v>
      </c>
      <c r="K7" s="62">
        <f>VLOOKUP(B7,MARTES!$A$1:$E$451,3,FALSE)</f>
        <v>0.29166666666666669</v>
      </c>
      <c r="L7" s="62">
        <f>VLOOKUP(B7,MARTES!$A$1:$E$280,4,FALSE)</f>
        <v>0.75</v>
      </c>
      <c r="M7" s="54">
        <f t="shared" ref="M7" si="1">+L7-K7</f>
        <v>0.45833333333333331</v>
      </c>
      <c r="N7" s="3">
        <f t="shared" ref="N7" si="2">+M7*24</f>
        <v>11</v>
      </c>
      <c r="O7" s="3">
        <f>IF(N7&gt;=8,8,N7)</f>
        <v>8</v>
      </c>
      <c r="P7" s="52">
        <f>+IF(O7=8,N7-O7,0)</f>
        <v>3</v>
      </c>
      <c r="Q7" s="1">
        <v>0</v>
      </c>
      <c r="R7" s="62">
        <f>VLOOKUP(B7,MIERCOLES!$A$1:$E$398,3,FALSE)</f>
        <v>0.30277777777777776</v>
      </c>
      <c r="S7" s="62">
        <f>VLOOKUP(B7,MIERCOLES!$A$1:$E$398,4,FALSE)</f>
        <v>0.7597222222222223</v>
      </c>
      <c r="T7" s="34">
        <f t="shared" ref="T7" si="3">+S7-R7</f>
        <v>0.45694444444444454</v>
      </c>
      <c r="U7" s="1">
        <f t="shared" ref="U7" si="4">+T7*24</f>
        <v>10.966666666666669</v>
      </c>
      <c r="V7" s="3">
        <f>IF(U7&gt;=8,8,U7)</f>
        <v>8</v>
      </c>
      <c r="W7" s="52">
        <f>+IF(V7=8,U7-V7,0)</f>
        <v>2.9666666666666686</v>
      </c>
      <c r="X7" s="3">
        <v>0</v>
      </c>
      <c r="Y7" s="14"/>
      <c r="Z7" s="98"/>
      <c r="AA7" s="114"/>
      <c r="AB7" s="115"/>
    </row>
    <row r="8" spans="1:28" s="60" customFormat="1">
      <c r="A8" s="69">
        <v>3038</v>
      </c>
      <c r="B8" s="70" t="s">
        <v>37</v>
      </c>
      <c r="C8" s="78" t="s">
        <v>13</v>
      </c>
      <c r="D8" s="61">
        <f>VLOOKUP(B8,LUNES!$A$1:$E$278,3,FALSE)</f>
        <v>0.2951388888888889</v>
      </c>
      <c r="E8" s="61">
        <f>VLOOKUP(B8,LUNES!$A$1:$E$278,4,FALSE)</f>
        <v>0.77569444444444446</v>
      </c>
      <c r="F8" s="34">
        <f t="shared" ref="F8:F11" si="5">+E8-D8</f>
        <v>0.48055555555555557</v>
      </c>
      <c r="G8" s="3">
        <f t="shared" ref="G8:G11" si="6">+F8*24</f>
        <v>11.533333333333333</v>
      </c>
      <c r="H8" s="3">
        <f>IF(G8&gt;=9,9,G8)</f>
        <v>9</v>
      </c>
      <c r="I8" s="52">
        <f>+IF(H8=9,G8-H8,0)</f>
        <v>2.5333333333333332</v>
      </c>
      <c r="J8" s="3">
        <v>0</v>
      </c>
      <c r="K8" s="62">
        <f>VLOOKUP(B8,MARTES!$A$1:$E$451,3,FALSE)</f>
        <v>0.29166666666666669</v>
      </c>
      <c r="L8" s="62">
        <f>VLOOKUP(B8,MARTES!$A$1:$E$280,4,FALSE)</f>
        <v>0.75</v>
      </c>
      <c r="M8" s="54">
        <f t="shared" ref="M8:M11" si="7">+L8-K8</f>
        <v>0.45833333333333331</v>
      </c>
      <c r="N8" s="3">
        <f t="shared" ref="N8:N11" si="8">+M8*24</f>
        <v>11</v>
      </c>
      <c r="O8" s="3">
        <f>IF(N8&gt;=9,9,N8)</f>
        <v>9</v>
      </c>
      <c r="P8" s="52">
        <f>+IF(O8=9,N8-O8,0)</f>
        <v>2</v>
      </c>
      <c r="Q8" s="1">
        <v>0</v>
      </c>
      <c r="R8" s="62">
        <f>VLOOKUP(B8,MIERCOLES!$A$1:$E$398,3,FALSE)</f>
        <v>0.2951388888888889</v>
      </c>
      <c r="S8" s="62">
        <f>VLOOKUP(B8,MIERCOLES!$A$1:$E$398,4,FALSE)</f>
        <v>0.75347222222222221</v>
      </c>
      <c r="T8" s="34">
        <f t="shared" ref="T8:T11" si="9">+S8-R8</f>
        <v>0.45833333333333331</v>
      </c>
      <c r="U8" s="1">
        <f t="shared" ref="U8:U11" si="10">+T8*24</f>
        <v>11</v>
      </c>
      <c r="V8" s="3">
        <f>IF(U8&gt;=9,9,U8)</f>
        <v>9</v>
      </c>
      <c r="W8" s="52">
        <f>+IF(V8=9,U8-V8,0)</f>
        <v>2</v>
      </c>
      <c r="X8" s="3">
        <v>0</v>
      </c>
      <c r="Y8" s="14"/>
      <c r="Z8" s="99"/>
      <c r="AA8" s="273" t="s">
        <v>21</v>
      </c>
      <c r="AB8" s="274"/>
    </row>
    <row r="9" spans="1:28">
      <c r="A9" s="69">
        <v>2145</v>
      </c>
      <c r="B9" s="70" t="s">
        <v>41</v>
      </c>
      <c r="C9" s="78" t="s">
        <v>13</v>
      </c>
      <c r="D9" s="61">
        <f>VLOOKUP(B9,LUNES!$A$1:$E$278,3,FALSE)</f>
        <v>0.3520833333333333</v>
      </c>
      <c r="E9" s="61">
        <f>VLOOKUP(B9,LUNES!$A$1:$E$278,4,FALSE)</f>
        <v>0.79166666666666663</v>
      </c>
      <c r="F9" s="34">
        <f t="shared" si="5"/>
        <v>0.43958333333333333</v>
      </c>
      <c r="G9" s="3">
        <f t="shared" si="6"/>
        <v>10.55</v>
      </c>
      <c r="H9" s="3">
        <f>IF(G9&gt;=9,9,G9)</f>
        <v>9</v>
      </c>
      <c r="I9" s="52">
        <f>+IF(H9=9,G9-H9,0)</f>
        <v>1.5500000000000007</v>
      </c>
      <c r="J9" s="3">
        <v>0</v>
      </c>
      <c r="K9" s="62">
        <f>VLOOKUP(B9,MARTES!$A$1:$E$451,3,FALSE)</f>
        <v>0.34375</v>
      </c>
      <c r="L9" s="62">
        <f>VLOOKUP(B9,MARTES!$A$1:$E$280,4,FALSE)</f>
        <v>0.83333333333333337</v>
      </c>
      <c r="M9" s="54">
        <f t="shared" si="7"/>
        <v>0.48958333333333337</v>
      </c>
      <c r="N9" s="3">
        <f t="shared" si="8"/>
        <v>11.75</v>
      </c>
      <c r="O9" s="3">
        <f>IF(N9&gt;=9,9,N9)</f>
        <v>9</v>
      </c>
      <c r="P9" s="52">
        <f>+IF(O9=9,N9-O9,0)</f>
        <v>2.75</v>
      </c>
      <c r="Q9" s="1">
        <v>0</v>
      </c>
      <c r="R9" s="62">
        <f>VLOOKUP(B9,MIERCOLES!$A$1:$E$398,3,FALSE)</f>
        <v>0.2986111111111111</v>
      </c>
      <c r="S9" s="62">
        <f>VLOOKUP(B9,MIERCOLES!$A$1:$E$398,4,FALSE)</f>
        <v>0.79166666666666663</v>
      </c>
      <c r="T9" s="34">
        <f t="shared" si="9"/>
        <v>0.49305555555555552</v>
      </c>
      <c r="U9" s="1">
        <f t="shared" si="10"/>
        <v>11.833333333333332</v>
      </c>
      <c r="V9" s="3">
        <f>IF(U9&gt;=9,9,U9)</f>
        <v>9</v>
      </c>
      <c r="W9" s="52">
        <f>+IF(V9=9,U9-V9,0)</f>
        <v>2.8333333333333321</v>
      </c>
      <c r="X9" s="3">
        <v>0</v>
      </c>
      <c r="Y9" s="15"/>
      <c r="Z9" s="101"/>
      <c r="AA9" s="273" t="s">
        <v>22</v>
      </c>
      <c r="AB9" s="275"/>
    </row>
    <row r="10" spans="1:28" s="60" customFormat="1">
      <c r="A10" s="69">
        <v>2764</v>
      </c>
      <c r="B10" s="70" t="s">
        <v>44</v>
      </c>
      <c r="C10" s="78" t="s">
        <v>13</v>
      </c>
      <c r="D10" s="61">
        <f>VLOOKUP(B10,LUNES!$A$1:$E$278,3,FALSE)</f>
        <v>0.33333333333333331</v>
      </c>
      <c r="E10" s="61">
        <f>VLOOKUP(B10,LUNES!$A$1:$E$278,4,FALSE)</f>
        <v>0.70833333333333337</v>
      </c>
      <c r="F10" s="34">
        <f t="shared" si="5"/>
        <v>0.37500000000000006</v>
      </c>
      <c r="G10" s="3">
        <f t="shared" si="6"/>
        <v>9.0000000000000018</v>
      </c>
      <c r="H10" s="3">
        <f>IF(G10&gt;=9,9,G10)</f>
        <v>9</v>
      </c>
      <c r="I10" s="52">
        <f>+IF(H10=9,G10-H10,0)</f>
        <v>1.7763568394002505E-15</v>
      </c>
      <c r="J10" s="3">
        <v>0</v>
      </c>
      <c r="K10" s="62">
        <f>VLOOKUP(B10,MARTES!$A$1:$E$451,3,FALSE)</f>
        <v>0.33333333333333331</v>
      </c>
      <c r="L10" s="62">
        <f>VLOOKUP(B10,MARTES!$A$1:$E$280,4,FALSE)</f>
        <v>0.70833333333333337</v>
      </c>
      <c r="M10" s="54">
        <f t="shared" si="7"/>
        <v>0.37500000000000006</v>
      </c>
      <c r="N10" s="3">
        <f t="shared" si="8"/>
        <v>9.0000000000000018</v>
      </c>
      <c r="O10" s="3">
        <f>IF(N10&gt;=9,9,N10)</f>
        <v>9</v>
      </c>
      <c r="P10" s="52">
        <f>+IF(O10=9,N10-O10,0)</f>
        <v>1.7763568394002505E-15</v>
      </c>
      <c r="Q10" s="1">
        <v>0</v>
      </c>
      <c r="R10" s="62">
        <f>VLOOKUP(B10,MIERCOLES!$A$1:$E$398,3,FALSE)</f>
        <v>0.33333333333333331</v>
      </c>
      <c r="S10" s="62">
        <f>VLOOKUP(B10,MIERCOLES!$A$1:$E$398,4,FALSE)</f>
        <v>0.70833333333333337</v>
      </c>
      <c r="T10" s="34">
        <f t="shared" si="9"/>
        <v>0.37500000000000006</v>
      </c>
      <c r="U10" s="1">
        <f t="shared" si="10"/>
        <v>9.0000000000000018</v>
      </c>
      <c r="V10" s="3">
        <f>IF(U10&gt;=9,9,U10)</f>
        <v>9</v>
      </c>
      <c r="W10" s="52">
        <f>+IF(V10=9,U10-V10,0)</f>
        <v>1.7763568394002505E-15</v>
      </c>
      <c r="X10" s="3">
        <v>0</v>
      </c>
      <c r="Y10" s="15"/>
      <c r="Z10" s="102"/>
      <c r="AA10" s="273" t="s">
        <v>63</v>
      </c>
      <c r="AB10" s="274"/>
    </row>
    <row r="11" spans="1:28" s="60" customFormat="1">
      <c r="A11" s="69">
        <v>2794</v>
      </c>
      <c r="B11" s="71" t="s">
        <v>50</v>
      </c>
      <c r="C11" s="55" t="s">
        <v>13</v>
      </c>
      <c r="D11" s="61">
        <f>VLOOKUP(B11,LUNES!$A$1:$E$278,3)</f>
        <v>0.33333333333333331</v>
      </c>
      <c r="E11" s="61">
        <f>VLOOKUP(B11,LUNES!$A$1:$E$278,4,FALSE)</f>
        <v>0.83333333333333337</v>
      </c>
      <c r="F11" s="34">
        <f t="shared" si="5"/>
        <v>0.5</v>
      </c>
      <c r="G11" s="3">
        <f t="shared" si="6"/>
        <v>12</v>
      </c>
      <c r="H11" s="3">
        <f>IF(G11&gt;=9,9,G11)</f>
        <v>9</v>
      </c>
      <c r="I11" s="52">
        <f>+IF(H11=9,G11-H11,0)</f>
        <v>3</v>
      </c>
      <c r="J11" s="3">
        <v>0</v>
      </c>
      <c r="K11" s="62" t="str">
        <f>VLOOKUP(B11,MARTES!$A$1:$E$451,3,FALSE)</f>
        <v>08:00</v>
      </c>
      <c r="L11" s="62" t="str">
        <f>VLOOKUP(B11,MARTES!$A$1:$E$280,4,FALSE)</f>
        <v>20:00</v>
      </c>
      <c r="M11" s="54">
        <f t="shared" si="7"/>
        <v>0.5</v>
      </c>
      <c r="N11" s="3">
        <f t="shared" si="8"/>
        <v>12</v>
      </c>
      <c r="O11" s="3">
        <f>IF(N11&gt;=9,9,N11)</f>
        <v>9</v>
      </c>
      <c r="P11" s="52">
        <f>+IF(O11=9,N11-O11,0)</f>
        <v>3</v>
      </c>
      <c r="Q11" s="1">
        <v>0</v>
      </c>
      <c r="R11" s="62">
        <f>VLOOKUP(B11,MIERCOLES!$A$1:$E$398,3,FALSE)</f>
        <v>0.34583333333333338</v>
      </c>
      <c r="S11" s="62" t="str">
        <f>VLOOKUP(B11,MIERCOLES!$A$1:$E$398,4,FALSE)</f>
        <v>20:21</v>
      </c>
      <c r="T11" s="34">
        <f t="shared" si="9"/>
        <v>0.50208333333333344</v>
      </c>
      <c r="U11" s="1">
        <f t="shared" si="10"/>
        <v>12.050000000000002</v>
      </c>
      <c r="V11" s="3">
        <f>IF(U11&gt;=9,9,U11)</f>
        <v>9</v>
      </c>
      <c r="W11" s="52">
        <f>+IF(V11=9,U11-V11,0)</f>
        <v>3.0500000000000025</v>
      </c>
      <c r="X11" s="3">
        <v>0</v>
      </c>
      <c r="Y11" s="15"/>
      <c r="Z11" s="45"/>
      <c r="AA11" s="273" t="s">
        <v>25</v>
      </c>
      <c r="AB11" s="274"/>
    </row>
    <row r="12" spans="1:28" ht="15.75" thickBot="1">
      <c r="A12" s="49"/>
      <c r="B12" s="50"/>
      <c r="C12" s="50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15"/>
      <c r="Z12" s="77"/>
      <c r="AA12" s="276" t="s">
        <v>35</v>
      </c>
      <c r="AB12" s="277"/>
    </row>
    <row r="13" spans="1:28" ht="15.75" thickBot="1">
      <c r="A13" s="241" t="s">
        <v>65</v>
      </c>
      <c r="B13" s="242"/>
      <c r="C13" s="242"/>
      <c r="D13" s="174" t="s">
        <v>151</v>
      </c>
      <c r="E13" s="174"/>
      <c r="F13" s="174"/>
      <c r="G13" s="174"/>
      <c r="H13" s="174"/>
      <c r="I13" s="174"/>
      <c r="J13" s="174"/>
      <c r="K13" s="174" t="s">
        <v>152</v>
      </c>
      <c r="L13" s="174"/>
      <c r="M13" s="174"/>
      <c r="N13" s="174"/>
      <c r="O13" s="174"/>
      <c r="P13" s="174"/>
      <c r="Q13" s="174"/>
      <c r="R13" s="174" t="s">
        <v>155</v>
      </c>
      <c r="S13" s="174"/>
      <c r="T13" s="174"/>
      <c r="U13" s="174"/>
      <c r="V13" s="174"/>
      <c r="W13" s="174"/>
      <c r="X13" s="174"/>
      <c r="Y13" s="15"/>
      <c r="Z13" s="226" t="s">
        <v>20</v>
      </c>
      <c r="AA13" s="227"/>
      <c r="AB13" s="228"/>
    </row>
    <row r="14" spans="1:28">
      <c r="A14" s="169" t="s">
        <v>1</v>
      </c>
      <c r="B14" s="169" t="s">
        <v>2</v>
      </c>
      <c r="C14" s="171" t="s">
        <v>3</v>
      </c>
      <c r="D14" s="175" t="s">
        <v>4</v>
      </c>
      <c r="E14" s="175" t="s">
        <v>5</v>
      </c>
      <c r="F14" s="173" t="s">
        <v>6</v>
      </c>
      <c r="G14" s="64" t="s">
        <v>7</v>
      </c>
      <c r="H14" s="173" t="s">
        <v>8</v>
      </c>
      <c r="I14" s="178" t="s">
        <v>9</v>
      </c>
      <c r="J14" s="178" t="s">
        <v>10</v>
      </c>
      <c r="K14" s="212" t="s">
        <v>4</v>
      </c>
      <c r="L14" s="175" t="s">
        <v>5</v>
      </c>
      <c r="M14" s="173" t="s">
        <v>6</v>
      </c>
      <c r="N14" s="64" t="s">
        <v>7</v>
      </c>
      <c r="O14" s="173" t="s">
        <v>8</v>
      </c>
      <c r="P14" s="178" t="s">
        <v>9</v>
      </c>
      <c r="Q14" s="178" t="s">
        <v>10</v>
      </c>
      <c r="R14" s="175" t="s">
        <v>4</v>
      </c>
      <c r="S14" s="175" t="s">
        <v>5</v>
      </c>
      <c r="T14" s="173" t="s">
        <v>6</v>
      </c>
      <c r="U14" s="64" t="s">
        <v>7</v>
      </c>
      <c r="V14" s="173" t="s">
        <v>8</v>
      </c>
      <c r="W14" s="178" t="s">
        <v>9</v>
      </c>
      <c r="X14" s="178" t="s">
        <v>10</v>
      </c>
      <c r="Y14" s="15"/>
      <c r="Z14" s="234" t="s">
        <v>8</v>
      </c>
      <c r="AA14" s="230" t="s">
        <v>9</v>
      </c>
      <c r="AB14" s="232" t="s">
        <v>10</v>
      </c>
    </row>
    <row r="15" spans="1:28" ht="15.75" thickBot="1">
      <c r="A15" s="170"/>
      <c r="B15" s="170"/>
      <c r="C15" s="279"/>
      <c r="D15" s="175"/>
      <c r="E15" s="175"/>
      <c r="F15" s="173"/>
      <c r="G15" s="64" t="s">
        <v>11</v>
      </c>
      <c r="H15" s="173"/>
      <c r="I15" s="178"/>
      <c r="J15" s="178"/>
      <c r="K15" s="212"/>
      <c r="L15" s="175"/>
      <c r="M15" s="173"/>
      <c r="N15" s="64" t="s">
        <v>11</v>
      </c>
      <c r="O15" s="173"/>
      <c r="P15" s="178"/>
      <c r="Q15" s="178"/>
      <c r="R15" s="175"/>
      <c r="S15" s="175"/>
      <c r="T15" s="173"/>
      <c r="U15" s="64" t="s">
        <v>11</v>
      </c>
      <c r="V15" s="173"/>
      <c r="W15" s="178"/>
      <c r="X15" s="178"/>
      <c r="Y15" s="15"/>
      <c r="Z15" s="235"/>
      <c r="AA15" s="231"/>
      <c r="AB15" s="233"/>
    </row>
    <row r="16" spans="1:28" s="60" customFormat="1">
      <c r="A16" s="69">
        <v>2836</v>
      </c>
      <c r="B16" s="60" t="s">
        <v>73</v>
      </c>
      <c r="C16" s="78" t="s">
        <v>70</v>
      </c>
      <c r="D16" s="61">
        <f>VLOOKUP(B16,JUEVES!$A$1:$E$277,3,FALSE)</f>
        <v>0.30763888888888891</v>
      </c>
      <c r="E16" s="61">
        <f>VLOOKUP(B16,JUEVES!$A$1:$E$277,4,FALSE)</f>
        <v>0.70833333333333337</v>
      </c>
      <c r="F16" s="34">
        <f>+E16-D16</f>
        <v>0.40069444444444446</v>
      </c>
      <c r="G16" s="3">
        <f>+F16*24</f>
        <v>9.6166666666666671</v>
      </c>
      <c r="H16" s="3">
        <f>IF(G16&gt;=8,8,G16)</f>
        <v>8</v>
      </c>
      <c r="I16" s="52">
        <f>+IF(H16=8,G16-H16,0)</f>
        <v>1.6166666666666671</v>
      </c>
      <c r="J16" s="3">
        <v>0</v>
      </c>
      <c r="K16" s="62">
        <f>VLOOKUP(B16,VIERNES!$A$1:$E$453,3,FALSE)</f>
        <v>0.29583333333333334</v>
      </c>
      <c r="L16" s="62">
        <f>VLOOKUP(B16,VIERNES!$A$1:$E$453,4,FALSE)</f>
        <v>0.71250000000000002</v>
      </c>
      <c r="M16" s="54">
        <f>+L16-K16</f>
        <v>0.41666666666666669</v>
      </c>
      <c r="N16" s="1">
        <f t="shared" ref="N16" si="11">+M16*24</f>
        <v>10</v>
      </c>
      <c r="O16" s="1">
        <f>IF(N16&gt;=8,8,N16)</f>
        <v>8</v>
      </c>
      <c r="P16" s="52">
        <f>+IF(O16=8,N16-O16,0)</f>
        <v>2</v>
      </c>
      <c r="Q16" s="3">
        <v>0</v>
      </c>
      <c r="R16" s="62" t="str">
        <f>VLOOKUP(B16,SABADO!$A$1:$E$399,3,FALSE)</f>
        <v>07:00</v>
      </c>
      <c r="S16" s="62" t="str">
        <f>VLOOKUP(B16,SABADO!$A$1:$E$399,4,FALSE)</f>
        <v>15:00</v>
      </c>
      <c r="T16" s="34">
        <f t="shared" ref="T16" si="12">+S16-R16</f>
        <v>0.33333333333333331</v>
      </c>
      <c r="U16" s="1">
        <f t="shared" ref="U16" si="13">+T16*24</f>
        <v>8</v>
      </c>
      <c r="V16" s="3">
        <f>IF(U16&gt;=8,8,U16)</f>
        <v>8</v>
      </c>
      <c r="W16" s="52">
        <f>+IF(V16=8,U16-V16,0)</f>
        <v>0</v>
      </c>
      <c r="X16" s="1">
        <v>0</v>
      </c>
      <c r="Y16" s="16"/>
      <c r="Z16" s="10">
        <f>SUM(H7+O7+V7+H16+O16+V16)</f>
        <v>40</v>
      </c>
      <c r="AA16" s="11">
        <f>SUM(I7+P7+W7+I16+P16+W16)</f>
        <v>9.5833333333333357</v>
      </c>
      <c r="AB16" s="12">
        <f>SUM(J7+Q7+X7+J16+Q16+X16)</f>
        <v>0</v>
      </c>
    </row>
    <row r="17" spans="1:28" s="60" customFormat="1">
      <c r="A17" s="69">
        <v>3038</v>
      </c>
      <c r="B17" s="70" t="s">
        <v>37</v>
      </c>
      <c r="C17" s="78" t="s">
        <v>13</v>
      </c>
      <c r="D17" s="61">
        <f>VLOOKUP(B17,JUEVES!$A$1:$E$277,3,FALSE)</f>
        <v>0.29166666666666669</v>
      </c>
      <c r="E17" s="61">
        <f>VLOOKUP(B17,JUEVES!$A$1:$E$277,4,FALSE)</f>
        <v>0.8125</v>
      </c>
      <c r="F17" s="34">
        <f t="shared" ref="F17:F20" si="14">+E17-D17</f>
        <v>0.52083333333333326</v>
      </c>
      <c r="G17" s="3">
        <f t="shared" ref="G17:G20" si="15">+F17*24</f>
        <v>12.499999999999998</v>
      </c>
      <c r="H17" s="3">
        <f>IF(G17&gt;=9,9,G17)</f>
        <v>9</v>
      </c>
      <c r="I17" s="52">
        <f>+IF(H17=9,G17-H17,0)</f>
        <v>3.4999999999999982</v>
      </c>
      <c r="J17" s="3">
        <v>0</v>
      </c>
      <c r="K17" s="62">
        <f>VLOOKUP(B17,VIERNES!$A$1:$E$453,3,FALSE)</f>
        <v>0.29166666666666669</v>
      </c>
      <c r="L17" s="62">
        <f>VLOOKUP(B17,VIERNES!$A$1:$E$453,4,FALSE)</f>
        <v>0.70833333333333337</v>
      </c>
      <c r="M17" s="54">
        <f t="shared" ref="M17:M20" si="16">+L17-K17</f>
        <v>0.41666666666666669</v>
      </c>
      <c r="N17" s="1">
        <f t="shared" ref="N17:N20" si="17">+M17*24</f>
        <v>10</v>
      </c>
      <c r="O17" s="1">
        <f>IF(N17&gt;=9,9,N17)</f>
        <v>9</v>
      </c>
      <c r="P17" s="52">
        <f t="shared" ref="P17" si="18">+IF(O17=8,N17-O17,0)</f>
        <v>0</v>
      </c>
      <c r="Q17" s="3">
        <v>0</v>
      </c>
      <c r="R17" s="62" t="str">
        <f>VLOOKUP(B17,SABADO!$A$1:$E$399,3,FALSE)</f>
        <v>7:00</v>
      </c>
      <c r="S17" s="62" t="str">
        <f>VLOOKUP(B17,SABADO!$A$1:$E$399,4,FALSE)</f>
        <v>15:58</v>
      </c>
      <c r="T17" s="34">
        <f t="shared" ref="T17:T20" si="19">+S17-R17</f>
        <v>0.37361111111111106</v>
      </c>
      <c r="U17" s="1">
        <f t="shared" ref="U17:U20" si="20">+T17*24</f>
        <v>8.966666666666665</v>
      </c>
      <c r="V17" s="3">
        <f>IF(U17&gt;=4,4,U17)</f>
        <v>4</v>
      </c>
      <c r="W17" s="52">
        <f>+IF(V17=4,U17-V17,0)</f>
        <v>4.966666666666665</v>
      </c>
      <c r="X17" s="1">
        <v>0</v>
      </c>
      <c r="Y17" s="16"/>
      <c r="Z17" s="10">
        <f>SUM(H8+O8+V8+H17+O17+V17)</f>
        <v>49</v>
      </c>
      <c r="AA17" s="11">
        <f t="shared" ref="Z17:AA20" si="21">SUM(I8+P8+W8+I17+P17+W17)</f>
        <v>14.999999999999996</v>
      </c>
      <c r="AB17" s="12">
        <v>0</v>
      </c>
    </row>
    <row r="18" spans="1:28">
      <c r="A18" s="69">
        <v>2145</v>
      </c>
      <c r="B18" s="70" t="s">
        <v>41</v>
      </c>
      <c r="C18" s="78" t="s">
        <v>13</v>
      </c>
      <c r="D18" s="61">
        <f>VLOOKUP(B18,JUEVES!$A$1:$E$277,3,FALSE)</f>
        <v>0.33680555555555558</v>
      </c>
      <c r="E18" s="61">
        <f>VLOOKUP(B18,JUEVES!$A$1:$E$277,4,FALSE)</f>
        <v>0.80069444444444438</v>
      </c>
      <c r="F18" s="34">
        <f t="shared" si="14"/>
        <v>0.4638888888888888</v>
      </c>
      <c r="G18" s="3">
        <f t="shared" si="15"/>
        <v>11.133333333333331</v>
      </c>
      <c r="H18" s="3">
        <f>IF(G18&gt;=9,9,G18)</f>
        <v>9</v>
      </c>
      <c r="I18" s="52">
        <f>+IF(H18=9,G18-H18,0)</f>
        <v>2.1333333333333311</v>
      </c>
      <c r="J18" s="3">
        <v>0</v>
      </c>
      <c r="K18" s="62">
        <f>VLOOKUP(B18,VIERNES!$A$1:$E$453,3,FALSE)</f>
        <v>0.34375</v>
      </c>
      <c r="L18" s="62">
        <f>VLOOKUP(B18,VIERNES!$A$1:$E$453,4,FALSE)</f>
        <v>0.71875</v>
      </c>
      <c r="M18" s="54">
        <f t="shared" si="16"/>
        <v>0.375</v>
      </c>
      <c r="N18" s="1">
        <f t="shared" si="17"/>
        <v>9</v>
      </c>
      <c r="O18" s="1">
        <f>IF(N18&gt;=9,9,N18)</f>
        <v>9</v>
      </c>
      <c r="P18" s="52">
        <f>+IF(O18=9,N18-O18,0)</f>
        <v>0</v>
      </c>
      <c r="Q18" s="3">
        <v>0</v>
      </c>
      <c r="R18" s="62" t="str">
        <f>VLOOKUP(B18,SABADO!$A$1:$E$399,3,FALSE)</f>
        <v>08:45</v>
      </c>
      <c r="S18" s="62" t="str">
        <f>VLOOKUP(B18,SABADO!$A$1:$E$399,4,FALSE)</f>
        <v>13:53</v>
      </c>
      <c r="T18" s="34">
        <f t="shared" si="19"/>
        <v>0.21388888888888885</v>
      </c>
      <c r="U18" s="1">
        <f t="shared" si="20"/>
        <v>5.1333333333333329</v>
      </c>
      <c r="V18" s="3">
        <f>IF(U18&gt;=4,4,U18)</f>
        <v>4</v>
      </c>
      <c r="W18" s="52">
        <f>+IF(V18=4,U18-V18,0)</f>
        <v>1.1333333333333329</v>
      </c>
      <c r="X18" s="1">
        <v>0</v>
      </c>
      <c r="Y18" s="16"/>
      <c r="Z18" s="10">
        <f t="shared" si="21"/>
        <v>49</v>
      </c>
      <c r="AA18" s="11">
        <f t="shared" si="21"/>
        <v>10.399999999999997</v>
      </c>
      <c r="AB18" s="12">
        <f>SUM(J9+Q9+X9+J18+Q18+X18)</f>
        <v>0</v>
      </c>
    </row>
    <row r="19" spans="1:28" s="60" customFormat="1">
      <c r="A19" s="69">
        <v>2764</v>
      </c>
      <c r="B19" s="70" t="s">
        <v>44</v>
      </c>
      <c r="C19" s="78" t="s">
        <v>13</v>
      </c>
      <c r="D19" s="61">
        <f>VLOOKUP(B19,JUEVES!$A$1:$E$277,3,FALSE)</f>
        <v>0.33333333333333331</v>
      </c>
      <c r="E19" s="61">
        <f>VLOOKUP(B19,JUEVES!$A$1:$E$277,4,FALSE)</f>
        <v>0.70833333333333337</v>
      </c>
      <c r="F19" s="34">
        <f t="shared" si="14"/>
        <v>0.37500000000000006</v>
      </c>
      <c r="G19" s="3">
        <f t="shared" si="15"/>
        <v>9.0000000000000018</v>
      </c>
      <c r="H19" s="3">
        <f>IF(G19&gt;=9,9,G19)</f>
        <v>9</v>
      </c>
      <c r="I19" s="52">
        <f>+IF(H19=9,G19-H19,0)</f>
        <v>1.7763568394002505E-15</v>
      </c>
      <c r="J19" s="3">
        <v>0</v>
      </c>
      <c r="K19" s="62">
        <f>VLOOKUP(B19,VIERNES!$A$1:$E$453,3,FALSE)</f>
        <v>0.33333333333333331</v>
      </c>
      <c r="L19" s="62">
        <f>VLOOKUP(B19,VIERNES!$A$1:$E$453,4,FALSE)</f>
        <v>0.70833333333333337</v>
      </c>
      <c r="M19" s="54">
        <f t="shared" si="16"/>
        <v>0.37500000000000006</v>
      </c>
      <c r="N19" s="1">
        <f t="shared" si="17"/>
        <v>9.0000000000000018</v>
      </c>
      <c r="O19" s="1">
        <f>IF(N19&gt;=9,9,N19)</f>
        <v>9</v>
      </c>
      <c r="P19" s="52">
        <f>+IF(O19=9,N19-O19,0)</f>
        <v>1.7763568394002505E-15</v>
      </c>
      <c r="Q19" s="1">
        <v>0</v>
      </c>
      <c r="R19" s="62" t="str">
        <f>VLOOKUP(B19,SABADO!$A$1:$E$399,3,FALSE)</f>
        <v>08:00</v>
      </c>
      <c r="S19" s="62" t="str">
        <f>VLOOKUP(B19,SABADO!$A$1:$E$399,4,FALSE)</f>
        <v>12:00</v>
      </c>
      <c r="T19" s="34">
        <f t="shared" si="19"/>
        <v>0.16666666666666669</v>
      </c>
      <c r="U19" s="1">
        <f t="shared" si="20"/>
        <v>4</v>
      </c>
      <c r="V19" s="3">
        <f>IF(U19&gt;=4,4,U19)</f>
        <v>4</v>
      </c>
      <c r="W19" s="52">
        <f>+IF(V19=4,U19-V19,0)</f>
        <v>0</v>
      </c>
      <c r="X19" s="1">
        <v>0</v>
      </c>
      <c r="Y19" s="17"/>
      <c r="Z19" s="10">
        <f t="shared" si="21"/>
        <v>49</v>
      </c>
      <c r="AA19" s="11">
        <f t="shared" si="21"/>
        <v>8.8817841970012523E-15</v>
      </c>
      <c r="AB19" s="12">
        <f>SUM(J10+Q10+X10+J19+Q19+X19)</f>
        <v>0</v>
      </c>
    </row>
    <row r="20" spans="1:28" s="60" customFormat="1">
      <c r="A20" s="69">
        <v>2794</v>
      </c>
      <c r="B20" s="71" t="s">
        <v>50</v>
      </c>
      <c r="C20" s="79" t="s">
        <v>13</v>
      </c>
      <c r="D20" s="61">
        <f>VLOOKUP(B20,JUEVES!$A$1:$E$277,3,FALSE)</f>
        <v>0.33333333333333331</v>
      </c>
      <c r="E20" s="61">
        <f>VLOOKUP(B20,JUEVES!$A$1:$E$277,4,FALSE)</f>
        <v>0.83333333333333337</v>
      </c>
      <c r="F20" s="34">
        <f t="shared" si="14"/>
        <v>0.5</v>
      </c>
      <c r="G20" s="3">
        <f t="shared" si="15"/>
        <v>12</v>
      </c>
      <c r="H20" s="3">
        <f>IF(G20&gt;=9,9,G20)</f>
        <v>9</v>
      </c>
      <c r="I20" s="52">
        <f>+IF(H20=9,G20-H20,0)</f>
        <v>3</v>
      </c>
      <c r="J20" s="3">
        <v>0</v>
      </c>
      <c r="K20" s="62">
        <f>VLOOKUP(B20,VIERNES!$A$1:$E$453,3,FALSE)</f>
        <v>0.33333333333333331</v>
      </c>
      <c r="L20" s="62">
        <f>VLOOKUP(B20,VIERNES!$A$1:$E$453,4,FALSE)</f>
        <v>0.74305555555555547</v>
      </c>
      <c r="M20" s="54">
        <f t="shared" si="16"/>
        <v>0.40972222222222215</v>
      </c>
      <c r="N20" s="1">
        <f t="shared" si="17"/>
        <v>9.8333333333333321</v>
      </c>
      <c r="O20" s="1">
        <f>IF(N20&gt;=9,9,N20)</f>
        <v>9</v>
      </c>
      <c r="P20" s="52">
        <f>+IF(O20=9,N20-O20,0)</f>
        <v>0.83333333333333215</v>
      </c>
      <c r="Q20" s="1">
        <v>0</v>
      </c>
      <c r="R20" s="62" t="str">
        <f>VLOOKUP(B20,SABADO!$A$1:$E$399,3,FALSE)</f>
        <v>08:10</v>
      </c>
      <c r="S20" s="62" t="str">
        <f>VLOOKUP(B20,SABADO!$A$1:$E$399,4,FALSE)</f>
        <v>15:10</v>
      </c>
      <c r="T20" s="34">
        <f t="shared" si="19"/>
        <v>0.29166666666666669</v>
      </c>
      <c r="U20" s="1">
        <f t="shared" si="20"/>
        <v>7</v>
      </c>
      <c r="V20" s="3">
        <f>IF(U20&gt;=4,4,U20)</f>
        <v>4</v>
      </c>
      <c r="W20" s="52">
        <f>+IF(V20=4,U20-V20,0)</f>
        <v>3</v>
      </c>
      <c r="X20" s="1">
        <v>0</v>
      </c>
      <c r="Y20" s="17"/>
      <c r="Z20" s="10">
        <f t="shared" si="21"/>
        <v>49</v>
      </c>
      <c r="AA20" s="11">
        <f>SUM(I11+P11+W11+I20+P20+W20)</f>
        <v>15.883333333333335</v>
      </c>
      <c r="AB20" s="12">
        <f>SUM(J11+Q11+X11+J20+Q20+X20)</f>
        <v>0</v>
      </c>
    </row>
    <row r="21" spans="1:28" ht="13.5" customHeight="1">
      <c r="A21" s="73"/>
      <c r="B21" s="153"/>
      <c r="C21" s="244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5"/>
      <c r="X21" s="246"/>
      <c r="Y21"/>
    </row>
    <row r="22" spans="1:28">
      <c r="C22" s="278"/>
      <c r="D22" s="278"/>
      <c r="E22" s="278"/>
      <c r="F22" s="278"/>
      <c r="G22" s="278"/>
      <c r="H22" s="278"/>
      <c r="I22" s="278"/>
      <c r="J22" s="278"/>
      <c r="K22" s="278"/>
      <c r="L22" s="278"/>
      <c r="M22" s="278"/>
      <c r="N22" s="278"/>
      <c r="O22" s="278"/>
      <c r="P22" s="278"/>
      <c r="Q22" s="278"/>
      <c r="R22" s="278"/>
      <c r="S22" s="278"/>
      <c r="T22" s="278"/>
      <c r="U22" s="278"/>
      <c r="V22" s="278"/>
      <c r="W22" s="278"/>
      <c r="X22" s="278"/>
      <c r="Y22"/>
    </row>
    <row r="23" spans="1:28">
      <c r="Y23"/>
    </row>
    <row r="24" spans="1:28">
      <c r="A24" s="225" t="s">
        <v>24</v>
      </c>
      <c r="B24" s="225"/>
      <c r="C24" s="225"/>
      <c r="D24" s="225"/>
      <c r="E24" s="225"/>
      <c r="F24" s="225"/>
      <c r="G24" s="225"/>
      <c r="H24" s="225"/>
      <c r="I24" s="225"/>
      <c r="J24" s="225"/>
      <c r="Y24"/>
    </row>
    <row r="25" spans="1:28" ht="18" customHeight="1">
      <c r="A25" s="165" t="s">
        <v>147</v>
      </c>
      <c r="B25" s="165"/>
      <c r="C25" s="165"/>
      <c r="D25" s="165"/>
      <c r="E25" s="165"/>
      <c r="F25" s="165"/>
      <c r="G25" s="165"/>
      <c r="H25" s="165"/>
      <c r="I25" s="165"/>
      <c r="J25" s="165"/>
      <c r="K25" s="60"/>
      <c r="Y25"/>
    </row>
    <row r="26" spans="1:28" ht="17.25" customHeight="1">
      <c r="A26" s="140" t="s">
        <v>133</v>
      </c>
      <c r="B26" s="140" t="s">
        <v>134</v>
      </c>
      <c r="C26" s="140" t="s">
        <v>135</v>
      </c>
      <c r="D26" s="166" t="s">
        <v>145</v>
      </c>
      <c r="E26" s="167"/>
      <c r="F26" s="168"/>
      <c r="G26" s="166" t="s">
        <v>144</v>
      </c>
      <c r="H26" s="167"/>
      <c r="I26" s="167"/>
      <c r="J26" s="168"/>
      <c r="K26" s="60"/>
      <c r="Y26"/>
    </row>
    <row r="27" spans="1:28">
      <c r="A27" s="69">
        <v>2836</v>
      </c>
      <c r="B27" s="152" t="s">
        <v>73</v>
      </c>
      <c r="C27" s="78" t="s">
        <v>70</v>
      </c>
      <c r="D27" s="159" t="s">
        <v>211</v>
      </c>
      <c r="E27" s="160"/>
      <c r="F27" s="161"/>
      <c r="G27" s="162" t="s">
        <v>214</v>
      </c>
      <c r="H27" s="163"/>
      <c r="I27" s="163"/>
      <c r="J27" s="164"/>
    </row>
    <row r="28" spans="1:28">
      <c r="A28" s="69">
        <v>2836</v>
      </c>
      <c r="B28" s="152" t="s">
        <v>73</v>
      </c>
      <c r="C28" s="78" t="s">
        <v>70</v>
      </c>
      <c r="D28" s="159" t="s">
        <v>215</v>
      </c>
      <c r="E28" s="160"/>
      <c r="F28" s="161"/>
      <c r="G28" s="162">
        <v>9.58</v>
      </c>
      <c r="H28" s="163"/>
      <c r="I28" s="163"/>
      <c r="J28" s="164"/>
    </row>
    <row r="29" spans="1:28">
      <c r="A29" s="69">
        <v>3038</v>
      </c>
      <c r="B29" s="152" t="s">
        <v>37</v>
      </c>
      <c r="C29" s="78" t="s">
        <v>13</v>
      </c>
      <c r="D29" s="159" t="s">
        <v>215</v>
      </c>
      <c r="E29" s="160"/>
      <c r="F29" s="161"/>
      <c r="G29" s="162">
        <v>15</v>
      </c>
      <c r="H29" s="163"/>
      <c r="I29" s="163"/>
      <c r="J29" s="164"/>
    </row>
    <row r="30" spans="1:28" s="60" customFormat="1">
      <c r="A30" s="69">
        <v>2145</v>
      </c>
      <c r="B30" s="152" t="s">
        <v>41</v>
      </c>
      <c r="C30" s="78" t="s">
        <v>13</v>
      </c>
      <c r="D30" s="159" t="s">
        <v>215</v>
      </c>
      <c r="E30" s="160"/>
      <c r="F30" s="161"/>
      <c r="G30" s="162">
        <v>10.4</v>
      </c>
      <c r="H30" s="163"/>
      <c r="I30" s="163"/>
      <c r="J30" s="164"/>
      <c r="Y30" s="21"/>
    </row>
    <row r="31" spans="1:28" s="60" customFormat="1">
      <c r="A31" s="69">
        <v>2794</v>
      </c>
      <c r="B31" s="71" t="s">
        <v>50</v>
      </c>
      <c r="C31" s="79" t="s">
        <v>13</v>
      </c>
      <c r="D31" s="159" t="s">
        <v>215</v>
      </c>
      <c r="E31" s="160"/>
      <c r="F31" s="161"/>
      <c r="G31" s="162">
        <v>15.88</v>
      </c>
      <c r="H31" s="163"/>
      <c r="I31" s="163"/>
      <c r="J31" s="164"/>
      <c r="Y31" s="21"/>
    </row>
    <row r="32" spans="1:28" s="60" customFormat="1">
      <c r="A32" s="69"/>
      <c r="B32" s="152"/>
      <c r="C32" s="55"/>
      <c r="D32" s="159"/>
      <c r="E32" s="160"/>
      <c r="F32" s="161"/>
      <c r="G32" s="162"/>
      <c r="H32" s="163"/>
      <c r="I32" s="163"/>
      <c r="J32" s="164"/>
      <c r="Y32" s="21"/>
    </row>
    <row r="33" spans="1:25" s="60" customFormat="1">
      <c r="A33" s="69"/>
      <c r="B33" s="152"/>
      <c r="C33" s="55"/>
      <c r="D33" s="159"/>
      <c r="E33" s="160"/>
      <c r="F33" s="161"/>
      <c r="G33" s="162"/>
      <c r="H33" s="163"/>
      <c r="I33" s="163"/>
      <c r="J33" s="164"/>
      <c r="Y33" s="21"/>
    </row>
    <row r="34" spans="1:25" s="60" customFormat="1">
      <c r="A34" s="69"/>
      <c r="B34" s="152"/>
      <c r="C34" s="55"/>
      <c r="D34" s="159"/>
      <c r="E34" s="160"/>
      <c r="F34" s="161"/>
      <c r="G34" s="162"/>
      <c r="H34" s="163"/>
      <c r="I34" s="163"/>
      <c r="J34" s="164"/>
      <c r="Y34" s="21"/>
    </row>
  </sheetData>
  <mergeCells count="89">
    <mergeCell ref="D33:F33"/>
    <mergeCell ref="G33:J33"/>
    <mergeCell ref="D34:F34"/>
    <mergeCell ref="G34:J34"/>
    <mergeCell ref="D30:F30"/>
    <mergeCell ref="G30:J30"/>
    <mergeCell ref="D31:F31"/>
    <mergeCell ref="G31:J31"/>
    <mergeCell ref="D32:F32"/>
    <mergeCell ref="G32:J32"/>
    <mergeCell ref="A24:J24"/>
    <mergeCell ref="C22:X22"/>
    <mergeCell ref="AA3:AB3"/>
    <mergeCell ref="AA4:AB4"/>
    <mergeCell ref="AA5:AB5"/>
    <mergeCell ref="AA6:AB6"/>
    <mergeCell ref="AA8:AB8"/>
    <mergeCell ref="A13:C13"/>
    <mergeCell ref="D13:J13"/>
    <mergeCell ref="K13:Q13"/>
    <mergeCell ref="A14:A15"/>
    <mergeCell ref="B14:B15"/>
    <mergeCell ref="C14:C15"/>
    <mergeCell ref="D14:D15"/>
    <mergeCell ref="E14:E15"/>
    <mergeCell ref="H14:H15"/>
    <mergeCell ref="I14:I15"/>
    <mergeCell ref="F14:F15"/>
    <mergeCell ref="L5:L6"/>
    <mergeCell ref="M5:M6"/>
    <mergeCell ref="AA10:AB10"/>
    <mergeCell ref="K14:K15"/>
    <mergeCell ref="Z14:Z15"/>
    <mergeCell ref="AA14:AA15"/>
    <mergeCell ref="AB14:AB15"/>
    <mergeCell ref="R13:X13"/>
    <mergeCell ref="T14:T15"/>
    <mergeCell ref="Z13:AB13"/>
    <mergeCell ref="AA9:AB9"/>
    <mergeCell ref="AA11:AB11"/>
    <mergeCell ref="AA12:AB12"/>
    <mergeCell ref="R4:X4"/>
    <mergeCell ref="R5:R6"/>
    <mergeCell ref="S5:S6"/>
    <mergeCell ref="T5:T6"/>
    <mergeCell ref="V5:V6"/>
    <mergeCell ref="W5:W6"/>
    <mergeCell ref="X5:X6"/>
    <mergeCell ref="A1:E1"/>
    <mergeCell ref="E5:E6"/>
    <mergeCell ref="F1:L3"/>
    <mergeCell ref="A2:E2"/>
    <mergeCell ref="A3:E3"/>
    <mergeCell ref="A4:C4"/>
    <mergeCell ref="D4:J4"/>
    <mergeCell ref="K4:Q4"/>
    <mergeCell ref="Q5:Q6"/>
    <mergeCell ref="P5:P6"/>
    <mergeCell ref="F5:F6"/>
    <mergeCell ref="O5:O6"/>
    <mergeCell ref="H5:H6"/>
    <mergeCell ref="J5:J6"/>
    <mergeCell ref="I5:I6"/>
    <mergeCell ref="K5:K6"/>
    <mergeCell ref="C21:X21"/>
    <mergeCell ref="A5:A6"/>
    <mergeCell ref="B5:B6"/>
    <mergeCell ref="C5:C6"/>
    <mergeCell ref="D5:D6"/>
    <mergeCell ref="V14:V15"/>
    <mergeCell ref="W14:W15"/>
    <mergeCell ref="X14:X15"/>
    <mergeCell ref="Q14:Q15"/>
    <mergeCell ref="R14:R15"/>
    <mergeCell ref="S14:S15"/>
    <mergeCell ref="M14:M15"/>
    <mergeCell ref="O14:O15"/>
    <mergeCell ref="P14:P15"/>
    <mergeCell ref="L14:L15"/>
    <mergeCell ref="J14:J15"/>
    <mergeCell ref="D28:F28"/>
    <mergeCell ref="G28:J28"/>
    <mergeCell ref="D29:F29"/>
    <mergeCell ref="G29:J29"/>
    <mergeCell ref="A25:J25"/>
    <mergeCell ref="D26:F26"/>
    <mergeCell ref="G26:J26"/>
    <mergeCell ref="D27:F27"/>
    <mergeCell ref="G27:J27"/>
  </mergeCells>
  <pageMargins left="0.23622047244094491" right="0.23622047244094491" top="0.74803149606299213" bottom="0.74803149606299213" header="0.31496062992125984" footer="0.31496062992125984"/>
  <pageSetup scale="65" orientation="landscape" r:id="rId1"/>
  <ignoredErrors>
    <ignoredError sqref="O8:P8 H8:I8 V8:W8 H17:I17 H9:I9" formula="1"/>
    <ignoredError sqref="K16:L17 R16:S17 K7:L11 R7:S11 K18:L20 R18:S19 S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LUNES</vt:lpstr>
      <vt:lpstr>MARTES</vt:lpstr>
      <vt:lpstr>MIERCOLES</vt:lpstr>
      <vt:lpstr>JUEVES</vt:lpstr>
      <vt:lpstr>VIERNES</vt:lpstr>
      <vt:lpstr>SABADO</vt:lpstr>
      <vt:lpstr>Choferes </vt:lpstr>
      <vt:lpstr>Lavado </vt:lpstr>
      <vt:lpstr>Administrativo</vt:lpstr>
      <vt:lpstr>Taller</vt:lpstr>
      <vt:lpstr>CONTINENTAL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Isabel Vega	</cp:lastModifiedBy>
  <cp:lastPrinted>2016-01-27T18:19:50Z</cp:lastPrinted>
  <dcterms:created xsi:type="dcterms:W3CDTF">2012-06-26T03:40:30Z</dcterms:created>
  <dcterms:modified xsi:type="dcterms:W3CDTF">2016-01-27T18:44:21Z</dcterms:modified>
</cp:coreProperties>
</file>