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DA BARRANTES\Downloads\"/>
    </mc:Choice>
  </mc:AlternateContent>
  <xr:revisionPtr revIDLastSave="0" documentId="13_ncr:1_{F0D3E6E6-140B-4F61-AC64-AF5BAFDD843D}" xr6:coauthVersionLast="47" xr6:coauthVersionMax="47" xr10:uidLastSave="{00000000-0000-0000-0000-000000000000}"/>
  <bookViews>
    <workbookView xWindow="-108" yWindow="-108" windowWidth="23256" windowHeight="12456" activeTab="1" xr2:uid="{85BBD552-3B98-48EA-9209-3E703C15C401}"/>
  </bookViews>
  <sheets>
    <sheet name="Modelo de datos" sheetId="1" r:id="rId1"/>
    <sheet name="Tabla de comercios" sheetId="6" r:id="rId2"/>
    <sheet name="Tabla créditos" sheetId="2" r:id="rId3"/>
    <sheet name="Tabla cobranzas" sheetId="3" r:id="rId4"/>
    <sheet name="Situación inicial Equiparte" sheetId="5" r:id="rId5"/>
  </sheets>
  <definedNames>
    <definedName name="query_1" localSheetId="1" hidden="1">'Tabla de comercios'!$A$1:$J$12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3" i="5"/>
  <c r="J4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G4" i="5"/>
  <c r="K4" i="5" s="1"/>
  <c r="G3" i="5"/>
  <c r="K3" i="5" s="1"/>
  <c r="J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A7977-6F96-47CA-B47D-357853996791}" odcFile="C:\Users\User\Downloads\query.iqy" keepAlive="1" name="query" type="5" refreshedVersion="8" minRefreshableVersion="3" saveData="1">
    <dbPr connection="Provider=Microsoft.Office.List.OLEDB.2.0;Data Source=&quot;&quot;;ApplicationName=Excel;Version=12.0.0.0" command="&lt;LIST&gt;&lt;VIEWGUID&gt;4BD8531D-8072-4CFF-AF49-7A9440EE3E13&lt;/VIEWGUID&gt;&lt;LISTNAME&gt;8d04807e-74e7-45ec-b20f-cc725300df25&lt;/LISTNAME&gt;&lt;LISTWEB&gt;https://equiparte.sharepoint.com/sites/CursoPowerAppsSharepoint2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<sst xmlns="http://schemas.openxmlformats.org/spreadsheetml/2006/main" count="218" uniqueCount="99">
  <si>
    <t>Tabla de comercios</t>
  </si>
  <si>
    <t>Tabla de créditos</t>
  </si>
  <si>
    <t>idComercio</t>
  </si>
  <si>
    <t>string</t>
  </si>
  <si>
    <t>number</t>
  </si>
  <si>
    <t>date</t>
  </si>
  <si>
    <t>idCredito</t>
  </si>
  <si>
    <t>fechaCobro</t>
  </si>
  <si>
    <t>montoCuota</t>
  </si>
  <si>
    <t>montoCobrado</t>
  </si>
  <si>
    <t>lat</t>
  </si>
  <si>
    <t>long</t>
  </si>
  <si>
    <t>email</t>
  </si>
  <si>
    <t>celular</t>
  </si>
  <si>
    <t>mercaderia</t>
  </si>
  <si>
    <t>tamano</t>
  </si>
  <si>
    <t>rubro</t>
  </si>
  <si>
    <t>denominacion</t>
  </si>
  <si>
    <t>id</t>
  </si>
  <si>
    <t>articulos</t>
  </si>
  <si>
    <t>montoFinanciado</t>
  </si>
  <si>
    <t>cantCuotas</t>
  </si>
  <si>
    <t>emailCobrador</t>
  </si>
  <si>
    <t>datetime</t>
  </si>
  <si>
    <t>diaDeCobro</t>
  </si>
  <si>
    <t>Columna</t>
  </si>
  <si>
    <t>Tipo de datos</t>
  </si>
  <si>
    <t>key number</t>
  </si>
  <si>
    <t>imagenFrente</t>
  </si>
  <si>
    <t>image</t>
  </si>
  <si>
    <t>firmaConformidad</t>
  </si>
  <si>
    <t>Horno 18 moldes</t>
  </si>
  <si>
    <t>Freezer 320 lts</t>
  </si>
  <si>
    <t>Heladera vertical 420 lts</t>
  </si>
  <si>
    <t>finalizado</t>
  </si>
  <si>
    <t>boolean</t>
  </si>
  <si>
    <t>agesualdo@equip-arte.com</t>
  </si>
  <si>
    <t>mgesualdo@equip-arte.com</t>
  </si>
  <si>
    <t>fechaEntrega</t>
  </si>
  <si>
    <t>Tabla de cobros</t>
  </si>
  <si>
    <t>❌</t>
  </si>
  <si>
    <t>❓</t>
  </si>
  <si>
    <t xml:space="preserve">     un modelo con el que te sientas cómodo y se adapte a las necesidades del  emprendimiento.</t>
  </si>
  <si>
    <t>4) Columnas boolean como 0 y 1.</t>
  </si>
  <si>
    <t>5) No enviar Ids, se generan solos en el orden en que están los registros en la tabla de Excel</t>
  </si>
  <si>
    <r>
      <t xml:space="preserve">1) Identificar </t>
    </r>
    <r>
      <rPr>
        <b/>
        <u/>
        <sz val="14"/>
        <color rgb="FF0070C0"/>
        <rFont val="Calibri"/>
        <family val="2"/>
        <scheme val="minor"/>
      </rPr>
      <t>entidades</t>
    </r>
    <r>
      <rPr>
        <sz val="14"/>
        <color theme="1"/>
        <rFont val="Calibri"/>
        <family val="2"/>
        <scheme val="minor"/>
      </rPr>
      <t xml:space="preserve"> del proceso a digitalizar (teniendo presente el día de mañana digitalizaciones adicionales)</t>
    </r>
  </si>
  <si>
    <r>
      <t xml:space="preserve">3) Es un </t>
    </r>
    <r>
      <rPr>
        <b/>
        <u/>
        <sz val="14"/>
        <color rgb="FF00B050"/>
        <rFont val="Calibri"/>
        <family val="2"/>
        <scheme val="minor"/>
      </rPr>
      <t>proceso iterativo</t>
    </r>
    <r>
      <rPr>
        <sz val="14"/>
        <color theme="1"/>
        <rFont val="Calibri"/>
        <family val="2"/>
        <scheme val="minor"/>
      </rPr>
      <t>, aprendés probando opciones, agregando y sacando atributos, moviéndolos de tablas.</t>
    </r>
  </si>
  <si>
    <r>
      <t xml:space="preserve">     Vas a llegar a la aplicación con un modelo definido y vas a decir </t>
    </r>
    <r>
      <rPr>
        <b/>
        <sz val="14"/>
        <color rgb="FF00B050"/>
        <rFont val="Calibri"/>
        <family val="2"/>
        <scheme val="minor"/>
      </rPr>
      <t>"ahhh pero.."</t>
    </r>
    <r>
      <rPr>
        <sz val="14"/>
        <color theme="1"/>
        <rFont val="Calibri"/>
        <family val="2"/>
        <scheme val="minor"/>
      </rPr>
      <t>, y así todo el tiempo hasta encontrar</t>
    </r>
  </si>
  <si>
    <t>6) Correos electrónicos que no sean un LINK</t>
  </si>
  <si>
    <t>7) Revisar tipos de datos de columnas Number, que no se envién como Text</t>
  </si>
  <si>
    <t>8) Aceptar que la carga inicial puede no tener datos que a futuro si tendrán (imágenes del frente de los comercios)</t>
  </si>
  <si>
    <r>
      <t xml:space="preserve">2) Definir qué </t>
    </r>
    <r>
      <rPr>
        <b/>
        <u/>
        <sz val="14"/>
        <color rgb="FF0070C0"/>
        <rFont val="Calibri"/>
        <family val="2"/>
        <scheme val="minor"/>
      </rPr>
      <t>atributos</t>
    </r>
    <r>
      <rPr>
        <sz val="14"/>
        <color theme="1"/>
        <rFont val="Calibri"/>
        <family val="2"/>
        <scheme val="minor"/>
      </rPr>
      <t xml:space="preserve"> son importantes y por qué (agregar solo los que se necesitan para el DESARROLLO ACTUAL)</t>
    </r>
  </si>
  <si>
    <t>Mínimo proceso de digitalización que APORTE el MAYOR VALOR</t>
  </si>
  <si>
    <t>Tiempo ahorrado (a quién/quiénes)</t>
  </si>
  <si>
    <t>Posibilidad de control / ganar tranquilidad</t>
  </si>
  <si>
    <t>Importancia del proceso y la información involucrada</t>
  </si>
  <si>
    <t>Complejidad y plazos de implementación</t>
  </si>
  <si>
    <t>9) La 1era columna va como columna "Title"</t>
  </si>
  <si>
    <t>Comercio</t>
  </si>
  <si>
    <t>Pizzería Don Panini</t>
  </si>
  <si>
    <t>Heladería Chilango</t>
  </si>
  <si>
    <t>Artículos</t>
  </si>
  <si>
    <t>Heladera 320 lts</t>
  </si>
  <si>
    <t>Monto</t>
  </si>
  <si>
    <t>Monto cuota</t>
  </si>
  <si>
    <t>Inicio</t>
  </si>
  <si>
    <t>Abonado</t>
  </si>
  <si>
    <t>Cuotas</t>
  </si>
  <si>
    <t>Total</t>
  </si>
  <si>
    <t>Falta p/ cancelar</t>
  </si>
  <si>
    <t>Día</t>
  </si>
  <si>
    <t>title</t>
  </si>
  <si>
    <t>Denominacion</t>
  </si>
  <si>
    <t>Rubro</t>
  </si>
  <si>
    <t>Tamano</t>
  </si>
  <si>
    <t>Mercaderia</t>
  </si>
  <si>
    <t>Apertura</t>
  </si>
  <si>
    <t>latitud</t>
  </si>
  <si>
    <t>Longitud</t>
  </si>
  <si>
    <t>pda</t>
  </si>
  <si>
    <t>whatsapp</t>
  </si>
  <si>
    <t>Don Panini</t>
  </si>
  <si>
    <t>Pizzería</t>
  </si>
  <si>
    <t>ignaciogesualdo@gmail.com</t>
  </si>
  <si>
    <t>+5492216101441</t>
  </si>
  <si>
    <t>Chilango</t>
  </si>
  <si>
    <t>Heladería</t>
  </si>
  <si>
    <t>Las 24 hs</t>
  </si>
  <si>
    <t>Kiosco</t>
  </si>
  <si>
    <t>Misserere 2</t>
  </si>
  <si>
    <t>Lontano</t>
  </si>
  <si>
    <t>Puppies</t>
  </si>
  <si>
    <t>Veterinaria</t>
  </si>
  <si>
    <t>Ramos</t>
  </si>
  <si>
    <t>Ferretería</t>
  </si>
  <si>
    <t>La Industrial</t>
  </si>
  <si>
    <t>Confitería</t>
  </si>
  <si>
    <t>Lo de Tito</t>
  </si>
  <si>
    <t>Juancito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</si>
</sst>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0" fontId="11" fillId="0" borderId="0" xfId="0" applyFont="1"/>
    <xf numFmtId="0" fontId="15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3" borderId="0" xfId="0" applyFill="1"/>
    <xf numFmtId="0" fontId="17" fillId="4" borderId="0" xfId="0" applyFont="1" applyFill="1"/>
    <xf numFmtId="165" fontId="0" fillId="0" borderId="0" xfId="1" applyNumberFormat="1" applyFont="1"/>
    <xf numFmtId="0" fontId="0" fillId="3" borderId="0" xfId="0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/>
    <xf numFmtId="1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/>
  </cellXfs>
  <cellStyles count="2">
    <cellStyle name="Moneda" xfId="1" builtinId="4"/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d/m/yyyy"/>
      <alignment horizontal="center" vertical="bottom" textRotation="0" wrapText="0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/m/yyyy"/>
    </dxf>
    <dxf>
      <numFmt numFmtId="3" formatCode="#,##0"/>
    </dxf>
    <dxf>
      <numFmt numFmtId="3" formatCode="#,##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FBFF7"/>
      <color rgb="FFCB9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195943</xdr:rowOff>
    </xdr:from>
    <xdr:to>
      <xdr:col>8</xdr:col>
      <xdr:colOff>408214</xdr:colOff>
      <xdr:row>1</xdr:row>
      <xdr:rowOff>171450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123ADA7-69E3-AA09-6E83-9B1AD7A69148}"/>
            </a:ext>
          </a:extLst>
        </xdr:cNvPr>
        <xdr:cNvCxnSpPr/>
      </xdr:nvCxnSpPr>
      <xdr:spPr>
        <a:xfrm flipV="1">
          <a:off x="6445704" y="195943"/>
          <a:ext cx="493939" cy="2530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261257</xdr:colOff>
      <xdr:row>1</xdr:row>
      <xdr:rowOff>185057</xdr:rowOff>
    </xdr:from>
    <xdr:to>
      <xdr:col>8</xdr:col>
      <xdr:colOff>390525</xdr:colOff>
      <xdr:row>2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D47F4D7-B2EF-4A05-8EDA-EAB4A46E0958}"/>
            </a:ext>
          </a:extLst>
        </xdr:cNvPr>
        <xdr:cNvCxnSpPr/>
      </xdr:nvCxnSpPr>
      <xdr:spPr>
        <a:xfrm>
          <a:off x="6449786" y="462643"/>
          <a:ext cx="472168" cy="280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245645</xdr:colOff>
      <xdr:row>1</xdr:row>
      <xdr:rowOff>175460</xdr:rowOff>
    </xdr:from>
    <xdr:to>
      <xdr:col>8</xdr:col>
      <xdr:colOff>397328</xdr:colOff>
      <xdr:row>1</xdr:row>
      <xdr:rowOff>179614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5C59E98B-0BB0-4C93-879C-FAC773B5B2F6}"/>
            </a:ext>
          </a:extLst>
        </xdr:cNvPr>
        <xdr:cNvCxnSpPr/>
      </xdr:nvCxnSpPr>
      <xdr:spPr>
        <a:xfrm>
          <a:off x="6434174" y="453046"/>
          <a:ext cx="494583" cy="4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258536</xdr:colOff>
      <xdr:row>1</xdr:row>
      <xdr:rowOff>186418</xdr:rowOff>
    </xdr:from>
    <xdr:to>
      <xdr:col>8</xdr:col>
      <xdr:colOff>381000</xdr:colOff>
      <xdr:row>3</xdr:row>
      <xdr:rowOff>180975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18F4D8DD-5446-4FDA-8708-6F611EE6ED15}"/>
            </a:ext>
          </a:extLst>
        </xdr:cNvPr>
        <xdr:cNvCxnSpPr/>
      </xdr:nvCxnSpPr>
      <xdr:spPr>
        <a:xfrm>
          <a:off x="6440261" y="462643"/>
          <a:ext cx="465364" cy="556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1" backgroundRefresh="0" connectionId="1" xr16:uid="{4283FA54-DDD7-4FA4-B67F-6657295F4289}" autoFormatId="16" applyNumberFormats="0" applyBorderFormats="0" applyFontFormats="0" applyPatternFormats="0" applyAlignmentFormats="0" applyWidthHeightFormats="0">
  <queryTableRefresh nextId="16">
    <queryTableFields count="10">
      <queryTableField id="9" name="Denominacion" tableColumnId="2"/>
      <queryTableField id="1" name="Rubro" tableColumnId="3"/>
      <queryTableField id="2" name="Tamano" tableColumnId="4"/>
      <queryTableField id="3" name="Mercaderia" tableColumnId="5"/>
      <queryTableField id="4" name="Apertura" tableColumnId="6"/>
      <queryTableField id="5" name="latitud" tableColumnId="8"/>
      <queryTableField id="6" name="Longitud" tableColumnId="9"/>
      <queryTableField id="8" name="pda" tableColumnId="10"/>
      <queryTableField id="10" name="email" tableColumnId="11"/>
      <queryTableField id="11" name="whatsapp" tableColumnId="12"/>
    </queryTableFields>
    <queryTableDeletedFields count="5">
      <deletedField name="ID"/>
      <deletedField name="Imagen del frente"/>
      <deletedField name="Ruta de acceso"/>
      <deletedField name="Tipo de elemento"/>
      <deletedField name="Rubro difíci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8F4CB-F21F-494C-BAC8-4D150EC3C1F8}" name="Tabla_query" displayName="Tabla_query" ref="A1:J12" tableType="queryTable" totalsRowShown="0">
  <autoFilter ref="A1:J12" xr:uid="{2E68F4CB-F21F-494C-BAC8-4D150EC3C1F8}"/>
  <tableColumns count="10">
    <tableColumn id="2" xr3:uid="{0156062E-0D46-4037-B90C-035881E20FC2}" uniqueName="Denominacion" name="Denominacion" queryTableFieldId="9" dataDxfId="29"/>
    <tableColumn id="3" xr3:uid="{101EF186-C104-4A31-BC2E-622BF3FB3A7F}" uniqueName="tipo" name="Rubro" queryTableFieldId="1" dataDxfId="28"/>
    <tableColumn id="4" xr3:uid="{D76BDB41-CCB2-41FD-9B72-5D0F6AB1594B}" uniqueName="tamano" name="Tamano" queryTableFieldId="2" dataDxfId="27"/>
    <tableColumn id="5" xr3:uid="{057F9A5D-C721-43E7-8516-CF447B7C4680}" uniqueName="mercaderia" name="Mercaderia" queryTableFieldId="3" dataDxfId="26"/>
    <tableColumn id="6" xr3:uid="{D774C969-C4F9-4348-B514-4E5A376FAEFE}" uniqueName="apertura" name="Apertura" queryTableFieldId="4" dataDxfId="25"/>
    <tableColumn id="8" xr3:uid="{F462F9B7-9DFA-4E32-BB55-69EC006CE9DF}" uniqueName="latitud" name="latitud" queryTableFieldId="5" dataDxfId="24"/>
    <tableColumn id="9" xr3:uid="{039EA2F9-1D91-4AFD-A767-F1E8650B80C0}" uniqueName="longitud" name="Longitud" queryTableFieldId="6" dataDxfId="23"/>
    <tableColumn id="10" xr3:uid="{F8DFDB98-2BE2-4179-9EEE-A6A5FE04BDD2}" uniqueName="pda" name="pda" queryTableFieldId="8" dataDxfId="22"/>
    <tableColumn id="11" xr3:uid="{C6E422FA-9F1B-4F0B-B127-120D4BC7C370}" uniqueName="email" name="email" queryTableFieldId="10" dataDxfId="21"/>
    <tableColumn id="12" xr3:uid="{2CFC852D-5C8F-42C1-83BB-13D7BBC30465}" uniqueName="whatsapp" name="whatsapp" queryTableFieldId="11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953FC5-101B-40C9-93A0-2D93B5E0F3FB}" name="Creditos" displayName="Creditos" ref="B2:K7" totalsRowShown="0" headerRowDxfId="19" dataDxfId="18">
  <autoFilter ref="B2:K7" xr:uid="{40953FC5-101B-40C9-93A0-2D93B5E0F3FB}"/>
  <tableColumns count="10">
    <tableColumn id="2" xr3:uid="{3EFD299B-826B-48B0-ABCE-F5A6F2F4F2CB}" name="idComercio" dataDxfId="17"/>
    <tableColumn id="1" xr3:uid="{1679DC42-DAA3-498D-B780-D9F8F3A3845A}" name="title" dataDxfId="0"/>
    <tableColumn id="3" xr3:uid="{477ED9FD-4570-4219-AC46-3F9AC472933E}" name="articulos" dataDxfId="16"/>
    <tableColumn id="4" xr3:uid="{8E08950C-1E05-4807-86FD-2CDA99C6F64C}" name="montoFinanciado" dataDxfId="15"/>
    <tableColumn id="5" xr3:uid="{345B1803-1368-4149-BABB-C0687BEDE481}" name="cantCuotas" dataDxfId="14"/>
    <tableColumn id="6" xr3:uid="{EF76322C-D710-4936-8DA8-BDA4D689D7A7}" name="montoCuota" dataDxfId="13"/>
    <tableColumn id="7" xr3:uid="{CE93B9F5-9752-4393-B3A3-C094A91F2999}" name="emailCobrador" dataDxfId="12"/>
    <tableColumn id="8" xr3:uid="{266BB09F-11B5-45A3-A72C-E454CA42D54E}" name="fechaEntrega" dataDxfId="11"/>
    <tableColumn id="9" xr3:uid="{DBD02DB5-40B5-4A5C-A47E-507B31D1FC66}" name="diaDeCobro" dataDxfId="10"/>
    <tableColumn id="10" xr3:uid="{AD926A17-E44C-4B9A-992F-5ADEAEF3917F}" name="finalizad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32B8A0-81D6-4701-B0A0-58FB2BFD8D19}" name="Tabla7" displayName="Tabla7" ref="B2:F49" totalsRowShown="0" headerRowDxfId="8" headerRowBorderDxfId="7" tableBorderDxfId="6">
  <autoFilter ref="B2:F49" xr:uid="{2A32B8A0-81D6-4701-B0A0-58FB2BFD8D19}"/>
  <tableColumns count="5">
    <tableColumn id="2" xr3:uid="{158126C3-B940-41AC-A072-D6E7440342F7}" name="idCredito" dataDxfId="5"/>
    <tableColumn id="3" xr3:uid="{C2E20B70-E935-4B10-BED4-F9621C5B886B}" name="fechaCobro" dataDxfId="4"/>
    <tableColumn id="4" xr3:uid="{AB0B176F-C1F5-4780-9E5D-8D044C2751A6}" name="montoCuota" dataDxfId="3"/>
    <tableColumn id="5" xr3:uid="{27CAE8C4-D676-4630-AB2F-4B0DC84DB964}" name="montoCobrado" dataDxfId="2"/>
    <tableColumn id="6" xr3:uid="{BDC56C5C-BB78-48B7-9A8E-ADCF7B860BF4}" name="emailCobrad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7026-70FE-4380-AB2A-FD146169967B}">
  <dimension ref="B1:L30"/>
  <sheetViews>
    <sheetView showGridLines="0" zoomScaleNormal="100" workbookViewId="0">
      <selection activeCell="F31" sqref="F31"/>
    </sheetView>
  </sheetViews>
  <sheetFormatPr baseColWidth="10" defaultRowHeight="14.4" x14ac:dyDescent="0.3"/>
  <cols>
    <col min="1" max="1" width="3" customWidth="1"/>
    <col min="2" max="2" width="19.6640625" customWidth="1"/>
    <col min="3" max="3" width="19.33203125" customWidth="1"/>
    <col min="4" max="5" width="6" customWidth="1"/>
    <col min="6" max="6" width="18.6640625" customWidth="1"/>
    <col min="7" max="7" width="20" customWidth="1"/>
    <col min="8" max="8" width="5.109375" customWidth="1"/>
    <col min="9" max="9" width="7" customWidth="1"/>
    <col min="10" max="10" width="18.5546875" customWidth="1"/>
    <col min="11" max="11" width="14.5546875" customWidth="1"/>
    <col min="12" max="12" width="4.109375" customWidth="1"/>
  </cols>
  <sheetData>
    <row r="1" spans="2:12" ht="21.75" customHeight="1" x14ac:dyDescent="0.3">
      <c r="J1" t="s">
        <v>55</v>
      </c>
    </row>
    <row r="2" spans="2:12" ht="23.4" x14ac:dyDescent="0.45">
      <c r="B2" s="22" t="s">
        <v>52</v>
      </c>
      <c r="J2" t="s">
        <v>54</v>
      </c>
    </row>
    <row r="3" spans="2:12" ht="21" customHeight="1" x14ac:dyDescent="0.3">
      <c r="B3" s="3"/>
      <c r="C3" s="3"/>
      <c r="D3" s="5"/>
      <c r="E3" s="5"/>
      <c r="F3" s="3"/>
      <c r="G3" s="3"/>
      <c r="H3" s="4"/>
      <c r="I3" s="4"/>
      <c r="J3" t="s">
        <v>53</v>
      </c>
      <c r="K3" s="3"/>
    </row>
    <row r="4" spans="2:12" ht="21" customHeight="1" x14ac:dyDescent="0.3">
      <c r="B4" s="3"/>
      <c r="C4" s="3"/>
      <c r="D4" s="5"/>
      <c r="E4" s="5"/>
      <c r="F4" s="3"/>
      <c r="G4" s="3"/>
      <c r="H4" s="4"/>
      <c r="I4" s="4"/>
      <c r="J4" t="s">
        <v>56</v>
      </c>
      <c r="K4" s="3"/>
    </row>
    <row r="5" spans="2:12" ht="6.75" customHeight="1" x14ac:dyDescent="0.3">
      <c r="B5" s="3"/>
      <c r="C5" s="3"/>
      <c r="D5" s="5"/>
      <c r="E5" s="5"/>
      <c r="F5" s="3"/>
      <c r="G5" s="3"/>
      <c r="H5" s="4"/>
      <c r="I5" s="4"/>
      <c r="K5" s="3"/>
    </row>
    <row r="6" spans="2:12" ht="18" x14ac:dyDescent="0.35">
      <c r="B6" s="2" t="s">
        <v>0</v>
      </c>
      <c r="F6" s="2" t="s">
        <v>1</v>
      </c>
      <c r="J6" s="2" t="s">
        <v>39</v>
      </c>
    </row>
    <row r="7" spans="2:12" x14ac:dyDescent="0.3">
      <c r="B7" s="10" t="s">
        <v>25</v>
      </c>
      <c r="C7" s="10" t="s">
        <v>26</v>
      </c>
      <c r="F7" s="10" t="s">
        <v>25</v>
      </c>
      <c r="G7" s="10" t="s">
        <v>26</v>
      </c>
      <c r="J7" s="10" t="s">
        <v>25</v>
      </c>
      <c r="K7" s="10" t="s">
        <v>26</v>
      </c>
    </row>
    <row r="8" spans="2:12" x14ac:dyDescent="0.3">
      <c r="B8" s="6" t="s">
        <v>18</v>
      </c>
      <c r="C8" s="12" t="s">
        <v>27</v>
      </c>
      <c r="D8" t="s">
        <v>40</v>
      </c>
      <c r="F8" s="6" t="s">
        <v>18</v>
      </c>
      <c r="G8" s="12" t="s">
        <v>27</v>
      </c>
      <c r="H8" t="s">
        <v>40</v>
      </c>
      <c r="J8" s="6" t="s">
        <v>18</v>
      </c>
      <c r="K8" s="12" t="s">
        <v>27</v>
      </c>
      <c r="L8" t="s">
        <v>40</v>
      </c>
    </row>
    <row r="9" spans="2:12" x14ac:dyDescent="0.3">
      <c r="B9" s="6" t="s">
        <v>17</v>
      </c>
      <c r="C9" s="8" t="s">
        <v>3</v>
      </c>
      <c r="F9" s="6" t="s">
        <v>2</v>
      </c>
      <c r="G9" s="12" t="s">
        <v>27</v>
      </c>
      <c r="J9" s="6" t="s">
        <v>6</v>
      </c>
      <c r="K9" s="12" t="s">
        <v>27</v>
      </c>
    </row>
    <row r="10" spans="2:12" x14ac:dyDescent="0.3">
      <c r="B10" s="6" t="s">
        <v>16</v>
      </c>
      <c r="C10" s="8" t="s">
        <v>3</v>
      </c>
      <c r="F10" s="6" t="s">
        <v>19</v>
      </c>
      <c r="G10" s="8" t="s">
        <v>3</v>
      </c>
      <c r="J10" s="6" t="s">
        <v>7</v>
      </c>
      <c r="K10" s="11" t="s">
        <v>23</v>
      </c>
    </row>
    <row r="11" spans="2:12" x14ac:dyDescent="0.3">
      <c r="B11" s="6" t="s">
        <v>15</v>
      </c>
      <c r="C11" s="7" t="s">
        <v>4</v>
      </c>
      <c r="F11" s="6" t="s">
        <v>20</v>
      </c>
      <c r="G11" s="7" t="s">
        <v>4</v>
      </c>
      <c r="J11" s="6" t="s">
        <v>8</v>
      </c>
      <c r="K11" s="7" t="s">
        <v>4</v>
      </c>
    </row>
    <row r="12" spans="2:12" x14ac:dyDescent="0.3">
      <c r="B12" s="6" t="s">
        <v>14</v>
      </c>
      <c r="C12" s="7" t="s">
        <v>4</v>
      </c>
      <c r="F12" s="6" t="s">
        <v>21</v>
      </c>
      <c r="G12" s="7" t="s">
        <v>4</v>
      </c>
      <c r="J12" s="6" t="s">
        <v>9</v>
      </c>
      <c r="K12" s="7" t="s">
        <v>4</v>
      </c>
    </row>
    <row r="13" spans="2:12" x14ac:dyDescent="0.3">
      <c r="B13" s="6" t="s">
        <v>10</v>
      </c>
      <c r="C13" s="7" t="s">
        <v>4</v>
      </c>
      <c r="F13" s="6" t="s">
        <v>8</v>
      </c>
      <c r="G13" s="7" t="s">
        <v>4</v>
      </c>
      <c r="J13" s="6" t="s">
        <v>22</v>
      </c>
      <c r="K13" s="8" t="s">
        <v>3</v>
      </c>
    </row>
    <row r="14" spans="2:12" x14ac:dyDescent="0.3">
      <c r="B14" s="6" t="s">
        <v>11</v>
      </c>
      <c r="C14" s="7" t="s">
        <v>4</v>
      </c>
      <c r="F14" s="6" t="s">
        <v>22</v>
      </c>
      <c r="G14" s="8" t="s">
        <v>3</v>
      </c>
      <c r="J14" s="6" t="s">
        <v>10</v>
      </c>
      <c r="K14" s="7" t="s">
        <v>4</v>
      </c>
      <c r="L14" t="s">
        <v>40</v>
      </c>
    </row>
    <row r="15" spans="2:12" x14ac:dyDescent="0.3">
      <c r="B15" s="6" t="s">
        <v>12</v>
      </c>
      <c r="C15" s="9" t="s">
        <v>3</v>
      </c>
      <c r="F15" s="6" t="s">
        <v>38</v>
      </c>
      <c r="G15" s="11" t="s">
        <v>5</v>
      </c>
      <c r="J15" s="6" t="s">
        <v>11</v>
      </c>
      <c r="K15" s="7" t="s">
        <v>4</v>
      </c>
      <c r="L15" t="s">
        <v>40</v>
      </c>
    </row>
    <row r="16" spans="2:12" x14ac:dyDescent="0.3">
      <c r="B16" s="6" t="s">
        <v>13</v>
      </c>
      <c r="C16" s="9" t="s">
        <v>3</v>
      </c>
      <c r="F16" s="6" t="s">
        <v>24</v>
      </c>
      <c r="G16" s="7" t="s">
        <v>4</v>
      </c>
      <c r="J16" s="6" t="s">
        <v>30</v>
      </c>
      <c r="K16" s="13" t="s">
        <v>29</v>
      </c>
      <c r="L16" t="s">
        <v>40</v>
      </c>
    </row>
    <row r="17" spans="2:8" x14ac:dyDescent="0.3">
      <c r="B17" s="6" t="s">
        <v>28</v>
      </c>
      <c r="C17" s="13" t="s">
        <v>29</v>
      </c>
      <c r="F17" s="6" t="s">
        <v>34</v>
      </c>
      <c r="G17" s="14" t="s">
        <v>35</v>
      </c>
      <c r="H17" t="s">
        <v>41</v>
      </c>
    </row>
    <row r="20" spans="2:8" ht="18" x14ac:dyDescent="0.35">
      <c r="B20" s="21" t="s">
        <v>45</v>
      </c>
    </row>
    <row r="21" spans="2:8" ht="18" x14ac:dyDescent="0.35">
      <c r="B21" s="21" t="s">
        <v>51</v>
      </c>
    </row>
    <row r="22" spans="2:8" ht="18" x14ac:dyDescent="0.35">
      <c r="B22" s="21" t="s">
        <v>46</v>
      </c>
    </row>
    <row r="23" spans="2:8" ht="18" x14ac:dyDescent="0.35">
      <c r="B23" s="21" t="s">
        <v>47</v>
      </c>
    </row>
    <row r="24" spans="2:8" ht="18" x14ac:dyDescent="0.35">
      <c r="B24" s="21" t="s">
        <v>42</v>
      </c>
    </row>
    <row r="25" spans="2:8" ht="18" x14ac:dyDescent="0.35">
      <c r="B25" s="21" t="s">
        <v>43</v>
      </c>
    </row>
    <row r="26" spans="2:8" ht="18" x14ac:dyDescent="0.35">
      <c r="B26" s="21" t="s">
        <v>44</v>
      </c>
    </row>
    <row r="27" spans="2:8" ht="18" x14ac:dyDescent="0.35">
      <c r="B27" s="21" t="s">
        <v>48</v>
      </c>
    </row>
    <row r="28" spans="2:8" ht="18" x14ac:dyDescent="0.35">
      <c r="B28" s="21" t="s">
        <v>49</v>
      </c>
    </row>
    <row r="29" spans="2:8" ht="18" x14ac:dyDescent="0.35">
      <c r="B29" s="21" t="s">
        <v>50</v>
      </c>
    </row>
    <row r="30" spans="2:8" ht="18" x14ac:dyDescent="0.35">
      <c r="B30" s="21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DCF9-6387-4ADB-A94C-BB0F165EEE05}">
  <dimension ref="A1:J12"/>
  <sheetViews>
    <sheetView tabSelected="1" workbookViewId="0">
      <selection activeCell="F4" sqref="F4"/>
    </sheetView>
  </sheetViews>
  <sheetFormatPr baseColWidth="10" defaultRowHeight="14.4" x14ac:dyDescent="0.3"/>
  <cols>
    <col min="1" max="1" width="16.109375" bestFit="1" customWidth="1"/>
    <col min="2" max="2" width="11" bestFit="1" customWidth="1"/>
    <col min="3" max="3" width="10.33203125" bestFit="1" customWidth="1"/>
    <col min="4" max="4" width="13.44140625" bestFit="1" customWidth="1"/>
    <col min="5" max="5" width="11.109375" bestFit="1" customWidth="1"/>
    <col min="6" max="7" width="11.6640625" bestFit="1" customWidth="1"/>
    <col min="8" max="8" width="6.5546875" bestFit="1" customWidth="1"/>
    <col min="9" max="9" width="26.6640625" bestFit="1" customWidth="1"/>
    <col min="10" max="10" width="15" bestFit="1" customWidth="1"/>
  </cols>
  <sheetData>
    <row r="1" spans="1:10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12</v>
      </c>
      <c r="J1" t="s">
        <v>80</v>
      </c>
    </row>
    <row r="2" spans="1:10" x14ac:dyDescent="0.3">
      <c r="A2" s="24" t="s">
        <v>81</v>
      </c>
      <c r="B2" s="24" t="s">
        <v>82</v>
      </c>
      <c r="C2" s="38">
        <v>4</v>
      </c>
      <c r="D2" s="38">
        <v>3</v>
      </c>
      <c r="E2" s="25">
        <v>45202</v>
      </c>
      <c r="F2">
        <v>-34.912533000000003</v>
      </c>
      <c r="G2">
        <v>-57.967561000000003</v>
      </c>
      <c r="H2">
        <v>1</v>
      </c>
      <c r="I2" s="24" t="s">
        <v>83</v>
      </c>
      <c r="J2" s="24" t="s">
        <v>84</v>
      </c>
    </row>
    <row r="3" spans="1:10" x14ac:dyDescent="0.3">
      <c r="A3" s="24" t="s">
        <v>85</v>
      </c>
      <c r="B3" s="24" t="s">
        <v>86</v>
      </c>
      <c r="C3" s="38">
        <v>4</v>
      </c>
      <c r="D3" s="38">
        <v>4</v>
      </c>
      <c r="E3" s="25">
        <v>45146</v>
      </c>
      <c r="F3">
        <v>-34.931018000000002</v>
      </c>
      <c r="G3">
        <v>-57.968065699999997</v>
      </c>
      <c r="H3">
        <v>0</v>
      </c>
      <c r="I3" s="24" t="s">
        <v>83</v>
      </c>
      <c r="J3" s="24" t="s">
        <v>84</v>
      </c>
    </row>
    <row r="4" spans="1:10" x14ac:dyDescent="0.3">
      <c r="A4" s="24" t="s">
        <v>87</v>
      </c>
      <c r="B4" s="24" t="s">
        <v>88</v>
      </c>
      <c r="C4" s="38">
        <v>3</v>
      </c>
      <c r="D4" s="38">
        <v>3</v>
      </c>
      <c r="E4" s="25">
        <v>43255</v>
      </c>
      <c r="F4">
        <v>-34.926652099999998</v>
      </c>
      <c r="G4">
        <v>-57.957654699999999</v>
      </c>
      <c r="H4">
        <v>1</v>
      </c>
      <c r="I4" s="24" t="s">
        <v>83</v>
      </c>
      <c r="J4" s="24" t="s">
        <v>84</v>
      </c>
    </row>
    <row r="5" spans="1:10" x14ac:dyDescent="0.3">
      <c r="A5" s="24" t="s">
        <v>89</v>
      </c>
      <c r="B5" s="24" t="s">
        <v>82</v>
      </c>
      <c r="C5" s="38">
        <v>4</v>
      </c>
      <c r="D5" s="38">
        <v>3</v>
      </c>
      <c r="E5" s="25">
        <v>45201</v>
      </c>
      <c r="F5">
        <v>-34.920613000000003</v>
      </c>
      <c r="G5">
        <v>-57.932794700000002</v>
      </c>
      <c r="H5">
        <v>1</v>
      </c>
      <c r="I5" s="24" t="s">
        <v>83</v>
      </c>
      <c r="J5" s="24"/>
    </row>
    <row r="6" spans="1:10" x14ac:dyDescent="0.3">
      <c r="A6" s="24" t="s">
        <v>90</v>
      </c>
      <c r="B6" s="24" t="s">
        <v>82</v>
      </c>
      <c r="C6" s="38">
        <v>5</v>
      </c>
      <c r="D6" s="38">
        <v>5</v>
      </c>
      <c r="E6" s="25">
        <v>40820</v>
      </c>
      <c r="F6">
        <v>-34.916879999999999</v>
      </c>
      <c r="G6">
        <v>-57.985821000000001</v>
      </c>
      <c r="H6">
        <v>0</v>
      </c>
      <c r="I6" s="24" t="s">
        <v>83</v>
      </c>
      <c r="J6" s="24"/>
    </row>
    <row r="7" spans="1:10" x14ac:dyDescent="0.3">
      <c r="A7" s="24" t="s">
        <v>91</v>
      </c>
      <c r="B7" s="24" t="s">
        <v>92</v>
      </c>
      <c r="C7" s="38">
        <v>5</v>
      </c>
      <c r="D7" s="38">
        <v>4</v>
      </c>
      <c r="E7" s="25">
        <v>44110</v>
      </c>
      <c r="F7">
        <v>-34.916639000000004</v>
      </c>
      <c r="G7">
        <v>-57.969593000000003</v>
      </c>
      <c r="H7">
        <v>1</v>
      </c>
      <c r="I7" s="24" t="s">
        <v>83</v>
      </c>
      <c r="J7" s="24"/>
    </row>
    <row r="8" spans="1:10" x14ac:dyDescent="0.3">
      <c r="A8" s="24" t="s">
        <v>93</v>
      </c>
      <c r="B8" s="24" t="s">
        <v>94</v>
      </c>
      <c r="C8" s="38">
        <v>4</v>
      </c>
      <c r="D8" s="38">
        <v>4</v>
      </c>
      <c r="E8" s="25">
        <v>43745</v>
      </c>
      <c r="F8">
        <v>-34.916639000000004</v>
      </c>
      <c r="G8">
        <v>-57.969593000000003</v>
      </c>
      <c r="H8">
        <v>1</v>
      </c>
      <c r="I8" s="24" t="s">
        <v>83</v>
      </c>
      <c r="J8" s="24"/>
    </row>
    <row r="9" spans="1:10" x14ac:dyDescent="0.3">
      <c r="A9" s="24" t="s">
        <v>95</v>
      </c>
      <c r="B9" s="24" t="s">
        <v>96</v>
      </c>
      <c r="C9" s="38">
        <v>4</v>
      </c>
      <c r="D9" s="38">
        <v>4</v>
      </c>
      <c r="E9" s="25">
        <v>40092</v>
      </c>
      <c r="F9">
        <v>-34.916639000000004</v>
      </c>
      <c r="G9">
        <v>-57.969593000000003</v>
      </c>
      <c r="H9">
        <v>1</v>
      </c>
      <c r="I9" s="24" t="s">
        <v>83</v>
      </c>
      <c r="J9" s="24"/>
    </row>
    <row r="10" spans="1:10" x14ac:dyDescent="0.3">
      <c r="A10" s="24" t="s">
        <v>97</v>
      </c>
      <c r="B10" s="24" t="s">
        <v>82</v>
      </c>
      <c r="C10" s="38">
        <v>3</v>
      </c>
      <c r="D10" s="38">
        <v>4</v>
      </c>
      <c r="E10" s="25">
        <v>45139</v>
      </c>
      <c r="H10">
        <v>1</v>
      </c>
      <c r="I10" s="24"/>
      <c r="J10" s="24"/>
    </row>
    <row r="11" spans="1:10" x14ac:dyDescent="0.3">
      <c r="A11" s="24" t="s">
        <v>98</v>
      </c>
      <c r="B11" s="24" t="s">
        <v>82</v>
      </c>
      <c r="C11" s="38">
        <v>3</v>
      </c>
      <c r="D11" s="38">
        <v>4</v>
      </c>
      <c r="E11" s="25">
        <v>45202</v>
      </c>
      <c r="H11">
        <v>1</v>
      </c>
      <c r="I11" s="24"/>
      <c r="J11" s="24"/>
    </row>
    <row r="12" spans="1:10" x14ac:dyDescent="0.3">
      <c r="A12" s="24"/>
      <c r="B12" s="24" t="s">
        <v>82</v>
      </c>
      <c r="C12" s="38">
        <v>3</v>
      </c>
      <c r="D12" s="38">
        <v>3</v>
      </c>
      <c r="E12" s="25">
        <v>45200</v>
      </c>
      <c r="H12">
        <v>1</v>
      </c>
      <c r="I12" s="24"/>
      <c r="J12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C60D-570D-494A-9F88-C4BC30DE791F}">
  <dimension ref="B2:K10"/>
  <sheetViews>
    <sheetView showGridLines="0" zoomScaleNormal="100" workbookViewId="0">
      <selection activeCell="E4" sqref="E4"/>
    </sheetView>
  </sheetViews>
  <sheetFormatPr baseColWidth="10" defaultRowHeight="14.4" x14ac:dyDescent="0.3"/>
  <cols>
    <col min="1" max="1" width="3.5546875" customWidth="1"/>
    <col min="2" max="3" width="17.44140625" customWidth="1"/>
    <col min="4" max="4" width="26.44140625" customWidth="1"/>
    <col min="5" max="5" width="22" customWidth="1"/>
    <col min="6" max="6" width="16.5546875" customWidth="1"/>
    <col min="7" max="7" width="17.5546875" customWidth="1"/>
    <col min="8" max="8" width="27.5546875" customWidth="1"/>
    <col min="9" max="9" width="18.5546875" customWidth="1"/>
    <col min="10" max="10" width="17" customWidth="1"/>
    <col min="11" max="11" width="13" customWidth="1"/>
  </cols>
  <sheetData>
    <row r="2" spans="2:11" x14ac:dyDescent="0.3">
      <c r="B2" s="17" t="s">
        <v>2</v>
      </c>
      <c r="C2" s="17" t="s">
        <v>71</v>
      </c>
      <c r="D2" s="17" t="s">
        <v>19</v>
      </c>
      <c r="E2" s="17" t="s">
        <v>20</v>
      </c>
      <c r="F2" s="17" t="s">
        <v>21</v>
      </c>
      <c r="G2" s="17" t="s">
        <v>8</v>
      </c>
      <c r="H2" s="17" t="s">
        <v>22</v>
      </c>
      <c r="I2" s="17" t="s">
        <v>38</v>
      </c>
      <c r="J2" s="17" t="s">
        <v>24</v>
      </c>
      <c r="K2" s="17" t="s">
        <v>34</v>
      </c>
    </row>
    <row r="3" spans="2:11" x14ac:dyDescent="0.3">
      <c r="B3" s="1">
        <v>1</v>
      </c>
      <c r="C3" s="1"/>
      <c r="D3" s="23" t="s">
        <v>33</v>
      </c>
      <c r="E3" s="16">
        <v>150000</v>
      </c>
      <c r="F3" s="16">
        <v>30</v>
      </c>
      <c r="G3" s="16">
        <v>10000</v>
      </c>
      <c r="H3" s="24" t="s">
        <v>36</v>
      </c>
      <c r="I3" s="15">
        <v>45143</v>
      </c>
      <c r="J3" s="16">
        <v>6</v>
      </c>
      <c r="K3" s="16">
        <v>0</v>
      </c>
    </row>
    <row r="4" spans="2:11" x14ac:dyDescent="0.3">
      <c r="B4" s="1">
        <v>1</v>
      </c>
      <c r="C4" s="1"/>
      <c r="D4" s="23" t="s">
        <v>32</v>
      </c>
      <c r="E4" s="16">
        <v>120000</v>
      </c>
      <c r="F4" s="16">
        <v>10</v>
      </c>
      <c r="G4" s="16">
        <v>20000</v>
      </c>
      <c r="H4" s="24" t="s">
        <v>37</v>
      </c>
      <c r="I4" s="15">
        <v>45146</v>
      </c>
      <c r="J4" s="16">
        <v>2</v>
      </c>
      <c r="K4" s="16">
        <v>1</v>
      </c>
    </row>
    <row r="5" spans="2:11" x14ac:dyDescent="0.3">
      <c r="B5" s="1">
        <v>2</v>
      </c>
      <c r="C5" s="1"/>
      <c r="D5" s="23" t="s">
        <v>31</v>
      </c>
      <c r="E5" s="16">
        <v>105000</v>
      </c>
      <c r="F5" s="16">
        <v>10</v>
      </c>
      <c r="G5" s="16">
        <v>15000</v>
      </c>
      <c r="H5" s="24" t="s">
        <v>36</v>
      </c>
      <c r="I5" s="15">
        <v>45150</v>
      </c>
      <c r="J5" s="16">
        <v>6</v>
      </c>
      <c r="K5" s="16">
        <v>0</v>
      </c>
    </row>
    <row r="6" spans="2:11" x14ac:dyDescent="0.3">
      <c r="B6" s="1">
        <v>3</v>
      </c>
      <c r="C6" s="1"/>
      <c r="D6" s="23" t="s">
        <v>33</v>
      </c>
      <c r="E6" s="16">
        <v>150000</v>
      </c>
      <c r="F6" s="16">
        <v>10</v>
      </c>
      <c r="G6" s="16">
        <v>22000</v>
      </c>
      <c r="H6" s="24" t="s">
        <v>36</v>
      </c>
      <c r="I6" s="15">
        <v>45184</v>
      </c>
      <c r="J6" s="16">
        <v>5</v>
      </c>
      <c r="K6" s="16">
        <v>1</v>
      </c>
    </row>
    <row r="7" spans="2:11" x14ac:dyDescent="0.3">
      <c r="B7" s="1">
        <v>2</v>
      </c>
      <c r="C7" s="1"/>
      <c r="D7" s="23" t="s">
        <v>33</v>
      </c>
      <c r="E7" s="16">
        <v>150000</v>
      </c>
      <c r="F7" s="16">
        <v>30</v>
      </c>
      <c r="G7" s="16">
        <v>10000</v>
      </c>
      <c r="H7" s="24" t="s">
        <v>37</v>
      </c>
      <c r="I7" s="15">
        <v>45211</v>
      </c>
      <c r="J7" s="16">
        <v>4</v>
      </c>
      <c r="K7" s="16">
        <v>0</v>
      </c>
    </row>
    <row r="10" spans="2:11" x14ac:dyDescent="0.3">
      <c r="J10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27B9-E348-453C-91B1-FD98A2CF8EB9}">
  <dimension ref="B2:F49"/>
  <sheetViews>
    <sheetView showGridLines="0" workbookViewId="0">
      <selection activeCell="D6" sqref="D6"/>
    </sheetView>
  </sheetViews>
  <sheetFormatPr baseColWidth="10" defaultRowHeight="14.4" x14ac:dyDescent="0.3"/>
  <cols>
    <col min="1" max="1" width="4.109375" customWidth="1"/>
    <col min="2" max="2" width="16.6640625" customWidth="1"/>
    <col min="3" max="3" width="19.109375" customWidth="1"/>
    <col min="4" max="4" width="20" customWidth="1"/>
    <col min="5" max="5" width="21" customWidth="1"/>
    <col min="6" max="6" width="28.6640625" customWidth="1"/>
  </cols>
  <sheetData>
    <row r="2" spans="2:6" x14ac:dyDescent="0.3">
      <c r="B2" s="18" t="s">
        <v>6</v>
      </c>
      <c r="C2" s="18" t="s">
        <v>7</v>
      </c>
      <c r="D2" s="18" t="s">
        <v>8</v>
      </c>
      <c r="E2" s="18" t="s">
        <v>9</v>
      </c>
      <c r="F2" s="18" t="s">
        <v>22</v>
      </c>
    </row>
    <row r="3" spans="2:6" x14ac:dyDescent="0.3">
      <c r="B3" s="1">
        <v>1</v>
      </c>
      <c r="C3" s="19">
        <v>45150</v>
      </c>
      <c r="D3" s="1">
        <v>10000</v>
      </c>
      <c r="E3" s="1">
        <v>10000</v>
      </c>
      <c r="F3" s="1" t="s">
        <v>36</v>
      </c>
    </row>
    <row r="4" spans="2:6" x14ac:dyDescent="0.3">
      <c r="B4" s="1">
        <v>1</v>
      </c>
      <c r="C4" s="19">
        <v>45157</v>
      </c>
      <c r="D4" s="1">
        <v>10000</v>
      </c>
      <c r="E4" s="1">
        <v>10000</v>
      </c>
      <c r="F4" s="1" t="s">
        <v>36</v>
      </c>
    </row>
    <row r="5" spans="2:6" x14ac:dyDescent="0.3">
      <c r="B5" s="1">
        <v>1</v>
      </c>
      <c r="C5" s="19">
        <v>45164</v>
      </c>
      <c r="D5" s="1">
        <v>10000</v>
      </c>
      <c r="E5" s="1">
        <v>10000</v>
      </c>
      <c r="F5" s="1" t="s">
        <v>36</v>
      </c>
    </row>
    <row r="6" spans="2:6" x14ac:dyDescent="0.3">
      <c r="B6" s="1">
        <v>1</v>
      </c>
      <c r="C6" s="19">
        <v>45171</v>
      </c>
      <c r="D6" s="1">
        <v>10000</v>
      </c>
      <c r="E6" s="1">
        <v>10000</v>
      </c>
      <c r="F6" s="1" t="s">
        <v>36</v>
      </c>
    </row>
    <row r="7" spans="2:6" x14ac:dyDescent="0.3">
      <c r="B7" s="1">
        <v>1</v>
      </c>
      <c r="C7" s="19">
        <v>45178</v>
      </c>
      <c r="D7" s="1">
        <v>10000</v>
      </c>
      <c r="E7" s="1">
        <v>8000</v>
      </c>
      <c r="F7" s="1" t="s">
        <v>36</v>
      </c>
    </row>
    <row r="8" spans="2:6" x14ac:dyDescent="0.3">
      <c r="B8" s="1">
        <v>1</v>
      </c>
      <c r="C8" s="19">
        <v>45185</v>
      </c>
      <c r="D8" s="1">
        <v>10000</v>
      </c>
      <c r="E8" s="1">
        <v>10000</v>
      </c>
      <c r="F8" s="1" t="s">
        <v>36</v>
      </c>
    </row>
    <row r="9" spans="2:6" x14ac:dyDescent="0.3">
      <c r="B9" s="1">
        <v>1</v>
      </c>
      <c r="C9" s="19">
        <v>45192</v>
      </c>
      <c r="D9" s="1">
        <v>10000</v>
      </c>
      <c r="E9" s="1">
        <v>12000</v>
      </c>
      <c r="F9" s="1" t="s">
        <v>36</v>
      </c>
    </row>
    <row r="10" spans="2:6" x14ac:dyDescent="0.3">
      <c r="B10" s="1">
        <v>1</v>
      </c>
      <c r="C10" s="19">
        <v>45199</v>
      </c>
      <c r="D10" s="1">
        <v>10000</v>
      </c>
      <c r="E10" s="1">
        <v>8000</v>
      </c>
      <c r="F10" s="1" t="s">
        <v>36</v>
      </c>
    </row>
    <row r="11" spans="2:6" x14ac:dyDescent="0.3">
      <c r="B11" s="1">
        <v>1</v>
      </c>
      <c r="C11" s="19">
        <v>45206</v>
      </c>
      <c r="D11" s="1">
        <v>10000</v>
      </c>
      <c r="E11" s="1">
        <v>10000</v>
      </c>
      <c r="F11" s="1" t="s">
        <v>36</v>
      </c>
    </row>
    <row r="12" spans="2:6" x14ac:dyDescent="0.3">
      <c r="B12" s="1">
        <v>1</v>
      </c>
      <c r="C12" s="19">
        <v>45213</v>
      </c>
      <c r="D12" s="1">
        <v>10000</v>
      </c>
      <c r="E12" s="1">
        <v>10000</v>
      </c>
      <c r="F12" s="1" t="s">
        <v>36</v>
      </c>
    </row>
    <row r="13" spans="2:6" x14ac:dyDescent="0.3">
      <c r="B13" s="1">
        <v>1</v>
      </c>
      <c r="C13" s="19">
        <v>45220</v>
      </c>
      <c r="D13" s="1">
        <v>10000</v>
      </c>
      <c r="E13" s="1">
        <v>10000</v>
      </c>
      <c r="F13" s="1" t="s">
        <v>36</v>
      </c>
    </row>
    <row r="14" spans="2:6" x14ac:dyDescent="0.3">
      <c r="B14" s="1">
        <v>1</v>
      </c>
      <c r="C14" s="19">
        <v>45227</v>
      </c>
      <c r="D14" s="1">
        <v>10000</v>
      </c>
      <c r="E14" s="1">
        <v>10000</v>
      </c>
      <c r="F14" s="1" t="s">
        <v>36</v>
      </c>
    </row>
    <row r="15" spans="2:6" x14ac:dyDescent="0.3">
      <c r="B15" s="1">
        <v>1</v>
      </c>
      <c r="C15" s="19">
        <v>45234</v>
      </c>
      <c r="D15" s="1">
        <v>10000</v>
      </c>
      <c r="E15" s="1">
        <v>10000</v>
      </c>
      <c r="F15" s="1" t="s">
        <v>36</v>
      </c>
    </row>
    <row r="16" spans="2:6" x14ac:dyDescent="0.3">
      <c r="B16" s="1">
        <v>2</v>
      </c>
      <c r="C16" s="19">
        <v>45153</v>
      </c>
      <c r="D16" s="1">
        <v>20000</v>
      </c>
      <c r="E16" s="1">
        <v>20000</v>
      </c>
      <c r="F16" s="1" t="s">
        <v>37</v>
      </c>
    </row>
    <row r="17" spans="2:6" x14ac:dyDescent="0.3">
      <c r="B17" s="1">
        <v>2</v>
      </c>
      <c r="C17" s="19">
        <v>45160</v>
      </c>
      <c r="D17" s="1">
        <v>20000</v>
      </c>
      <c r="E17" s="1">
        <v>18000</v>
      </c>
      <c r="F17" s="1" t="s">
        <v>37</v>
      </c>
    </row>
    <row r="18" spans="2:6" x14ac:dyDescent="0.3">
      <c r="B18" s="1">
        <v>2</v>
      </c>
      <c r="C18" s="19">
        <v>45167</v>
      </c>
      <c r="D18" s="1">
        <v>20000</v>
      </c>
      <c r="E18" s="1">
        <v>18000</v>
      </c>
      <c r="F18" s="1" t="s">
        <v>37</v>
      </c>
    </row>
    <row r="19" spans="2:6" x14ac:dyDescent="0.3">
      <c r="B19" s="1">
        <v>2</v>
      </c>
      <c r="C19" s="19">
        <v>45174</v>
      </c>
      <c r="D19" s="1">
        <v>20000</v>
      </c>
      <c r="E19" s="1">
        <v>18000</v>
      </c>
      <c r="F19" s="1" t="s">
        <v>37</v>
      </c>
    </row>
    <row r="20" spans="2:6" x14ac:dyDescent="0.3">
      <c r="B20" s="1">
        <v>2</v>
      </c>
      <c r="C20" s="19">
        <v>45181</v>
      </c>
      <c r="D20" s="1">
        <v>20000</v>
      </c>
      <c r="E20" s="1">
        <v>18000</v>
      </c>
      <c r="F20" s="1" t="s">
        <v>37</v>
      </c>
    </row>
    <row r="21" spans="2:6" x14ac:dyDescent="0.3">
      <c r="B21" s="1">
        <v>2</v>
      </c>
      <c r="C21" s="19">
        <v>45188</v>
      </c>
      <c r="D21" s="1">
        <v>20000</v>
      </c>
      <c r="E21" s="1">
        <v>18000</v>
      </c>
      <c r="F21" s="1" t="s">
        <v>37</v>
      </c>
    </row>
    <row r="22" spans="2:6" x14ac:dyDescent="0.3">
      <c r="B22" s="1">
        <v>2</v>
      </c>
      <c r="C22" s="19">
        <v>45195</v>
      </c>
      <c r="D22" s="1">
        <v>20000</v>
      </c>
      <c r="E22" s="1">
        <v>18000</v>
      </c>
      <c r="F22" s="1" t="s">
        <v>37</v>
      </c>
    </row>
    <row r="23" spans="2:6" x14ac:dyDescent="0.3">
      <c r="B23" s="1">
        <v>2</v>
      </c>
      <c r="C23" s="19">
        <v>45202</v>
      </c>
      <c r="D23" s="1">
        <v>20000</v>
      </c>
      <c r="E23" s="1">
        <v>18000</v>
      </c>
      <c r="F23" s="1" t="s">
        <v>37</v>
      </c>
    </row>
    <row r="24" spans="2:6" x14ac:dyDescent="0.3">
      <c r="B24" s="1">
        <v>2</v>
      </c>
      <c r="C24" s="19">
        <v>45209</v>
      </c>
      <c r="D24" s="1">
        <v>20000</v>
      </c>
      <c r="E24" s="1">
        <v>18000</v>
      </c>
      <c r="F24" s="1" t="s">
        <v>37</v>
      </c>
    </row>
    <row r="25" spans="2:6" x14ac:dyDescent="0.3">
      <c r="B25" s="1">
        <v>2</v>
      </c>
      <c r="C25" s="19">
        <v>45216</v>
      </c>
      <c r="D25" s="1">
        <v>20000</v>
      </c>
      <c r="E25" s="1">
        <v>18000</v>
      </c>
      <c r="F25" s="1" t="s">
        <v>37</v>
      </c>
    </row>
    <row r="26" spans="2:6" x14ac:dyDescent="0.3">
      <c r="B26" s="1">
        <v>2</v>
      </c>
      <c r="C26" s="19">
        <v>45223</v>
      </c>
      <c r="D26" s="1">
        <v>20000</v>
      </c>
      <c r="E26" s="1">
        <v>18000</v>
      </c>
      <c r="F26" s="1" t="s">
        <v>37</v>
      </c>
    </row>
    <row r="27" spans="2:6" x14ac:dyDescent="0.3">
      <c r="B27" s="1">
        <v>2</v>
      </c>
      <c r="C27" s="19">
        <v>45230</v>
      </c>
      <c r="D27" s="1">
        <v>20000</v>
      </c>
      <c r="E27" s="1">
        <v>18000</v>
      </c>
      <c r="F27" s="1" t="s">
        <v>37</v>
      </c>
    </row>
    <row r="28" spans="2:6" x14ac:dyDescent="0.3">
      <c r="B28" s="1">
        <v>3</v>
      </c>
      <c r="C28" s="19">
        <v>45150</v>
      </c>
      <c r="D28" s="1">
        <v>15000</v>
      </c>
      <c r="E28" s="1">
        <v>15000</v>
      </c>
      <c r="F28" s="1" t="s">
        <v>36</v>
      </c>
    </row>
    <row r="29" spans="2:6" x14ac:dyDescent="0.3">
      <c r="B29" s="1">
        <v>3</v>
      </c>
      <c r="C29" s="19">
        <v>45157</v>
      </c>
      <c r="D29" s="1">
        <v>15000</v>
      </c>
      <c r="E29" s="1">
        <v>15000</v>
      </c>
      <c r="F29" s="1" t="s">
        <v>36</v>
      </c>
    </row>
    <row r="30" spans="2:6" x14ac:dyDescent="0.3">
      <c r="B30" s="1">
        <v>3</v>
      </c>
      <c r="C30" s="19">
        <v>45164</v>
      </c>
      <c r="D30" s="1">
        <v>15000</v>
      </c>
      <c r="E30" s="1">
        <v>15000</v>
      </c>
      <c r="F30" s="1" t="s">
        <v>36</v>
      </c>
    </row>
    <row r="31" spans="2:6" x14ac:dyDescent="0.3">
      <c r="B31" s="1">
        <v>3</v>
      </c>
      <c r="C31" s="19">
        <v>45171</v>
      </c>
      <c r="D31" s="1">
        <v>15000</v>
      </c>
      <c r="E31" s="1">
        <v>15000</v>
      </c>
      <c r="F31" s="1" t="s">
        <v>36</v>
      </c>
    </row>
    <row r="32" spans="2:6" x14ac:dyDescent="0.3">
      <c r="B32" s="1">
        <v>3</v>
      </c>
      <c r="C32" s="19">
        <v>45178</v>
      </c>
      <c r="D32" s="1">
        <v>15000</v>
      </c>
      <c r="E32" s="1">
        <v>15000</v>
      </c>
      <c r="F32" s="1" t="s">
        <v>36</v>
      </c>
    </row>
    <row r="33" spans="2:6" x14ac:dyDescent="0.3">
      <c r="B33" s="1">
        <v>3</v>
      </c>
      <c r="C33" s="19">
        <v>45185</v>
      </c>
      <c r="D33" s="1">
        <v>15000</v>
      </c>
      <c r="E33" s="1">
        <v>15000</v>
      </c>
      <c r="F33" s="1" t="s">
        <v>36</v>
      </c>
    </row>
    <row r="34" spans="2:6" x14ac:dyDescent="0.3">
      <c r="B34" s="1">
        <v>3</v>
      </c>
      <c r="C34" s="19">
        <v>45192</v>
      </c>
      <c r="D34" s="1">
        <v>15000</v>
      </c>
      <c r="E34" s="1">
        <v>15000</v>
      </c>
      <c r="F34" s="1" t="s">
        <v>36</v>
      </c>
    </row>
    <row r="35" spans="2:6" x14ac:dyDescent="0.3">
      <c r="B35" s="1">
        <v>3</v>
      </c>
      <c r="C35" s="19">
        <v>45199</v>
      </c>
      <c r="D35" s="1">
        <v>15000</v>
      </c>
      <c r="E35" s="1">
        <v>15000</v>
      </c>
      <c r="F35" s="1" t="s">
        <v>36</v>
      </c>
    </row>
    <row r="36" spans="2:6" x14ac:dyDescent="0.3">
      <c r="B36" s="1">
        <v>3</v>
      </c>
      <c r="C36" s="19">
        <v>45206</v>
      </c>
      <c r="D36" s="1">
        <v>15000</v>
      </c>
      <c r="E36" s="1">
        <v>15000</v>
      </c>
      <c r="F36" s="1" t="s">
        <v>36</v>
      </c>
    </row>
    <row r="37" spans="2:6" x14ac:dyDescent="0.3">
      <c r="B37" s="1">
        <v>3</v>
      </c>
      <c r="C37" s="19">
        <v>45213</v>
      </c>
      <c r="D37" s="1">
        <v>15000</v>
      </c>
      <c r="E37" s="1">
        <v>10000</v>
      </c>
      <c r="F37" s="1" t="s">
        <v>36</v>
      </c>
    </row>
    <row r="38" spans="2:6" x14ac:dyDescent="0.3">
      <c r="B38" s="1">
        <v>3</v>
      </c>
      <c r="C38" s="19">
        <v>45220</v>
      </c>
      <c r="D38" s="1">
        <v>15000</v>
      </c>
      <c r="E38" s="1">
        <v>5000</v>
      </c>
      <c r="F38" s="1" t="s">
        <v>36</v>
      </c>
    </row>
    <row r="39" spans="2:6" x14ac:dyDescent="0.3">
      <c r="B39" s="1">
        <v>4</v>
      </c>
      <c r="C39" s="19">
        <v>45184</v>
      </c>
      <c r="D39" s="1">
        <v>22000</v>
      </c>
      <c r="E39" s="1">
        <v>22000</v>
      </c>
      <c r="F39" s="1" t="s">
        <v>36</v>
      </c>
    </row>
    <row r="40" spans="2:6" x14ac:dyDescent="0.3">
      <c r="B40" s="1">
        <v>4</v>
      </c>
      <c r="C40" s="19">
        <v>45191</v>
      </c>
      <c r="D40" s="1">
        <v>22000</v>
      </c>
      <c r="E40" s="1">
        <v>22000</v>
      </c>
      <c r="F40" s="1" t="s">
        <v>36</v>
      </c>
    </row>
    <row r="41" spans="2:6" x14ac:dyDescent="0.3">
      <c r="B41" s="1">
        <v>4</v>
      </c>
      <c r="C41" s="19">
        <v>45198</v>
      </c>
      <c r="D41" s="1">
        <v>22000</v>
      </c>
      <c r="E41" s="1">
        <v>22000</v>
      </c>
      <c r="F41" s="1" t="s">
        <v>36</v>
      </c>
    </row>
    <row r="42" spans="2:6" x14ac:dyDescent="0.3">
      <c r="B42" s="1">
        <v>4</v>
      </c>
      <c r="C42" s="19">
        <v>45205</v>
      </c>
      <c r="D42" s="1">
        <v>22000</v>
      </c>
      <c r="E42" s="1">
        <v>22000</v>
      </c>
      <c r="F42" s="1" t="s">
        <v>36</v>
      </c>
    </row>
    <row r="43" spans="2:6" x14ac:dyDescent="0.3">
      <c r="B43" s="1">
        <v>4</v>
      </c>
      <c r="C43" s="19">
        <v>45212</v>
      </c>
      <c r="D43" s="1">
        <v>22000</v>
      </c>
      <c r="E43" s="1">
        <v>22000</v>
      </c>
      <c r="F43" s="1" t="s">
        <v>36</v>
      </c>
    </row>
    <row r="44" spans="2:6" x14ac:dyDescent="0.3">
      <c r="B44" s="1">
        <v>4</v>
      </c>
      <c r="C44" s="19">
        <v>45219</v>
      </c>
      <c r="D44" s="1">
        <v>22000</v>
      </c>
      <c r="E44" s="1">
        <v>22000</v>
      </c>
      <c r="F44" s="1" t="s">
        <v>36</v>
      </c>
    </row>
    <row r="45" spans="2:6" x14ac:dyDescent="0.3">
      <c r="B45" s="1">
        <v>4</v>
      </c>
      <c r="C45" s="19">
        <v>45226</v>
      </c>
      <c r="D45" s="1">
        <v>22000</v>
      </c>
      <c r="E45" s="1">
        <v>22000</v>
      </c>
      <c r="F45" s="1" t="s">
        <v>36</v>
      </c>
    </row>
    <row r="46" spans="2:6" x14ac:dyDescent="0.3">
      <c r="B46" s="1">
        <v>4</v>
      </c>
      <c r="C46" s="19">
        <v>45233</v>
      </c>
      <c r="D46" s="1">
        <v>22000</v>
      </c>
      <c r="E46" s="1">
        <v>22000</v>
      </c>
      <c r="F46" s="1" t="s">
        <v>36</v>
      </c>
    </row>
    <row r="47" spans="2:6" x14ac:dyDescent="0.3">
      <c r="B47" s="1">
        <v>5</v>
      </c>
      <c r="C47" s="19">
        <v>45218</v>
      </c>
      <c r="D47" s="1">
        <v>10000</v>
      </c>
      <c r="E47" s="1">
        <v>10000</v>
      </c>
      <c r="F47" s="1" t="s">
        <v>37</v>
      </c>
    </row>
    <row r="48" spans="2:6" x14ac:dyDescent="0.3">
      <c r="B48" s="1">
        <v>5</v>
      </c>
      <c r="C48" s="19">
        <v>45225</v>
      </c>
      <c r="D48" s="1">
        <v>10000</v>
      </c>
      <c r="E48" s="1">
        <v>10000</v>
      </c>
      <c r="F48" s="1" t="s">
        <v>37</v>
      </c>
    </row>
    <row r="49" spans="2:6" x14ac:dyDescent="0.3">
      <c r="B49" s="1">
        <v>5</v>
      </c>
      <c r="C49" s="19">
        <v>45232</v>
      </c>
      <c r="D49" s="1">
        <v>10000</v>
      </c>
      <c r="E49" s="1">
        <v>10000</v>
      </c>
      <c r="F49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3E0E-A893-4201-A429-AADBC165CE56}">
  <dimension ref="A1:DJ4"/>
  <sheetViews>
    <sheetView zoomScale="115" zoomScaleNormal="115" workbookViewId="0">
      <selection activeCell="I15" sqref="I15"/>
    </sheetView>
  </sheetViews>
  <sheetFormatPr baseColWidth="10" defaultRowHeight="14.4" x14ac:dyDescent="0.3"/>
  <cols>
    <col min="1" max="1" width="1.88671875" customWidth="1"/>
    <col min="2" max="2" width="24.109375" customWidth="1"/>
    <col min="3" max="3" width="17.88671875" customWidth="1"/>
    <col min="4" max="4" width="13.33203125" bestFit="1" customWidth="1"/>
    <col min="5" max="5" width="12" bestFit="1" customWidth="1"/>
    <col min="7" max="7" width="13" bestFit="1" customWidth="1"/>
    <col min="10" max="10" width="13" bestFit="1" customWidth="1"/>
    <col min="11" max="11" width="15.6640625" bestFit="1" customWidth="1"/>
    <col min="12" max="98" width="11.44140625" hidden="1" customWidth="1"/>
    <col min="99" max="99" width="13.109375" hidden="1" customWidth="1"/>
    <col min="100" max="100" width="12.88671875" hidden="1" customWidth="1"/>
    <col min="101" max="102" width="0" hidden="1" customWidth="1"/>
    <col min="107" max="107" width="12" bestFit="1" customWidth="1"/>
    <col min="114" max="114" width="12" bestFit="1" customWidth="1"/>
  </cols>
  <sheetData>
    <row r="1" spans="1:114" x14ac:dyDescent="0.3">
      <c r="L1" s="1">
        <f t="shared" ref="L1:BW1" si="0">+WEEKDAY(L2, 2)</f>
        <v>5</v>
      </c>
      <c r="M1" s="1">
        <f t="shared" si="0"/>
        <v>6</v>
      </c>
      <c r="N1" s="1">
        <f t="shared" si="0"/>
        <v>7</v>
      </c>
      <c r="O1" s="1">
        <f t="shared" si="0"/>
        <v>1</v>
      </c>
      <c r="P1" s="1">
        <f t="shared" si="0"/>
        <v>2</v>
      </c>
      <c r="Q1" s="1">
        <f t="shared" si="0"/>
        <v>3</v>
      </c>
      <c r="R1" s="1">
        <f t="shared" si="0"/>
        <v>4</v>
      </c>
      <c r="S1" s="1">
        <f t="shared" si="0"/>
        <v>5</v>
      </c>
      <c r="T1" s="1">
        <f t="shared" si="0"/>
        <v>6</v>
      </c>
      <c r="U1" s="1">
        <f t="shared" si="0"/>
        <v>7</v>
      </c>
      <c r="V1" s="1">
        <f t="shared" si="0"/>
        <v>1</v>
      </c>
      <c r="W1" s="1">
        <f t="shared" si="0"/>
        <v>2</v>
      </c>
      <c r="X1" s="1">
        <f t="shared" si="0"/>
        <v>3</v>
      </c>
      <c r="Y1" s="1">
        <f t="shared" si="0"/>
        <v>4</v>
      </c>
      <c r="Z1" s="1">
        <f t="shared" si="0"/>
        <v>5</v>
      </c>
      <c r="AA1" s="1">
        <f t="shared" si="0"/>
        <v>6</v>
      </c>
      <c r="AB1" s="1">
        <f t="shared" si="0"/>
        <v>7</v>
      </c>
      <c r="AC1" s="1">
        <f t="shared" si="0"/>
        <v>1</v>
      </c>
      <c r="AD1" s="1">
        <f t="shared" si="0"/>
        <v>2</v>
      </c>
      <c r="AE1" s="1">
        <f t="shared" si="0"/>
        <v>3</v>
      </c>
      <c r="AF1" s="1">
        <f t="shared" si="0"/>
        <v>4</v>
      </c>
      <c r="AG1" s="1">
        <f t="shared" si="0"/>
        <v>5</v>
      </c>
      <c r="AH1" s="1">
        <f t="shared" si="0"/>
        <v>6</v>
      </c>
      <c r="AI1" s="1">
        <f t="shared" si="0"/>
        <v>7</v>
      </c>
      <c r="AJ1" s="1">
        <f t="shared" si="0"/>
        <v>1</v>
      </c>
      <c r="AK1" s="1">
        <f t="shared" si="0"/>
        <v>2</v>
      </c>
      <c r="AL1" s="1">
        <f t="shared" si="0"/>
        <v>3</v>
      </c>
      <c r="AM1" s="1">
        <f t="shared" si="0"/>
        <v>4</v>
      </c>
      <c r="AN1" s="1">
        <f t="shared" si="0"/>
        <v>5</v>
      </c>
      <c r="AO1" s="1">
        <f t="shared" si="0"/>
        <v>6</v>
      </c>
      <c r="AP1" s="1">
        <f t="shared" si="0"/>
        <v>7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 t="shared" si="0"/>
        <v>1</v>
      </c>
      <c r="AY1" s="1">
        <f t="shared" si="0"/>
        <v>2</v>
      </c>
      <c r="AZ1" s="1">
        <f t="shared" si="0"/>
        <v>3</v>
      </c>
      <c r="BA1" s="1">
        <f t="shared" si="0"/>
        <v>4</v>
      </c>
      <c r="BB1" s="1">
        <f t="shared" si="0"/>
        <v>5</v>
      </c>
      <c r="BC1" s="1">
        <f t="shared" si="0"/>
        <v>6</v>
      </c>
      <c r="BD1" s="1">
        <f t="shared" si="0"/>
        <v>7</v>
      </c>
      <c r="BE1" s="1">
        <f t="shared" si="0"/>
        <v>1</v>
      </c>
      <c r="BF1" s="1">
        <f t="shared" si="0"/>
        <v>2</v>
      </c>
      <c r="BG1" s="1">
        <f t="shared" si="0"/>
        <v>3</v>
      </c>
      <c r="BH1" s="1">
        <f t="shared" si="0"/>
        <v>4</v>
      </c>
      <c r="BI1" s="1">
        <f t="shared" si="0"/>
        <v>5</v>
      </c>
      <c r="BJ1" s="1">
        <f t="shared" si="0"/>
        <v>6</v>
      </c>
      <c r="BK1" s="1">
        <f t="shared" si="0"/>
        <v>7</v>
      </c>
      <c r="BL1" s="1">
        <f t="shared" si="0"/>
        <v>1</v>
      </c>
      <c r="BM1" s="1">
        <f t="shared" si="0"/>
        <v>2</v>
      </c>
      <c r="BN1" s="1">
        <f t="shared" si="0"/>
        <v>3</v>
      </c>
      <c r="BO1" s="1">
        <f t="shared" si="0"/>
        <v>4</v>
      </c>
      <c r="BP1" s="1">
        <f t="shared" si="0"/>
        <v>5</v>
      </c>
      <c r="BQ1" s="1">
        <f t="shared" si="0"/>
        <v>6</v>
      </c>
      <c r="BR1" s="1">
        <f t="shared" si="0"/>
        <v>7</v>
      </c>
      <c r="BS1" s="1">
        <f t="shared" si="0"/>
        <v>1</v>
      </c>
      <c r="BT1" s="1">
        <f t="shared" si="0"/>
        <v>2</v>
      </c>
      <c r="BU1" s="1">
        <f t="shared" si="0"/>
        <v>3</v>
      </c>
      <c r="BV1" s="1">
        <f t="shared" si="0"/>
        <v>4</v>
      </c>
      <c r="BW1" s="1">
        <f t="shared" si="0"/>
        <v>5</v>
      </c>
      <c r="BX1" s="1">
        <f t="shared" ref="BX1:DI1" si="1">+WEEKDAY(BX2, 2)</f>
        <v>6</v>
      </c>
      <c r="BY1" s="1">
        <f t="shared" si="1"/>
        <v>7</v>
      </c>
      <c r="BZ1" s="1">
        <f t="shared" si="1"/>
        <v>1</v>
      </c>
      <c r="CA1" s="1">
        <f t="shared" si="1"/>
        <v>2</v>
      </c>
      <c r="CB1" s="1">
        <f t="shared" si="1"/>
        <v>3</v>
      </c>
      <c r="CC1" s="1">
        <f t="shared" si="1"/>
        <v>4</v>
      </c>
      <c r="CD1" s="1">
        <f t="shared" si="1"/>
        <v>5</v>
      </c>
      <c r="CE1" s="1">
        <f t="shared" si="1"/>
        <v>6</v>
      </c>
      <c r="CF1" s="1">
        <f t="shared" si="1"/>
        <v>7</v>
      </c>
      <c r="CG1" s="1">
        <f t="shared" si="1"/>
        <v>1</v>
      </c>
      <c r="CH1" s="1">
        <f t="shared" si="1"/>
        <v>2</v>
      </c>
      <c r="CI1" s="1">
        <f t="shared" si="1"/>
        <v>3</v>
      </c>
      <c r="CJ1" s="1">
        <f t="shared" si="1"/>
        <v>4</v>
      </c>
      <c r="CK1" s="1">
        <f t="shared" si="1"/>
        <v>5</v>
      </c>
      <c r="CL1" s="1">
        <f t="shared" si="1"/>
        <v>6</v>
      </c>
      <c r="CM1" s="1">
        <f t="shared" si="1"/>
        <v>7</v>
      </c>
      <c r="CN1" s="1">
        <f t="shared" si="1"/>
        <v>1</v>
      </c>
      <c r="CO1" s="1">
        <f t="shared" si="1"/>
        <v>2</v>
      </c>
      <c r="CP1" s="1">
        <f t="shared" si="1"/>
        <v>3</v>
      </c>
      <c r="CQ1" s="1">
        <f t="shared" si="1"/>
        <v>4</v>
      </c>
      <c r="CR1" s="1">
        <f t="shared" si="1"/>
        <v>5</v>
      </c>
      <c r="CS1" s="1">
        <f t="shared" si="1"/>
        <v>6</v>
      </c>
      <c r="CT1" s="1">
        <f t="shared" si="1"/>
        <v>7</v>
      </c>
      <c r="CU1" s="1">
        <f t="shared" si="1"/>
        <v>1</v>
      </c>
      <c r="CV1" s="1">
        <f t="shared" si="1"/>
        <v>2</v>
      </c>
      <c r="CW1" s="1">
        <f t="shared" si="1"/>
        <v>3</v>
      </c>
      <c r="CX1" s="1">
        <f t="shared" si="1"/>
        <v>4</v>
      </c>
      <c r="CY1" s="1">
        <f t="shared" si="1"/>
        <v>5</v>
      </c>
      <c r="CZ1" s="1">
        <f t="shared" si="1"/>
        <v>6</v>
      </c>
      <c r="DA1" s="1">
        <f t="shared" si="1"/>
        <v>7</v>
      </c>
      <c r="DB1" s="1">
        <f t="shared" si="1"/>
        <v>1</v>
      </c>
      <c r="DC1" s="1">
        <f t="shared" si="1"/>
        <v>2</v>
      </c>
      <c r="DD1" s="1">
        <f t="shared" si="1"/>
        <v>3</v>
      </c>
      <c r="DE1" s="1">
        <f t="shared" si="1"/>
        <v>4</v>
      </c>
      <c r="DF1" s="1">
        <f t="shared" si="1"/>
        <v>5</v>
      </c>
      <c r="DG1" s="1">
        <f t="shared" si="1"/>
        <v>6</v>
      </c>
      <c r="DH1" s="1">
        <f t="shared" si="1"/>
        <v>7</v>
      </c>
      <c r="DI1" s="1">
        <f t="shared" si="1"/>
        <v>1</v>
      </c>
      <c r="DJ1" s="1">
        <f>+WEEKDAY(DJ2, 2)</f>
        <v>2</v>
      </c>
    </row>
    <row r="2" spans="1:114" x14ac:dyDescent="0.3">
      <c r="B2" s="27" t="s">
        <v>58</v>
      </c>
      <c r="C2" s="27" t="s">
        <v>61</v>
      </c>
      <c r="D2" s="27" t="s">
        <v>63</v>
      </c>
      <c r="E2" s="27" t="s">
        <v>64</v>
      </c>
      <c r="F2" s="27" t="s">
        <v>67</v>
      </c>
      <c r="G2" s="27" t="s">
        <v>68</v>
      </c>
      <c r="H2" s="27" t="s">
        <v>65</v>
      </c>
      <c r="I2" s="27" t="s">
        <v>70</v>
      </c>
      <c r="J2" s="27" t="s">
        <v>66</v>
      </c>
      <c r="K2" s="27" t="s">
        <v>69</v>
      </c>
      <c r="L2" s="25">
        <v>45142</v>
      </c>
      <c r="M2" s="25">
        <v>45143</v>
      </c>
      <c r="N2" s="25">
        <v>45144</v>
      </c>
      <c r="O2" s="25">
        <v>45145</v>
      </c>
      <c r="P2" s="25">
        <v>45146</v>
      </c>
      <c r="Q2" s="25">
        <v>45147</v>
      </c>
      <c r="R2" s="25">
        <v>45148</v>
      </c>
      <c r="S2" s="25">
        <v>45149</v>
      </c>
      <c r="T2" s="25">
        <v>45150</v>
      </c>
      <c r="U2" s="25">
        <v>45151</v>
      </c>
      <c r="V2" s="25">
        <v>45152</v>
      </c>
      <c r="W2" s="25">
        <v>45153</v>
      </c>
      <c r="X2" s="25">
        <v>45154</v>
      </c>
      <c r="Y2" s="25">
        <v>45155</v>
      </c>
      <c r="Z2" s="25">
        <v>45156</v>
      </c>
      <c r="AA2" s="25">
        <v>45157</v>
      </c>
      <c r="AB2" s="25">
        <v>45158</v>
      </c>
      <c r="AC2" s="25">
        <v>45159</v>
      </c>
      <c r="AD2" s="25">
        <v>45160</v>
      </c>
      <c r="AE2" s="25">
        <v>45161</v>
      </c>
      <c r="AF2" s="25">
        <v>45162</v>
      </c>
      <c r="AG2" s="25">
        <v>45163</v>
      </c>
      <c r="AH2" s="25">
        <v>45164</v>
      </c>
      <c r="AI2" s="25">
        <v>45165</v>
      </c>
      <c r="AJ2" s="25">
        <v>45166</v>
      </c>
      <c r="AK2" s="25">
        <v>45167</v>
      </c>
      <c r="AL2" s="25">
        <v>45168</v>
      </c>
      <c r="AM2" s="25">
        <v>45169</v>
      </c>
      <c r="AN2" s="25">
        <v>45170</v>
      </c>
      <c r="AO2" s="25">
        <v>45171</v>
      </c>
      <c r="AP2" s="25">
        <v>45172</v>
      </c>
      <c r="AQ2" s="25">
        <v>45173</v>
      </c>
      <c r="AR2" s="25">
        <v>45174</v>
      </c>
      <c r="AS2" s="25">
        <v>45175</v>
      </c>
      <c r="AT2" s="25">
        <v>45176</v>
      </c>
      <c r="AU2" s="25">
        <v>45177</v>
      </c>
      <c r="AV2" s="25">
        <v>45178</v>
      </c>
      <c r="AW2" s="25">
        <v>45179</v>
      </c>
      <c r="AX2" s="25">
        <v>45180</v>
      </c>
      <c r="AY2" s="25">
        <v>45181</v>
      </c>
      <c r="AZ2" s="25">
        <v>45182</v>
      </c>
      <c r="BA2" s="25">
        <v>45183</v>
      </c>
      <c r="BB2" s="25">
        <v>45184</v>
      </c>
      <c r="BC2" s="25">
        <v>45185</v>
      </c>
      <c r="BD2" s="25">
        <v>45186</v>
      </c>
      <c r="BE2" s="25">
        <v>45187</v>
      </c>
      <c r="BF2" s="25">
        <v>45188</v>
      </c>
      <c r="BG2" s="25">
        <v>45189</v>
      </c>
      <c r="BH2" s="25">
        <v>45190</v>
      </c>
      <c r="BI2" s="25">
        <v>45191</v>
      </c>
      <c r="BJ2" s="25">
        <v>45192</v>
      </c>
      <c r="BK2" s="25">
        <v>45193</v>
      </c>
      <c r="BL2" s="25">
        <v>45194</v>
      </c>
      <c r="BM2" s="25">
        <v>45195</v>
      </c>
      <c r="BN2" s="25">
        <v>45196</v>
      </c>
      <c r="BO2" s="25">
        <v>45197</v>
      </c>
      <c r="BP2" s="25">
        <v>45198</v>
      </c>
      <c r="BQ2" s="25">
        <v>45199</v>
      </c>
      <c r="BR2" s="25">
        <v>45200</v>
      </c>
      <c r="BS2" s="25">
        <v>45201</v>
      </c>
      <c r="BT2" s="25">
        <v>45202</v>
      </c>
      <c r="BU2" s="25">
        <v>45203</v>
      </c>
      <c r="BV2" s="25">
        <v>45204</v>
      </c>
      <c r="BW2" s="25">
        <v>45205</v>
      </c>
      <c r="BX2" s="25">
        <v>45206</v>
      </c>
      <c r="BY2" s="25">
        <v>45207</v>
      </c>
      <c r="BZ2" s="25">
        <v>45208</v>
      </c>
      <c r="CA2" s="25">
        <v>45209</v>
      </c>
      <c r="CB2" s="25">
        <v>45210</v>
      </c>
      <c r="CC2" s="25">
        <v>45211</v>
      </c>
      <c r="CD2" s="25">
        <v>45212</v>
      </c>
      <c r="CE2" s="25">
        <v>45213</v>
      </c>
      <c r="CF2" s="25">
        <v>45214</v>
      </c>
      <c r="CG2" s="25">
        <v>45215</v>
      </c>
      <c r="CH2" s="25">
        <v>45216</v>
      </c>
      <c r="CI2" s="25">
        <v>45217</v>
      </c>
      <c r="CJ2" s="25">
        <v>45218</v>
      </c>
      <c r="CK2" s="25">
        <v>45219</v>
      </c>
      <c r="CL2" s="25">
        <v>45220</v>
      </c>
      <c r="CM2" s="25">
        <v>45221</v>
      </c>
      <c r="CN2" s="25">
        <v>45222</v>
      </c>
      <c r="CO2" s="25">
        <v>45223</v>
      </c>
      <c r="CP2" s="25">
        <v>45224</v>
      </c>
      <c r="CQ2" s="25">
        <v>45225</v>
      </c>
      <c r="CR2" s="25">
        <v>45226</v>
      </c>
      <c r="CS2" s="25">
        <v>45227</v>
      </c>
      <c r="CT2" s="25">
        <v>45228</v>
      </c>
      <c r="CU2" s="35">
        <v>45229</v>
      </c>
      <c r="CV2" s="35">
        <v>45230</v>
      </c>
      <c r="CW2" s="35">
        <v>45231</v>
      </c>
      <c r="CX2" s="35">
        <v>45232</v>
      </c>
      <c r="CY2" s="35">
        <v>45233</v>
      </c>
      <c r="CZ2" s="35">
        <v>45234</v>
      </c>
      <c r="DA2" s="35">
        <v>45235</v>
      </c>
      <c r="DB2" s="35">
        <v>45236</v>
      </c>
      <c r="DC2" s="35">
        <v>45237</v>
      </c>
      <c r="DD2" s="35">
        <v>45238</v>
      </c>
      <c r="DE2" s="35">
        <v>45239</v>
      </c>
      <c r="DF2" s="35">
        <v>45240</v>
      </c>
      <c r="DG2" s="35">
        <v>45241</v>
      </c>
      <c r="DH2" s="35">
        <v>45242</v>
      </c>
      <c r="DI2" s="35">
        <v>45243</v>
      </c>
      <c r="DJ2" s="35">
        <v>45244</v>
      </c>
    </row>
    <row r="3" spans="1:114" s="28" customFormat="1" x14ac:dyDescent="0.3">
      <c r="A3"/>
      <c r="B3" s="26" t="s">
        <v>59</v>
      </c>
      <c r="C3" s="26" t="s">
        <v>31</v>
      </c>
      <c r="D3" s="30">
        <v>150000</v>
      </c>
      <c r="E3" s="30">
        <v>20000</v>
      </c>
      <c r="F3" s="29">
        <v>13</v>
      </c>
      <c r="G3" s="30">
        <f>+F3*E3</f>
        <v>260000</v>
      </c>
      <c r="H3" s="31">
        <v>45142</v>
      </c>
      <c r="I3" s="36">
        <f>+WEEKDAY(H3,2)</f>
        <v>5</v>
      </c>
      <c r="J3" s="30">
        <f>+SUM(L3:XFD3)</f>
        <v>260000</v>
      </c>
      <c r="K3" s="30">
        <f>+G3-J3</f>
        <v>0</v>
      </c>
      <c r="L3" s="28">
        <v>20000</v>
      </c>
      <c r="S3" s="28">
        <v>20000</v>
      </c>
      <c r="Z3" s="28">
        <v>20000</v>
      </c>
      <c r="AG3" s="28">
        <v>20000</v>
      </c>
      <c r="AN3" s="28">
        <v>20000</v>
      </c>
      <c r="AU3" s="28">
        <v>20000</v>
      </c>
      <c r="BB3" s="28">
        <v>20000</v>
      </c>
      <c r="BI3" s="28">
        <v>20000</v>
      </c>
      <c r="BP3" s="28">
        <v>20000</v>
      </c>
      <c r="BW3" s="28">
        <v>20000</v>
      </c>
      <c r="CD3" s="28">
        <v>20000</v>
      </c>
      <c r="CK3" s="28">
        <v>20000</v>
      </c>
      <c r="CR3" s="28">
        <v>20000</v>
      </c>
    </row>
    <row r="4" spans="1:114" s="28" customFormat="1" x14ac:dyDescent="0.3">
      <c r="A4"/>
      <c r="B4" t="s">
        <v>60</v>
      </c>
      <c r="C4" t="s">
        <v>62</v>
      </c>
      <c r="D4" s="33">
        <v>115000</v>
      </c>
      <c r="E4" s="33">
        <v>18000</v>
      </c>
      <c r="F4" s="32">
        <v>13</v>
      </c>
      <c r="G4" s="33">
        <f>+F4*E4</f>
        <v>234000</v>
      </c>
      <c r="H4" s="34">
        <v>45173</v>
      </c>
      <c r="I4" s="37">
        <f>+WEEKDAY(H4,2)</f>
        <v>1</v>
      </c>
      <c r="J4" s="33">
        <f>+SUM(L4:XFD4)</f>
        <v>198000</v>
      </c>
      <c r="K4" s="33">
        <f>+G4-J4</f>
        <v>36000</v>
      </c>
      <c r="AQ4" s="28">
        <v>18000</v>
      </c>
      <c r="AX4" s="28">
        <v>18000</v>
      </c>
      <c r="BE4" s="28">
        <v>18000</v>
      </c>
      <c r="BL4" s="28">
        <v>18000</v>
      </c>
      <c r="BS4" s="28">
        <v>18000</v>
      </c>
      <c r="BZ4" s="28">
        <v>18000</v>
      </c>
      <c r="CG4" s="28">
        <v>18000</v>
      </c>
      <c r="CN4" s="28">
        <v>18000</v>
      </c>
      <c r="CU4" s="28">
        <v>18000</v>
      </c>
      <c r="DC4" s="28">
        <v>18000</v>
      </c>
      <c r="DJ4" s="28"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datos</vt:lpstr>
      <vt:lpstr>Tabla de comercios</vt:lpstr>
      <vt:lpstr>Tabla créditos</vt:lpstr>
      <vt:lpstr>Tabla cobranzas</vt:lpstr>
      <vt:lpstr>Situación inicial Equiparte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Gesualdo</dc:creator>
  <cp:lastModifiedBy>Dario Ayarza Medina</cp:lastModifiedBy>
  <dcterms:created xsi:type="dcterms:W3CDTF">2023-10-19T08:38:28Z</dcterms:created>
  <dcterms:modified xsi:type="dcterms:W3CDTF">2024-10-09T22:00:58Z</dcterms:modified>
</cp:coreProperties>
</file>