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<sst xmlns="http://schemas.openxmlformats.org/spreadsheetml/2006/main" count="56" uniqueCount="31">
  <si>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4)P=90mA</t>
  </si>
  <si>
    <t>MHz</t>
  </si>
  <si>
    <t>H1/V</t>
  </si>
  <si>
    <t>H0/V</t>
  </si>
  <si>
    <t>衍射效率</t>
  </si>
  <si>
    <t>dt</t>
  </si>
  <si>
    <t>晶体中偏转角</t>
  </si>
  <si>
    <t>换为角度制</t>
  </si>
  <si>
    <t>分度制</t>
  </si>
  <si>
    <t>6)-2P=90mA</t>
  </si>
  <si>
    <t>dt_1</t>
  </si>
  <si>
    <t>dt_(-1)</t>
  </si>
  <si>
    <t>dt_average</t>
  </si>
  <si>
    <t>晶体中的偏转角</t>
  </si>
  <si>
    <t>H1</t>
  </si>
  <si>
    <t>H0</t>
  </si>
  <si>
    <t>5）</t>
  </si>
  <si>
    <t>I超</t>
  </si>
  <si>
    <t>7)</t>
  </si>
  <si>
    <t>IA/mA</t>
  </si>
  <si>
    <t>8）f=95.258MHz</t>
  </si>
  <si>
    <t>H2</t>
  </si>
  <si>
    <t>dt1</t>
  </si>
  <si>
    <t>dt2</t>
  </si>
  <si>
    <t>一级衍射效率</t>
  </si>
  <si>
    <t>二级衍射效率</t>
  </si>
  <si>
    <t>一级偏转角</t>
  </si>
  <si>
    <t>二级偏转角</t>
  </si>
  <si>
    <t>角度制</t>
  </si>
  <si>
    <t>Bragg衍射</t>
  </si>
  <si>
    <t>Raman-Nath衍射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</si>
</sst>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5"/>
  <sheetViews>
    <sheetView tabSelected="1" zoomScale="85" zoomScaleNormal="85" workbookViewId="0">
      <selection activeCell="N12" sqref="N12"/>
    </sheetView>
  </sheetViews>
  <sheetFormatPr defaultColWidth="9" defaultRowHeight="14.1"/>
  <cols>
    <col min="5" max="5" width="12.425" customWidth="1"/>
    <col min="6" max="6" width="13.425" customWidth="1"/>
    <col min="7" max="7" width="12.5" customWidth="1"/>
    <col min="8" max="9" width="12.7083333333333"/>
    <col min="11" max="11" width="12.7083333333333"/>
    <col min="13" max="13" width="15.6416666666667" customWidth="1"/>
  </cols>
  <sheetData>
    <row r="1" ht="14.85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9">
      <c r="B2" s="2">
        <v>85.021</v>
      </c>
      <c r="C2" s="2">
        <v>52.8</v>
      </c>
      <c r="D2" s="2">
        <v>14.2</v>
      </c>
      <c r="E2" s="2">
        <f>C2/(C2+D2)</f>
        <v>0.788059701492537</v>
      </c>
      <c r="F2" s="2">
        <v>303</v>
      </c>
      <c r="G2" s="2">
        <f>F2/1000*18.11/(10*49.7*2.26)</f>
        <v>0.00488535638610424</v>
      </c>
      <c r="H2" s="2">
        <f>G2*180/3.1415926</f>
        <v>0.279910307115812</v>
      </c>
      <c r="I2" s="2">
        <f>H2*60</f>
        <v>16.7946184269487</v>
      </c>
    </row>
    <row r="3" spans="2:9">
      <c r="B3" s="2">
        <v>90.024</v>
      </c>
      <c r="C3" s="2">
        <v>48.8</v>
      </c>
      <c r="D3" s="2">
        <v>8.4</v>
      </c>
      <c r="E3" s="2">
        <f t="shared" ref="E3:E11" si="0">C3/(C3+D3)</f>
        <v>0.853146853146853</v>
      </c>
      <c r="F3" s="2">
        <v>319</v>
      </c>
      <c r="G3" s="2">
        <f t="shared" ref="G3:G11" si="1">F3/1000*18.11/(10*49.7*2.26)</f>
        <v>0.00514332900055199</v>
      </c>
      <c r="H3" s="2">
        <f t="shared" ref="H3:H11" si="2">G3*180/3.1415926</f>
        <v>0.294691049405756</v>
      </c>
      <c r="I3" s="2">
        <f t="shared" ref="I3:I11" si="3">H3*60</f>
        <v>17.6814629643454</v>
      </c>
    </row>
    <row r="4" spans="2:9">
      <c r="B4" s="2">
        <v>95.035</v>
      </c>
      <c r="C4" s="2">
        <v>55.8</v>
      </c>
      <c r="D4" s="2">
        <v>5.76</v>
      </c>
      <c r="E4" s="2">
        <f t="shared" si="0"/>
        <v>0.906432748538012</v>
      </c>
      <c r="F4" s="2">
        <v>343</v>
      </c>
      <c r="G4" s="2">
        <f t="shared" si="1"/>
        <v>0.00553028792222361</v>
      </c>
      <c r="H4" s="2">
        <f t="shared" si="2"/>
        <v>0.316862162840672</v>
      </c>
      <c r="I4" s="2">
        <f t="shared" si="3"/>
        <v>19.0117297704403</v>
      </c>
    </row>
    <row r="5" spans="2:9">
      <c r="B5" s="2">
        <v>100.01</v>
      </c>
      <c r="C5" s="2">
        <v>52.9</v>
      </c>
      <c r="D5" s="2">
        <v>4.7</v>
      </c>
      <c r="E5" s="2">
        <f t="shared" si="0"/>
        <v>0.918402777777778</v>
      </c>
      <c r="F5" s="2">
        <v>358</v>
      </c>
      <c r="G5" s="2">
        <f t="shared" si="1"/>
        <v>0.00577213724826837</v>
      </c>
      <c r="H5" s="2">
        <f t="shared" si="2"/>
        <v>0.330719108737494</v>
      </c>
      <c r="I5" s="2">
        <f t="shared" si="3"/>
        <v>19.8431465242497</v>
      </c>
    </row>
    <row r="6" spans="2:9">
      <c r="B6" s="2">
        <v>102.021</v>
      </c>
      <c r="C6" s="2">
        <v>48.8</v>
      </c>
      <c r="D6" s="2">
        <v>4.8</v>
      </c>
      <c r="E6" s="2">
        <f t="shared" si="0"/>
        <v>0.91044776119403</v>
      </c>
      <c r="F6" s="2">
        <v>359</v>
      </c>
      <c r="G6" s="2">
        <f t="shared" si="1"/>
        <v>0.00578826053667136</v>
      </c>
      <c r="H6" s="2">
        <f t="shared" si="2"/>
        <v>0.331642905130616</v>
      </c>
      <c r="I6" s="2">
        <f t="shared" si="3"/>
        <v>19.8985743078369</v>
      </c>
    </row>
    <row r="7" spans="2:9">
      <c r="B7" s="2">
        <v>104.99</v>
      </c>
      <c r="C7" s="2">
        <v>52.8</v>
      </c>
      <c r="D7" s="2">
        <v>4.8</v>
      </c>
      <c r="E7" s="2">
        <f t="shared" si="0"/>
        <v>0.916666666666667</v>
      </c>
      <c r="F7" s="2">
        <v>375</v>
      </c>
      <c r="G7" s="2">
        <f t="shared" si="1"/>
        <v>0.0060462331511191</v>
      </c>
      <c r="H7" s="2">
        <f t="shared" si="2"/>
        <v>0.346423647420559</v>
      </c>
      <c r="I7" s="2">
        <f t="shared" si="3"/>
        <v>20.7854188452336</v>
      </c>
    </row>
    <row r="8" spans="2:9">
      <c r="B8" s="2">
        <v>108.11</v>
      </c>
      <c r="C8" s="2">
        <v>48.8</v>
      </c>
      <c r="D8" s="2">
        <v>4.8</v>
      </c>
      <c r="E8" s="2">
        <f t="shared" si="0"/>
        <v>0.91044776119403</v>
      </c>
      <c r="F8" s="2">
        <v>383</v>
      </c>
      <c r="G8" s="2">
        <f t="shared" si="1"/>
        <v>0.00617521945834298</v>
      </c>
      <c r="H8" s="2">
        <f t="shared" si="2"/>
        <v>0.353814018565531</v>
      </c>
      <c r="I8" s="2">
        <f t="shared" si="3"/>
        <v>21.2288411139319</v>
      </c>
    </row>
    <row r="9" spans="2:9">
      <c r="B9" s="2">
        <v>110.03</v>
      </c>
      <c r="C9" s="2">
        <v>52.6</v>
      </c>
      <c r="D9" s="2">
        <v>4.8</v>
      </c>
      <c r="E9" s="2">
        <f t="shared" si="0"/>
        <v>0.916376306620209</v>
      </c>
      <c r="F9" s="2">
        <v>398</v>
      </c>
      <c r="G9" s="2">
        <f t="shared" si="1"/>
        <v>0.00641706878438774</v>
      </c>
      <c r="H9" s="2">
        <f t="shared" si="2"/>
        <v>0.367670964462354</v>
      </c>
      <c r="I9" s="2">
        <f t="shared" si="3"/>
        <v>22.0602578677412</v>
      </c>
    </row>
    <row r="10" spans="2:9">
      <c r="B10" s="2">
        <v>115.09</v>
      </c>
      <c r="C10" s="2">
        <v>48.8</v>
      </c>
      <c r="D10" s="2">
        <v>6.4</v>
      </c>
      <c r="E10" s="2">
        <f t="shared" si="0"/>
        <v>0.884057971014493</v>
      </c>
      <c r="F10" s="2">
        <v>415</v>
      </c>
      <c r="G10" s="2">
        <f t="shared" si="1"/>
        <v>0.00669116468723848</v>
      </c>
      <c r="H10" s="2">
        <f t="shared" si="2"/>
        <v>0.383375503145419</v>
      </c>
      <c r="I10" s="2">
        <f t="shared" si="3"/>
        <v>23.0025301887251</v>
      </c>
    </row>
    <row r="11" ht="14.85" spans="2:9">
      <c r="B11" s="3">
        <v>120.03</v>
      </c>
      <c r="C11" s="3">
        <v>42.4</v>
      </c>
      <c r="D11" s="3">
        <v>12.4</v>
      </c>
      <c r="E11" s="3">
        <f t="shared" si="0"/>
        <v>0.773722627737226</v>
      </c>
      <c r="F11" s="3">
        <v>415</v>
      </c>
      <c r="G11" s="3">
        <f t="shared" si="1"/>
        <v>0.00669116468723848</v>
      </c>
      <c r="H11" s="3">
        <f t="shared" si="2"/>
        <v>0.383375503145419</v>
      </c>
      <c r="I11" s="3">
        <f t="shared" si="3"/>
        <v>23.0025301887251</v>
      </c>
    </row>
    <row r="12" ht="15.6"/>
    <row r="13" ht="14.85" spans="1:11">
      <c r="A13" t="s">
        <v>9</v>
      </c>
      <c r="B13" s="4" t="s">
        <v>1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7</v>
      </c>
      <c r="H13" s="4" t="s">
        <v>8</v>
      </c>
      <c r="I13" s="4" t="s">
        <v>14</v>
      </c>
      <c r="J13" s="4" t="s">
        <v>15</v>
      </c>
      <c r="K13" s="4" t="s">
        <v>4</v>
      </c>
    </row>
    <row r="14" spans="2:11">
      <c r="B14" s="2">
        <v>80.154</v>
      </c>
      <c r="C14" s="2">
        <v>284</v>
      </c>
      <c r="D14" s="2">
        <v>282</v>
      </c>
      <c r="E14" s="5">
        <f>AVERAGE(C14:D14)</f>
        <v>283</v>
      </c>
      <c r="F14" s="2">
        <f t="shared" ref="F14:F23" si="4">E14/1000*18.11/(10*49.7*2.26)</f>
        <v>0.00456289061804455</v>
      </c>
      <c r="G14" s="2">
        <f>F14*180/3.1415926</f>
        <v>0.261434379253382</v>
      </c>
      <c r="H14" s="2">
        <f>G14*60</f>
        <v>15.6860627552029</v>
      </c>
      <c r="I14" s="2">
        <v>0.98</v>
      </c>
      <c r="J14" s="2">
        <v>22.6</v>
      </c>
      <c r="K14" s="2">
        <f>I14/(I14+I14+J14)</f>
        <v>0.0399022801302932</v>
      </c>
    </row>
    <row r="15" spans="2:11">
      <c r="B15" s="2">
        <v>85.031</v>
      </c>
      <c r="C15" s="2">
        <v>308</v>
      </c>
      <c r="D15" s="2">
        <v>312</v>
      </c>
      <c r="E15" s="5">
        <f t="shared" ref="E15:E23" si="5">AVERAGE(C15:D15)</f>
        <v>310</v>
      </c>
      <c r="F15" s="2">
        <f t="shared" si="4"/>
        <v>0.00499821940492513</v>
      </c>
      <c r="G15" s="2">
        <f t="shared" ref="G15:G23" si="6">F15*180/3.1415926</f>
        <v>0.286376881867663</v>
      </c>
      <c r="H15" s="2">
        <f t="shared" ref="H15:H23" si="7">G15*60</f>
        <v>17.1826129120598</v>
      </c>
      <c r="I15" s="2">
        <v>3.4</v>
      </c>
      <c r="J15" s="2">
        <v>22.6</v>
      </c>
      <c r="K15" s="2">
        <f t="shared" ref="K15:K23" si="8">I15/(I15+I15+J15)</f>
        <v>0.115646258503401</v>
      </c>
    </row>
    <row r="16" spans="2:11">
      <c r="B16" s="2">
        <v>90.061</v>
      </c>
      <c r="C16" s="2">
        <v>328</v>
      </c>
      <c r="D16" s="2">
        <v>332</v>
      </c>
      <c r="E16" s="5">
        <f t="shared" si="5"/>
        <v>330</v>
      </c>
      <c r="F16" s="2">
        <f t="shared" si="4"/>
        <v>0.00532068517298481</v>
      </c>
      <c r="G16" s="2">
        <f t="shared" si="6"/>
        <v>0.304852809730092</v>
      </c>
      <c r="H16" s="2">
        <f t="shared" si="7"/>
        <v>18.2911685838055</v>
      </c>
      <c r="I16" s="2">
        <v>7.04</v>
      </c>
      <c r="J16" s="2">
        <v>20.8</v>
      </c>
      <c r="K16" s="2">
        <f t="shared" si="8"/>
        <v>0.201834862385321</v>
      </c>
    </row>
    <row r="17" spans="2:11">
      <c r="B17" s="2">
        <v>95.034</v>
      </c>
      <c r="C17" s="2">
        <v>348</v>
      </c>
      <c r="D17" s="2">
        <v>337</v>
      </c>
      <c r="E17" s="5">
        <f t="shared" si="5"/>
        <v>342.5</v>
      </c>
      <c r="F17" s="2">
        <f t="shared" si="4"/>
        <v>0.00552222627802212</v>
      </c>
      <c r="G17" s="2">
        <f t="shared" si="6"/>
        <v>0.316400264644111</v>
      </c>
      <c r="H17" s="2">
        <f t="shared" si="7"/>
        <v>18.9840158786467</v>
      </c>
      <c r="I17" s="2">
        <v>8.64</v>
      </c>
      <c r="J17" s="2">
        <v>21.8</v>
      </c>
      <c r="K17" s="2">
        <f t="shared" si="8"/>
        <v>0.221084953940635</v>
      </c>
    </row>
    <row r="18" spans="2:11">
      <c r="B18" s="2">
        <v>97.129</v>
      </c>
      <c r="C18" s="2">
        <v>348</v>
      </c>
      <c r="D18" s="2">
        <v>352</v>
      </c>
      <c r="E18" s="5">
        <f t="shared" si="5"/>
        <v>350</v>
      </c>
      <c r="F18" s="2">
        <f t="shared" si="4"/>
        <v>0.0056431509410445</v>
      </c>
      <c r="G18" s="2">
        <f t="shared" si="6"/>
        <v>0.323328737592522</v>
      </c>
      <c r="H18" s="2">
        <f t="shared" si="7"/>
        <v>19.3997242555513</v>
      </c>
      <c r="I18" s="2">
        <v>7.24</v>
      </c>
      <c r="J18" s="2">
        <v>20.4</v>
      </c>
      <c r="K18" s="2">
        <f t="shared" si="8"/>
        <v>0.20756880733945</v>
      </c>
    </row>
    <row r="19" spans="2:11">
      <c r="B19" s="2">
        <v>100.024</v>
      </c>
      <c r="C19" s="2">
        <v>350</v>
      </c>
      <c r="D19" s="2">
        <v>352</v>
      </c>
      <c r="E19" s="5">
        <f t="shared" si="5"/>
        <v>351</v>
      </c>
      <c r="F19" s="2">
        <f t="shared" si="4"/>
        <v>0.00565927422944748</v>
      </c>
      <c r="G19" s="2">
        <f t="shared" si="6"/>
        <v>0.324252533985644</v>
      </c>
      <c r="H19" s="2">
        <f t="shared" si="7"/>
        <v>19.4551520391386</v>
      </c>
      <c r="I19" s="2">
        <v>6.27</v>
      </c>
      <c r="J19" s="2">
        <v>20.2</v>
      </c>
      <c r="K19" s="2">
        <f t="shared" si="8"/>
        <v>0.191508857666463</v>
      </c>
    </row>
    <row r="20" spans="2:11">
      <c r="B20" s="2">
        <v>102.18</v>
      </c>
      <c r="C20" s="2">
        <v>357</v>
      </c>
      <c r="D20" s="2">
        <v>372</v>
      </c>
      <c r="E20" s="5">
        <f t="shared" si="5"/>
        <v>364.5</v>
      </c>
      <c r="F20" s="2">
        <f t="shared" si="4"/>
        <v>0.00587693862288777</v>
      </c>
      <c r="G20" s="2">
        <f t="shared" si="6"/>
        <v>0.336723785292784</v>
      </c>
      <c r="H20" s="2">
        <f t="shared" si="7"/>
        <v>20.203427117567</v>
      </c>
      <c r="I20" s="2">
        <v>6.16</v>
      </c>
      <c r="J20" s="2">
        <v>20</v>
      </c>
      <c r="K20" s="2">
        <f t="shared" si="8"/>
        <v>0.190594059405941</v>
      </c>
    </row>
    <row r="21" spans="2:11">
      <c r="B21" s="2">
        <v>105</v>
      </c>
      <c r="C21" s="2">
        <v>368</v>
      </c>
      <c r="D21" s="2">
        <v>372</v>
      </c>
      <c r="E21" s="5">
        <f t="shared" si="5"/>
        <v>370</v>
      </c>
      <c r="F21" s="2">
        <f t="shared" si="4"/>
        <v>0.00596561670910418</v>
      </c>
      <c r="G21" s="2">
        <f t="shared" si="6"/>
        <v>0.341804665454952</v>
      </c>
      <c r="H21" s="2">
        <f t="shared" si="7"/>
        <v>20.5082799272971</v>
      </c>
      <c r="I21" s="2">
        <v>6.5</v>
      </c>
      <c r="J21" s="2">
        <v>21.8</v>
      </c>
      <c r="K21" s="2">
        <f t="shared" si="8"/>
        <v>0.186781609195402</v>
      </c>
    </row>
    <row r="22" spans="2:11">
      <c r="B22" s="2">
        <v>110.04</v>
      </c>
      <c r="C22" s="2">
        <v>388</v>
      </c>
      <c r="D22" s="2">
        <v>372</v>
      </c>
      <c r="E22" s="5">
        <f t="shared" si="5"/>
        <v>380</v>
      </c>
      <c r="F22" s="2">
        <f t="shared" si="4"/>
        <v>0.00612684959313403</v>
      </c>
      <c r="G22" s="2">
        <f t="shared" si="6"/>
        <v>0.351042629386167</v>
      </c>
      <c r="H22" s="2">
        <f t="shared" si="7"/>
        <v>21.06255776317</v>
      </c>
      <c r="I22" s="2">
        <v>2.32</v>
      </c>
      <c r="J22" s="2">
        <v>22.8</v>
      </c>
      <c r="K22" s="2">
        <f t="shared" si="8"/>
        <v>0.0845481049562682</v>
      </c>
    </row>
    <row r="23" ht="14.85" spans="2:11">
      <c r="B23" s="3">
        <v>115</v>
      </c>
      <c r="C23" s="3">
        <v>408</v>
      </c>
      <c r="D23" s="3">
        <v>412</v>
      </c>
      <c r="E23" s="6">
        <f t="shared" si="5"/>
        <v>410</v>
      </c>
      <c r="F23" s="3">
        <f t="shared" si="4"/>
        <v>0.00661054824522355</v>
      </c>
      <c r="G23" s="3">
        <f t="shared" si="6"/>
        <v>0.378756521179812</v>
      </c>
      <c r="H23" s="3">
        <f t="shared" si="7"/>
        <v>22.7253912707887</v>
      </c>
      <c r="I23" s="3">
        <v>0.96</v>
      </c>
      <c r="J23" s="3">
        <v>21.6</v>
      </c>
      <c r="K23" s="3">
        <f t="shared" si="8"/>
        <v>0.0408163265306122</v>
      </c>
    </row>
    <row r="24" ht="14.85"/>
    <row r="27" spans="1:18">
      <c r="A27" t="s">
        <v>16</v>
      </c>
      <c r="B27" t="s">
        <v>17</v>
      </c>
      <c r="C27" t="s">
        <v>14</v>
      </c>
      <c r="D27" t="s">
        <v>15</v>
      </c>
      <c r="E27" t="s">
        <v>4</v>
      </c>
      <c r="G27" t="s">
        <v>18</v>
      </c>
      <c r="H27" t="s">
        <v>19</v>
      </c>
      <c r="I27" t="s">
        <v>14</v>
      </c>
      <c r="J27" t="s">
        <v>15</v>
      </c>
      <c r="K27" t="s">
        <v>4</v>
      </c>
      <c r="M27" t="s">
        <v>20</v>
      </c>
      <c r="N27" t="s">
        <v>14</v>
      </c>
      <c r="O27" t="s">
        <v>21</v>
      </c>
      <c r="P27" t="s">
        <v>22</v>
      </c>
      <c r="Q27" t="s">
        <v>23</v>
      </c>
      <c r="R27" t="s">
        <v>15</v>
      </c>
    </row>
    <row r="28" spans="2:18">
      <c r="B28">
        <v>0</v>
      </c>
      <c r="C28">
        <v>0</v>
      </c>
      <c r="D28">
        <v>6.56</v>
      </c>
      <c r="E28">
        <f>C28/(C28+D28)</f>
        <v>0</v>
      </c>
      <c r="H28">
        <v>0</v>
      </c>
      <c r="I28">
        <v>0</v>
      </c>
      <c r="J28">
        <v>75.2</v>
      </c>
      <c r="K28">
        <f>I28/(I28+J28+I28)</f>
        <v>0</v>
      </c>
      <c r="N28">
        <v>9.2</v>
      </c>
      <c r="O28">
        <v>7.2</v>
      </c>
      <c r="P28">
        <v>348</v>
      </c>
      <c r="Q28">
        <v>688</v>
      </c>
      <c r="R28">
        <v>78.4</v>
      </c>
    </row>
    <row r="29" spans="2:17">
      <c r="B29">
        <v>20</v>
      </c>
      <c r="C29">
        <v>8.6</v>
      </c>
      <c r="D29">
        <v>6.54</v>
      </c>
      <c r="E29">
        <f t="shared" ref="E29:E44" si="9">C29/(C29+D29)</f>
        <v>0.568031704095112</v>
      </c>
      <c r="H29">
        <v>10</v>
      </c>
      <c r="I29">
        <v>0</v>
      </c>
      <c r="J29">
        <v>75.2</v>
      </c>
      <c r="K29">
        <f t="shared" ref="K29:K39" si="10">I29/(I29+J29+I29)</f>
        <v>0</v>
      </c>
      <c r="N29" t="s">
        <v>24</v>
      </c>
      <c r="O29" t="s">
        <v>25</v>
      </c>
      <c r="P29" t="s">
        <v>26</v>
      </c>
      <c r="Q29" t="s">
        <v>27</v>
      </c>
    </row>
    <row r="30" spans="2:17">
      <c r="B30">
        <v>25</v>
      </c>
      <c r="C30">
        <v>9.7</v>
      </c>
      <c r="D30">
        <v>6.54</v>
      </c>
      <c r="E30">
        <f t="shared" si="9"/>
        <v>0.597290640394089</v>
      </c>
      <c r="H30">
        <v>15</v>
      </c>
      <c r="I30">
        <v>1.6</v>
      </c>
      <c r="J30">
        <v>73.2</v>
      </c>
      <c r="K30">
        <f t="shared" si="10"/>
        <v>0.0209424083769634</v>
      </c>
      <c r="N30">
        <f>N28/(N28+R28)</f>
        <v>0.105022831050228</v>
      </c>
      <c r="O30">
        <f>O28/(O28+R28)</f>
        <v>0.0841121495327103</v>
      </c>
      <c r="P30">
        <f>P28/1000*18.11/(10*49.7*2.26)</f>
        <v>0.00561090436423853</v>
      </c>
      <c r="Q30">
        <f>Q28/1000*18.11/(10*49.7*2.26)</f>
        <v>0.0110928224212532</v>
      </c>
    </row>
    <row r="31" spans="2:17">
      <c r="B31">
        <v>30</v>
      </c>
      <c r="C31">
        <v>17.6</v>
      </c>
      <c r="D31">
        <v>6.48</v>
      </c>
      <c r="E31">
        <f t="shared" si="9"/>
        <v>0.730897009966777</v>
      </c>
      <c r="H31">
        <v>20</v>
      </c>
      <c r="I31">
        <v>3.2</v>
      </c>
      <c r="J31">
        <v>71.2</v>
      </c>
      <c r="K31">
        <f t="shared" si="10"/>
        <v>0.0412371134020619</v>
      </c>
      <c r="P31" t="s">
        <v>28</v>
      </c>
      <c r="Q31" t="s">
        <v>28</v>
      </c>
    </row>
    <row r="32" spans="2:17">
      <c r="B32">
        <v>35</v>
      </c>
      <c r="C32">
        <v>25.6</v>
      </c>
      <c r="D32">
        <v>6.46</v>
      </c>
      <c r="E32">
        <f t="shared" si="9"/>
        <v>0.798502807236432</v>
      </c>
      <c r="H32">
        <v>30</v>
      </c>
      <c r="I32">
        <v>7.36</v>
      </c>
      <c r="J32">
        <v>69.3</v>
      </c>
      <c r="K32">
        <f t="shared" si="10"/>
        <v>0.0875981909069269</v>
      </c>
      <c r="P32">
        <f>P30*180/3.1415926</f>
        <v>0.321481144806279</v>
      </c>
      <c r="Q32">
        <f>Q30*180/3.1415926</f>
        <v>0.635571918467587</v>
      </c>
    </row>
    <row r="33" spans="2:17">
      <c r="B33">
        <v>40</v>
      </c>
      <c r="C33">
        <v>33.6</v>
      </c>
      <c r="D33">
        <v>6.46</v>
      </c>
      <c r="E33">
        <f t="shared" si="9"/>
        <v>0.838741887169246</v>
      </c>
      <c r="H33">
        <v>40</v>
      </c>
      <c r="I33">
        <v>12.6</v>
      </c>
      <c r="J33">
        <v>69.2</v>
      </c>
      <c r="K33">
        <f t="shared" si="10"/>
        <v>0.133474576271186</v>
      </c>
      <c r="P33" t="s">
        <v>8</v>
      </c>
      <c r="Q33" t="s">
        <v>8</v>
      </c>
    </row>
    <row r="34" spans="2:17">
      <c r="B34">
        <v>45</v>
      </c>
      <c r="C34">
        <v>41.5</v>
      </c>
      <c r="D34">
        <v>6.44</v>
      </c>
      <c r="E34">
        <f t="shared" si="9"/>
        <v>0.865665415102211</v>
      </c>
      <c r="H34">
        <v>50</v>
      </c>
      <c r="I34">
        <v>17.6</v>
      </c>
      <c r="J34">
        <v>67</v>
      </c>
      <c r="K34">
        <f t="shared" si="10"/>
        <v>0.172211350293542</v>
      </c>
      <c r="P34">
        <f>P32*60</f>
        <v>19.2888686883768</v>
      </c>
      <c r="Q34">
        <f>Q32*60</f>
        <v>38.1343151080552</v>
      </c>
    </row>
    <row r="35" spans="2:11">
      <c r="B35">
        <v>50</v>
      </c>
      <c r="C35">
        <v>41.6</v>
      </c>
      <c r="D35">
        <v>6.44</v>
      </c>
      <c r="E35">
        <f t="shared" si="9"/>
        <v>0.865945045795171</v>
      </c>
      <c r="H35">
        <v>60</v>
      </c>
      <c r="I35">
        <v>21.6</v>
      </c>
      <c r="J35">
        <v>67.2</v>
      </c>
      <c r="K35">
        <f t="shared" si="10"/>
        <v>0.195652173913043</v>
      </c>
    </row>
    <row r="36" spans="2:11">
      <c r="B36">
        <v>55</v>
      </c>
      <c r="C36">
        <v>49.6</v>
      </c>
      <c r="D36">
        <v>6.44</v>
      </c>
      <c r="E36">
        <f t="shared" si="9"/>
        <v>0.885082084225553</v>
      </c>
      <c r="H36">
        <v>70</v>
      </c>
      <c r="I36">
        <v>23.6</v>
      </c>
      <c r="J36">
        <v>65.2</v>
      </c>
      <c r="K36">
        <f t="shared" si="10"/>
        <v>0.209964412811388</v>
      </c>
    </row>
    <row r="37" spans="2:11">
      <c r="B37">
        <v>60</v>
      </c>
      <c r="C37">
        <v>49.6</v>
      </c>
      <c r="D37">
        <v>6.42</v>
      </c>
      <c r="E37">
        <f t="shared" si="9"/>
        <v>0.885398072117101</v>
      </c>
      <c r="H37">
        <v>80</v>
      </c>
      <c r="I37">
        <v>25.6</v>
      </c>
      <c r="J37">
        <v>65</v>
      </c>
      <c r="K37">
        <f t="shared" si="10"/>
        <v>0.220309810671256</v>
      </c>
    </row>
    <row r="38" spans="2:11">
      <c r="B38">
        <v>65</v>
      </c>
      <c r="C38">
        <v>57.6</v>
      </c>
      <c r="D38">
        <v>6.4</v>
      </c>
      <c r="E38">
        <f t="shared" si="9"/>
        <v>0.9</v>
      </c>
      <c r="H38">
        <v>90</v>
      </c>
      <c r="I38">
        <v>25.6</v>
      </c>
      <c r="J38">
        <v>65</v>
      </c>
      <c r="K38">
        <f t="shared" si="10"/>
        <v>0.220309810671256</v>
      </c>
    </row>
    <row r="39" spans="2:11">
      <c r="B39">
        <v>70</v>
      </c>
      <c r="C39">
        <v>57.4</v>
      </c>
      <c r="D39">
        <v>6.42</v>
      </c>
      <c r="E39">
        <f t="shared" si="9"/>
        <v>0.899404575368223</v>
      </c>
      <c r="H39">
        <v>100</v>
      </c>
      <c r="I39">
        <v>25.6</v>
      </c>
      <c r="J39">
        <v>65</v>
      </c>
      <c r="K39">
        <f t="shared" si="10"/>
        <v>0.220309810671256</v>
      </c>
    </row>
    <row r="40" spans="2:5">
      <c r="B40">
        <v>75</v>
      </c>
      <c r="C40">
        <v>57.6</v>
      </c>
      <c r="D40">
        <v>6.4</v>
      </c>
      <c r="E40">
        <f t="shared" si="9"/>
        <v>0.9</v>
      </c>
    </row>
    <row r="41" spans="2:5">
      <c r="B41">
        <v>80</v>
      </c>
      <c r="C41">
        <v>61.7</v>
      </c>
      <c r="D41">
        <v>6.38</v>
      </c>
      <c r="E41">
        <f t="shared" si="9"/>
        <v>0.906286721504113</v>
      </c>
    </row>
    <row r="42" spans="2:5">
      <c r="B42">
        <v>85</v>
      </c>
      <c r="C42">
        <v>57.6</v>
      </c>
      <c r="D42">
        <v>6</v>
      </c>
      <c r="E42">
        <f t="shared" si="9"/>
        <v>0.905660377358491</v>
      </c>
    </row>
    <row r="43" spans="2:5">
      <c r="B43">
        <v>90</v>
      </c>
      <c r="C43">
        <v>57.6</v>
      </c>
      <c r="D43">
        <v>6</v>
      </c>
      <c r="E43">
        <f t="shared" si="9"/>
        <v>0.905660377358491</v>
      </c>
    </row>
    <row r="44" spans="2:5">
      <c r="B44">
        <v>100</v>
      </c>
      <c r="C44">
        <v>57.6</v>
      </c>
      <c r="D44">
        <v>6</v>
      </c>
      <c r="E44">
        <f t="shared" si="9"/>
        <v>0.905660377358491</v>
      </c>
    </row>
    <row r="45" ht="14.85"/>
    <row r="46" ht="14.85" spans="1:9">
      <c r="A46" t="s">
        <v>29</v>
      </c>
      <c r="C46" t="s">
        <v>30</v>
      </c>
      <c r="F46" s="7" t="s">
        <v>29</v>
      </c>
      <c r="G46" s="7"/>
      <c r="H46" s="7" t="s">
        <v>30</v>
      </c>
      <c r="I46" s="7"/>
    </row>
    <row r="47" spans="1:9">
      <c r="A47" t="s">
        <v>1</v>
      </c>
      <c r="B47" t="s">
        <v>4</v>
      </c>
      <c r="C47" t="s">
        <v>1</v>
      </c>
      <c r="D47" t="s">
        <v>4</v>
      </c>
      <c r="F47" s="8" t="s">
        <v>19</v>
      </c>
      <c r="G47" s="8" t="s">
        <v>4</v>
      </c>
      <c r="H47" s="8" t="s">
        <v>19</v>
      </c>
      <c r="I47" s="8" t="s">
        <v>4</v>
      </c>
    </row>
    <row r="48" spans="1:9">
      <c r="A48">
        <v>85.021</v>
      </c>
      <c r="B48">
        <v>0.788059701492537</v>
      </c>
      <c r="C48">
        <v>80.154</v>
      </c>
      <c r="D48">
        <v>0.0399022801302932</v>
      </c>
      <c r="F48" s="2">
        <v>0</v>
      </c>
      <c r="G48" s="2">
        <v>0</v>
      </c>
      <c r="H48" s="2">
        <v>0</v>
      </c>
      <c r="I48" s="2">
        <v>0</v>
      </c>
    </row>
    <row r="49" spans="1:9">
      <c r="A49">
        <v>90.024</v>
      </c>
      <c r="B49">
        <v>0.853146853146853</v>
      </c>
      <c r="C49">
        <v>85.031</v>
      </c>
      <c r="D49">
        <v>0.115646258503401</v>
      </c>
      <c r="F49" s="2">
        <v>20</v>
      </c>
      <c r="G49" s="2">
        <v>0.568031704095112</v>
      </c>
      <c r="H49" s="2">
        <v>10</v>
      </c>
      <c r="I49" s="2">
        <v>0</v>
      </c>
    </row>
    <row r="50" spans="1:9">
      <c r="A50">
        <v>95.035</v>
      </c>
      <c r="B50">
        <v>0.906432748538012</v>
      </c>
      <c r="C50">
        <v>90.061</v>
      </c>
      <c r="D50">
        <v>0.201834862385321</v>
      </c>
      <c r="F50" s="2">
        <v>25</v>
      </c>
      <c r="G50" s="2">
        <v>0.597290640394089</v>
      </c>
      <c r="H50" s="2">
        <v>15</v>
      </c>
      <c r="I50" s="2">
        <v>0.0209424083769634</v>
      </c>
    </row>
    <row r="51" spans="1:9">
      <c r="A51">
        <v>100.01</v>
      </c>
      <c r="B51">
        <v>0.918402777777778</v>
      </c>
      <c r="C51">
        <v>95.034</v>
      </c>
      <c r="D51">
        <v>0.221084953940635</v>
      </c>
      <c r="F51" s="2">
        <v>30</v>
      </c>
      <c r="G51" s="2">
        <v>0.730897009966777</v>
      </c>
      <c r="H51" s="2">
        <v>20</v>
      </c>
      <c r="I51" s="2">
        <v>0.0412371134020619</v>
      </c>
    </row>
    <row r="52" spans="1:9">
      <c r="A52">
        <v>102.021</v>
      </c>
      <c r="B52">
        <v>0.91044776119403</v>
      </c>
      <c r="C52">
        <v>97.129</v>
      </c>
      <c r="D52">
        <v>0.20756880733945</v>
      </c>
      <c r="F52" s="2">
        <v>35</v>
      </c>
      <c r="G52" s="2">
        <v>0.798502807236432</v>
      </c>
      <c r="H52" s="2">
        <v>30</v>
      </c>
      <c r="I52" s="2">
        <v>0.0875981909069269</v>
      </c>
    </row>
    <row r="53" spans="1:9">
      <c r="A53">
        <v>104.99</v>
      </c>
      <c r="B53">
        <v>0.916666666666667</v>
      </c>
      <c r="C53">
        <v>100.024</v>
      </c>
      <c r="D53">
        <v>0.191508857666463</v>
      </c>
      <c r="F53" s="2">
        <v>40</v>
      </c>
      <c r="G53" s="2">
        <v>0.838741887169246</v>
      </c>
      <c r="H53" s="2">
        <v>40</v>
      </c>
      <c r="I53" s="2">
        <v>0.133474576271186</v>
      </c>
    </row>
    <row r="54" spans="1:9">
      <c r="A54">
        <v>108.11</v>
      </c>
      <c r="B54">
        <v>0.91044776119403</v>
      </c>
      <c r="C54">
        <v>102.18</v>
      </c>
      <c r="D54">
        <v>0.190594059405941</v>
      </c>
      <c r="F54" s="2">
        <v>45</v>
      </c>
      <c r="G54" s="2">
        <v>0.865665415102211</v>
      </c>
      <c r="H54" s="2">
        <v>50</v>
      </c>
      <c r="I54" s="2">
        <v>0.172211350293542</v>
      </c>
    </row>
    <row r="55" spans="1:9">
      <c r="A55">
        <v>110.03</v>
      </c>
      <c r="B55">
        <v>0.916376306620209</v>
      </c>
      <c r="C55">
        <v>105</v>
      </c>
      <c r="D55">
        <v>0.186781609195402</v>
      </c>
      <c r="F55" s="2">
        <v>50</v>
      </c>
      <c r="G55" s="2">
        <v>0.865945045795171</v>
      </c>
      <c r="H55" s="2">
        <v>60</v>
      </c>
      <c r="I55" s="2">
        <v>0.195652173913043</v>
      </c>
    </row>
    <row r="56" spans="1:9">
      <c r="A56">
        <v>115.09</v>
      </c>
      <c r="B56">
        <v>0.884057971014493</v>
      </c>
      <c r="C56">
        <v>110.04</v>
      </c>
      <c r="D56">
        <v>0.0845481049562682</v>
      </c>
      <c r="F56" s="2">
        <v>55</v>
      </c>
      <c r="G56" s="2">
        <v>0.885082084225553</v>
      </c>
      <c r="H56" s="2">
        <v>70</v>
      </c>
      <c r="I56" s="2">
        <v>0.209964412811388</v>
      </c>
    </row>
    <row r="57" spans="1:9">
      <c r="A57">
        <v>120.03</v>
      </c>
      <c r="B57">
        <v>0.773722627737226</v>
      </c>
      <c r="C57">
        <v>115</v>
      </c>
      <c r="D57">
        <v>0.0408163265306122</v>
      </c>
      <c r="F57" s="2">
        <v>60</v>
      </c>
      <c r="G57" s="2">
        <v>0.885398072117101</v>
      </c>
      <c r="H57" s="2">
        <v>80</v>
      </c>
      <c r="I57" s="2">
        <v>0.220309810671256</v>
      </c>
    </row>
    <row r="58" spans="6:9">
      <c r="F58" s="2">
        <v>65</v>
      </c>
      <c r="G58" s="2">
        <v>0.9</v>
      </c>
      <c r="H58" s="2">
        <v>90</v>
      </c>
      <c r="I58" s="2">
        <v>0.220309810671256</v>
      </c>
    </row>
    <row r="59" spans="6:9">
      <c r="F59" s="2">
        <v>70</v>
      </c>
      <c r="G59" s="2">
        <v>0.899404575368223</v>
      </c>
      <c r="H59" s="2">
        <v>100</v>
      </c>
      <c r="I59" s="2">
        <v>0.220309810671256</v>
      </c>
    </row>
    <row r="60" spans="6:9">
      <c r="F60" s="2">
        <v>75</v>
      </c>
      <c r="G60" s="2">
        <v>0.9</v>
      </c>
      <c r="H60" s="2"/>
      <c r="I60" s="2"/>
    </row>
    <row r="61" spans="6:9">
      <c r="F61" s="2">
        <v>80</v>
      </c>
      <c r="G61" s="2">
        <v>0.906286721504113</v>
      </c>
      <c r="H61" s="2"/>
      <c r="I61" s="2"/>
    </row>
    <row r="62" spans="6:9">
      <c r="F62" s="2">
        <v>85</v>
      </c>
      <c r="G62" s="2">
        <v>0.905660377358491</v>
      </c>
      <c r="H62" s="2"/>
      <c r="I62" s="2"/>
    </row>
    <row r="63" spans="6:9">
      <c r="F63" s="2">
        <v>90</v>
      </c>
      <c r="G63" s="2">
        <v>0.905660377358491</v>
      </c>
      <c r="H63" s="2"/>
      <c r="I63" s="2"/>
    </row>
    <row r="64" ht="14.85" spans="6:9">
      <c r="F64" s="3">
        <v>100</v>
      </c>
      <c r="G64" s="3">
        <v>0.905660377358491</v>
      </c>
      <c r="H64" s="3"/>
      <c r="I64" s="3"/>
    </row>
    <row r="65" ht="14.85"/>
  </sheetData>
  <mergeCells count="2">
    <mergeCell ref="F46:G46"/>
    <mergeCell ref="H46:I46"/>
  </mergeCells>
  <pageMargins left="0.7" right="0.7" top="0.75" bottom="0.75" header="0.3" footer="0.3"/>
  <pageSetup paperSize="9" orientation="portrait"/>
  <headerFooter/>
  <ignoredErrors>
    <ignoredError sqref="E14:E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中山大学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佑民 阚</dc:creator>
  <cp:lastModifiedBy>阚佑民</cp:lastModifiedBy>
  <dcterms:created xsi:type="dcterms:W3CDTF">2025-05-12T02:35:00Z</dcterms:created>
  <dcterms:modified xsi:type="dcterms:W3CDTF">2025-05-14T23:55:03Z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0869416BC22C478DAD2DB7719671A366_12</vt:lpwstr>
  </property>
  <property fmtid="{D5CDD505-2E9C-101B-9397-08002B2CF9AE}" pid="3" name="KSOProductBuildVer">
    <vt:lpwstr>2052-12.1.0.16388</vt:lpwstr>
  </property>
</Properties>
</file>