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codeName="ThisWorkbook"/>
  <xr:revisionPtr revIDLastSave="0" documentId="13_ncr:1_{1DCED173-B19B-4490-B18A-755D9EB051DD}"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9" i="11" l="1"/>
  <c r="F40" i="11"/>
  <c r="F41" i="11"/>
  <c r="F30" i="11"/>
  <c r="F31" i="11"/>
  <c r="F34" i="11" s="1"/>
  <c r="F32" i="11"/>
  <c r="F33" i="11"/>
  <c r="F35" i="11"/>
  <c r="E38" i="11" s="1"/>
  <c r="F36" i="11"/>
  <c r="E39" i="11" s="1"/>
  <c r="F38" i="11"/>
  <c r="E30" i="11"/>
  <c r="E31" i="11"/>
  <c r="E32" i="11"/>
  <c r="E33" i="11"/>
  <c r="E34" i="11"/>
  <c r="E35" i="11"/>
  <c r="E36" i="11"/>
  <c r="E41" i="11"/>
  <c r="F28" i="11"/>
  <c r="E28" i="11"/>
  <c r="F27" i="11"/>
  <c r="E27" i="11"/>
  <c r="H7" i="11"/>
  <c r="E37" i="11" l="1"/>
  <c r="F37" i="11"/>
  <c r="E40" i="11" s="1"/>
  <c r="E9" i="11"/>
  <c r="F9" i="11" l="1"/>
  <c r="I5" i="11"/>
  <c r="H46" i="11"/>
  <c r="H45" i="11"/>
  <c r="H42" i="11"/>
  <c r="H17" i="11"/>
  <c r="H12" i="11"/>
  <c r="H8" i="11"/>
  <c r="E10" i="11" l="1"/>
  <c r="F10" i="11"/>
  <c r="F11" i="11" s="1"/>
  <c r="H9" i="11"/>
  <c r="E11" i="11"/>
  <c r="I6" i="11"/>
  <c r="H10" i="11" l="1"/>
  <c r="E13" i="11"/>
  <c r="E14" i="11" s="1"/>
  <c r="F14" i="11" s="1"/>
  <c r="J5" i="11"/>
  <c r="K5" i="11" s="1"/>
  <c r="L5" i="11" s="1"/>
  <c r="M5" i="11" s="1"/>
  <c r="N5" i="11" s="1"/>
  <c r="O5" i="11" s="1"/>
  <c r="P5" i="11" s="1"/>
  <c r="I4" i="11"/>
  <c r="F13" i="11" l="1"/>
  <c r="H13" i="11" s="1"/>
  <c r="H14" i="11"/>
  <c r="E15" i="11"/>
  <c r="F15" i="11" s="1"/>
  <c r="E16" i="11" s="1"/>
  <c r="F16" i="11" s="1"/>
  <c r="H11" i="11"/>
  <c r="P4" i="11"/>
  <c r="Q5" i="11"/>
  <c r="R5" i="11" s="1"/>
  <c r="S5" i="11" s="1"/>
  <c r="T5" i="11" s="1"/>
  <c r="U5" i="11" s="1"/>
  <c r="V5" i="11" s="1"/>
  <c r="W5" i="11" s="1"/>
  <c r="J6" i="11"/>
  <c r="E18" i="11" l="1"/>
  <c r="F18" i="11"/>
  <c r="H18" i="11"/>
  <c r="H16" i="11"/>
  <c r="H15" i="11"/>
  <c r="W4" i="11"/>
  <c r="X5" i="11"/>
  <c r="Y5" i="11" s="1"/>
  <c r="Z5" i="11" s="1"/>
  <c r="AA5" i="11" s="1"/>
  <c r="AB5" i="11" s="1"/>
  <c r="AC5" i="11" s="1"/>
  <c r="AD5" i="11" s="1"/>
  <c r="K6" i="11"/>
  <c r="E19" i="11" l="1"/>
  <c r="F19" i="11"/>
  <c r="AE5" i="11"/>
  <c r="AF5" i="11" s="1"/>
  <c r="AG5" i="11" s="1"/>
  <c r="AH5" i="11" s="1"/>
  <c r="AI5" i="11" s="1"/>
  <c r="AJ5" i="11" s="1"/>
  <c r="AD4" i="11"/>
  <c r="L6" i="11"/>
  <c r="H19" i="11" l="1"/>
  <c r="E20" i="11"/>
  <c r="F20" i="11"/>
  <c r="AK5" i="11"/>
  <c r="AL5" i="11" s="1"/>
  <c r="AM5" i="11" s="1"/>
  <c r="AN5" i="11" s="1"/>
  <c r="AO5" i="11" s="1"/>
  <c r="AP5" i="11" s="1"/>
  <c r="AQ5" i="11" s="1"/>
  <c r="M6" i="11"/>
  <c r="E21" i="11" l="1"/>
  <c r="F21" i="11"/>
  <c r="AR5" i="11"/>
  <c r="AS5" i="11" s="1"/>
  <c r="AK4" i="11"/>
  <c r="N6" i="11"/>
  <c r="F22" i="11" l="1"/>
  <c r="E22" i="11"/>
  <c r="AT5" i="11"/>
  <c r="AS6" i="11"/>
  <c r="AR4" i="11"/>
  <c r="O6" i="11"/>
  <c r="F23" i="11" l="1"/>
  <c r="E23" i="11"/>
  <c r="AU5" i="11"/>
  <c r="AT6" i="11"/>
  <c r="H23" i="11" l="1"/>
  <c r="E24" i="11"/>
  <c r="F24" i="11"/>
  <c r="E25" i="11" s="1"/>
  <c r="AV5" i="11"/>
  <c r="AU6" i="11"/>
  <c r="P6" i="11"/>
  <c r="Q6" i="11"/>
  <c r="H24" i="11" l="1"/>
  <c r="F25" i="11"/>
  <c r="AW5" i="11"/>
  <c r="AV6" i="11"/>
  <c r="R6" i="11"/>
  <c r="F26" i="11" l="1"/>
  <c r="E26" i="11"/>
  <c r="AX5" i="11"/>
  <c r="AY5" i="11" s="1"/>
  <c r="AW6" i="11"/>
  <c r="S6" i="11"/>
  <c r="E29" i="11" l="1"/>
  <c r="F29" i="11"/>
  <c r="AY6" i="1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E43" i="11" l="1"/>
  <c r="F43" i="11"/>
  <c r="BG6" i="11"/>
  <c r="BH5" i="11"/>
  <c r="AB6" i="11"/>
  <c r="F44" i="11" l="1"/>
  <c r="E44" i="11"/>
  <c r="H43" i="11"/>
  <c r="BI5" i="1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<sst xmlns="http://schemas.openxmlformats.org/spreadsheetml/2006/main" count="78" uniqueCount="77">
  <si>
    <t>Insert new rows ABOVE this one</t>
  </si>
  <si>
    <t>Project Start:</t>
  </si>
  <si>
    <t>PROGRESS</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</si>
  <si>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</si>
  <si>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</si>
  <si>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</si>
  <si>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</si>
  <si>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</si>
  <si>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</si>
  <si>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</si>
  <si>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</si>
  <si>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</si>
  <si>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</si>
  <si>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</si>
  <si>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</si>
  <si>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</si>
  <si>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</si>
  <si>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</si>
  <si>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</si>
  <si>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</si>
  <si>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</si>
  <si>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</si>
  <si>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</si>
  <si>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</si>
  <si>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</si>
  <si>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</si>
  <si>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</si>
  <si>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</si>
  <si>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</si>
  <si>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</si>
  <si>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</si>
  <si>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</si>
  <si>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</si>
  <si>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</si>
  <si>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</si>
  <si>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</si>
  <si>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</si>
  <si>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</si>
  <si>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Planning</t>
  </si>
  <si>
    <t>Phase 2: Design</t>
  </si>
  <si>
    <t>Phase 3: Development</t>
  </si>
  <si>
    <t>Phase 4: Testing</t>
  </si>
  <si>
    <t xml:space="preserve"> Set up User Accounts</t>
  </si>
  <si>
    <t>Create POCO classes from Class Diagram</t>
  </si>
  <si>
    <t>Create Welcome Page</t>
  </si>
  <si>
    <t>Create Micro Blog style page</t>
  </si>
  <si>
    <t>Create Contact Page</t>
  </si>
  <si>
    <t>Create Login/Register Page</t>
  </si>
  <si>
    <t>Define different roles</t>
  </si>
  <si>
    <t>Create a site map</t>
  </si>
  <si>
    <t>Develop a wireframe</t>
  </si>
  <si>
    <t>Prepare Class Diagram</t>
  </si>
  <si>
    <t>Preapare Use Case Diagram</t>
  </si>
  <si>
    <t>Identify requirements</t>
  </si>
  <si>
    <t>Provide and overview of site functions</t>
  </si>
  <si>
    <t>Create test plan</t>
  </si>
  <si>
    <t>Add ability to filter blog posts</t>
  </si>
  <si>
    <t>Create blog page template</t>
  </si>
  <si>
    <t>Implement semi-automated moderation of comments/posts</t>
  </si>
  <si>
    <t>Add personalisation between different roles</t>
  </si>
  <si>
    <t>Update Pages to match company theme</t>
  </si>
  <si>
    <t>Update pages to be responsive</t>
  </si>
  <si>
    <t>Test Project</t>
  </si>
  <si>
    <t>Seed Database</t>
  </si>
  <si>
    <t>Review Project</t>
  </si>
  <si>
    <t>Daydream Productions</t>
  </si>
  <si>
    <t>William Bell</t>
  </si>
  <si>
    <t>Develop more in-depth post creation controls</t>
  </si>
  <si>
    <t>Add ability to reply to comments</t>
  </si>
  <si>
    <t>Add ability to post comments</t>
  </si>
  <si>
    <t>Add Moderator controlls</t>
  </si>
  <si>
    <t>Add Author controlls</t>
  </si>
  <si>
    <t>Add ADMIN controlls</t>
  </si>
  <si>
    <t>Add editor controlls</t>
  </si>
  <si>
    <t>Create review page template</t>
  </si>
  <si>
    <t>Create News page template</t>
  </si>
  <si>
    <t>Create User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</si>
</sst>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9"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9" fontId="9" fillId="3" borderId="2" xfId="10" applyFill="1">
      <alignment horizontal="center" vertical="center"/>
    </xf>
    <xf numFmtId="169" fontId="9" fillId="4" borderId="2" xfId="10" applyFill="1">
      <alignment horizontal="center" vertical="center"/>
    </xf>
    <xf numFmtId="169" fontId="9" fillId="11" borderId="2" xfId="10" applyFill="1">
      <alignment horizontal="center" vertical="center"/>
    </xf>
    <xf numFmtId="169" fontId="9" fillId="10" borderId="2" xfId="10" applyFill="1">
      <alignment horizontal="center" vertical="center"/>
    </xf>
    <xf numFmtId="169"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9" fontId="9" fillId="0" borderId="2" xfId="10">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9"/>
  <sheetViews>
    <sheetView showGridLines="0" tabSelected="1" showRuler="0" zoomScaleNormal="100" zoomScalePageLayoutView="70" workbookViewId="0">
      <pane ySplit="6" topLeftCell="A34" activePane="bottomLeft" state="frozen"/>
      <selection pane="bottomLeft" activeCell="D44" sqref="D44"/>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29</v>
      </c>
      <c r="B1" s="63" t="s">
        <v>3</v>
      </c>
      <c r="C1" s="1"/>
      <c r="D1" s="2"/>
      <c r="E1" s="4"/>
      <c r="F1" s="47"/>
      <c r="H1" s="2"/>
      <c r="I1" s="14"/>
    </row>
    <row r="2" spans="1:64" ht="30" customHeight="1" thickBot="1" x14ac:dyDescent="0.35">
      <c r="A2" s="58" t="s">
        <v>24</v>
      </c>
      <c r="B2" s="64" t="s">
        <v>65</v>
      </c>
      <c r="I2" s="61"/>
    </row>
    <row r="3" spans="1:64" ht="30" customHeight="1" thickBot="1" x14ac:dyDescent="0.3">
      <c r="A3" s="58" t="s">
        <v>30</v>
      </c>
      <c r="B3" s="65" t="s">
        <v>66</v>
      </c>
      <c r="C3" s="85" t="s">
        <v>1</v>
      </c>
      <c r="D3" s="86"/>
      <c r="E3" s="91">
        <v>44300</v>
      </c>
      <c r="F3" s="91"/>
    </row>
    <row r="4" spans="1:64" ht="30" customHeight="1" x14ac:dyDescent="0.25">
      <c r="A4" s="59" t="s">
        <v>31</v>
      </c>
      <c r="C4" s="85" t="s">
        <v>8</v>
      </c>
      <c r="D4" s="86"/>
      <c r="E4" s="7">
        <v>1</v>
      </c>
      <c r="I4" s="88">
        <f>I5</f>
        <v>44298</v>
      </c>
      <c r="J4" s="89"/>
      <c r="K4" s="89"/>
      <c r="L4" s="89"/>
      <c r="M4" s="89"/>
      <c r="N4" s="89"/>
      <c r="O4" s="90"/>
      <c r="P4" s="88">
        <f>P5</f>
        <v>44305</v>
      </c>
      <c r="Q4" s="89"/>
      <c r="R4" s="89"/>
      <c r="S4" s="89"/>
      <c r="T4" s="89"/>
      <c r="U4" s="89"/>
      <c r="V4" s="90"/>
      <c r="W4" s="88">
        <f>W5</f>
        <v>44312</v>
      </c>
      <c r="X4" s="89"/>
      <c r="Y4" s="89"/>
      <c r="Z4" s="89"/>
      <c r="AA4" s="89"/>
      <c r="AB4" s="89"/>
      <c r="AC4" s="90"/>
      <c r="AD4" s="88">
        <f>AD5</f>
        <v>44319</v>
      </c>
      <c r="AE4" s="89"/>
      <c r="AF4" s="89"/>
      <c r="AG4" s="89"/>
      <c r="AH4" s="89"/>
      <c r="AI4" s="89"/>
      <c r="AJ4" s="90"/>
      <c r="AK4" s="88">
        <f>AK5</f>
        <v>44326</v>
      </c>
      <c r="AL4" s="89"/>
      <c r="AM4" s="89"/>
      <c r="AN4" s="89"/>
      <c r="AO4" s="89"/>
      <c r="AP4" s="89"/>
      <c r="AQ4" s="90"/>
      <c r="AR4" s="88">
        <f>AR5</f>
        <v>44333</v>
      </c>
      <c r="AS4" s="89"/>
      <c r="AT4" s="89"/>
      <c r="AU4" s="89"/>
      <c r="AV4" s="89"/>
      <c r="AW4" s="89"/>
      <c r="AX4" s="90"/>
      <c r="AY4" s="88">
        <f>AY5</f>
        <v>44340</v>
      </c>
      <c r="AZ4" s="89"/>
      <c r="BA4" s="89"/>
      <c r="BB4" s="89"/>
      <c r="BC4" s="89"/>
      <c r="BD4" s="89"/>
      <c r="BE4" s="90"/>
      <c r="BF4" s="88">
        <f>BF5</f>
        <v>44347</v>
      </c>
      <c r="BG4" s="89"/>
      <c r="BH4" s="89"/>
      <c r="BI4" s="89"/>
      <c r="BJ4" s="89"/>
      <c r="BK4" s="89"/>
      <c r="BL4" s="90"/>
    </row>
    <row r="5" spans="1:64" ht="15" customHeight="1" x14ac:dyDescent="0.25">
      <c r="A5" s="59" t="s">
        <v>32</v>
      </c>
      <c r="B5" s="87"/>
      <c r="C5" s="87"/>
      <c r="D5" s="87"/>
      <c r="E5" s="87"/>
      <c r="F5" s="87"/>
      <c r="G5" s="87"/>
      <c r="I5" s="11">
        <f>Project_Start-WEEKDAY(Project_Start,1)+2+7*(Display_Week-1)</f>
        <v>44298</v>
      </c>
      <c r="J5" s="10">
        <f>I5+1</f>
        <v>44299</v>
      </c>
      <c r="K5" s="10">
        <f t="shared" ref="K5:AX5" si="0">J5+1</f>
        <v>44300</v>
      </c>
      <c r="L5" s="10">
        <f t="shared" si="0"/>
        <v>44301</v>
      </c>
      <c r="M5" s="10">
        <f t="shared" si="0"/>
        <v>44302</v>
      </c>
      <c r="N5" s="10">
        <f t="shared" si="0"/>
        <v>44303</v>
      </c>
      <c r="O5" s="12">
        <f t="shared" si="0"/>
        <v>44304</v>
      </c>
      <c r="P5" s="11">
        <f>O5+1</f>
        <v>44305</v>
      </c>
      <c r="Q5" s="10">
        <f>P5+1</f>
        <v>44306</v>
      </c>
      <c r="R5" s="10">
        <f t="shared" si="0"/>
        <v>44307</v>
      </c>
      <c r="S5" s="10">
        <f t="shared" si="0"/>
        <v>44308</v>
      </c>
      <c r="T5" s="10">
        <f t="shared" si="0"/>
        <v>44309</v>
      </c>
      <c r="U5" s="10">
        <f t="shared" si="0"/>
        <v>44310</v>
      </c>
      <c r="V5" s="12">
        <f t="shared" si="0"/>
        <v>44311</v>
      </c>
      <c r="W5" s="11">
        <f>V5+1</f>
        <v>44312</v>
      </c>
      <c r="X5" s="10">
        <f>W5+1</f>
        <v>44313</v>
      </c>
      <c r="Y5" s="10">
        <f t="shared" si="0"/>
        <v>44314</v>
      </c>
      <c r="Z5" s="10">
        <f t="shared" si="0"/>
        <v>44315</v>
      </c>
      <c r="AA5" s="10">
        <f t="shared" si="0"/>
        <v>44316</v>
      </c>
      <c r="AB5" s="10">
        <f t="shared" si="0"/>
        <v>44317</v>
      </c>
      <c r="AC5" s="12">
        <f t="shared" si="0"/>
        <v>44318</v>
      </c>
      <c r="AD5" s="11">
        <f>AC5+1</f>
        <v>44319</v>
      </c>
      <c r="AE5" s="10">
        <f>AD5+1</f>
        <v>44320</v>
      </c>
      <c r="AF5" s="10">
        <f t="shared" si="0"/>
        <v>44321</v>
      </c>
      <c r="AG5" s="10">
        <f t="shared" si="0"/>
        <v>44322</v>
      </c>
      <c r="AH5" s="10">
        <f t="shared" si="0"/>
        <v>44323</v>
      </c>
      <c r="AI5" s="10">
        <f t="shared" si="0"/>
        <v>44324</v>
      </c>
      <c r="AJ5" s="12">
        <f t="shared" si="0"/>
        <v>44325</v>
      </c>
      <c r="AK5" s="11">
        <f>AJ5+1</f>
        <v>44326</v>
      </c>
      <c r="AL5" s="10">
        <f>AK5+1</f>
        <v>44327</v>
      </c>
      <c r="AM5" s="10">
        <f t="shared" si="0"/>
        <v>44328</v>
      </c>
      <c r="AN5" s="10">
        <f t="shared" si="0"/>
        <v>44329</v>
      </c>
      <c r="AO5" s="10">
        <f t="shared" si="0"/>
        <v>44330</v>
      </c>
      <c r="AP5" s="10">
        <f t="shared" si="0"/>
        <v>44331</v>
      </c>
      <c r="AQ5" s="12">
        <f t="shared" si="0"/>
        <v>44332</v>
      </c>
      <c r="AR5" s="11">
        <f>AQ5+1</f>
        <v>44333</v>
      </c>
      <c r="AS5" s="10">
        <f>AR5+1</f>
        <v>44334</v>
      </c>
      <c r="AT5" s="10">
        <f t="shared" si="0"/>
        <v>44335</v>
      </c>
      <c r="AU5" s="10">
        <f t="shared" si="0"/>
        <v>44336</v>
      </c>
      <c r="AV5" s="10">
        <f t="shared" si="0"/>
        <v>44337</v>
      </c>
      <c r="AW5" s="10">
        <f t="shared" si="0"/>
        <v>44338</v>
      </c>
      <c r="AX5" s="12">
        <f t="shared" si="0"/>
        <v>44339</v>
      </c>
      <c r="AY5" s="11">
        <f>AX5+1</f>
        <v>44340</v>
      </c>
      <c r="AZ5" s="10">
        <f>AY5+1</f>
        <v>44341</v>
      </c>
      <c r="BA5" s="10">
        <f t="shared" ref="BA5:BE5" si="1">AZ5+1</f>
        <v>44342</v>
      </c>
      <c r="BB5" s="10">
        <f t="shared" si="1"/>
        <v>44343</v>
      </c>
      <c r="BC5" s="10">
        <f t="shared" si="1"/>
        <v>44344</v>
      </c>
      <c r="BD5" s="10">
        <f t="shared" si="1"/>
        <v>44345</v>
      </c>
      <c r="BE5" s="12">
        <f t="shared" si="1"/>
        <v>44346</v>
      </c>
      <c r="BF5" s="11">
        <f>BE5+1</f>
        <v>44347</v>
      </c>
      <c r="BG5" s="10">
        <f>BF5+1</f>
        <v>44348</v>
      </c>
      <c r="BH5" s="10">
        <f t="shared" ref="BH5:BL5" si="2">BG5+1</f>
        <v>44349</v>
      </c>
      <c r="BI5" s="10">
        <f t="shared" si="2"/>
        <v>44350</v>
      </c>
      <c r="BJ5" s="10">
        <f t="shared" si="2"/>
        <v>44351</v>
      </c>
      <c r="BK5" s="10">
        <f t="shared" si="2"/>
        <v>44352</v>
      </c>
      <c r="BL5" s="12">
        <f t="shared" si="2"/>
        <v>44353</v>
      </c>
    </row>
    <row r="6" spans="1:64" ht="30" customHeight="1" thickBot="1" x14ac:dyDescent="0.3">
      <c r="A6" s="59" t="s">
        <v>33</v>
      </c>
      <c r="B6" s="8" t="s">
        <v>9</v>
      </c>
      <c r="C6" s="9"/>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34</v>
      </c>
      <c r="B8" s="18" t="s">
        <v>38</v>
      </c>
      <c r="C8" s="71"/>
      <c r="D8" s="19"/>
      <c r="E8" s="20"/>
      <c r="F8" s="21"/>
      <c r="G8" s="17"/>
      <c r="H8" s="17" t="str">
        <f t="shared" ref="H8:H46"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35</v>
      </c>
      <c r="B9" s="80" t="s">
        <v>53</v>
      </c>
      <c r="C9" s="72"/>
      <c r="D9" s="22">
        <v>1</v>
      </c>
      <c r="E9" s="66">
        <f>Project_Start</f>
        <v>44300</v>
      </c>
      <c r="F9" s="66">
        <f>E9+3</f>
        <v>44303</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36</v>
      </c>
      <c r="B10" s="80" t="s">
        <v>54</v>
      </c>
      <c r="C10" s="72"/>
      <c r="D10" s="22">
        <v>1</v>
      </c>
      <c r="E10" s="66">
        <f>F9</f>
        <v>44303</v>
      </c>
      <c r="F10" s="66">
        <f>F9+2</f>
        <v>44305</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0" t="s">
        <v>55</v>
      </c>
      <c r="C11" s="72"/>
      <c r="D11" s="22">
        <v>1</v>
      </c>
      <c r="E11" s="66">
        <f>F10</f>
        <v>44305</v>
      </c>
      <c r="F11" s="66">
        <f>F10+4</f>
        <v>44309</v>
      </c>
      <c r="G11" s="17"/>
      <c r="H11" s="17">
        <f t="shared"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37</v>
      </c>
      <c r="B12" s="23" t="s">
        <v>39</v>
      </c>
      <c r="C12" s="73"/>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1" t="s">
        <v>52</v>
      </c>
      <c r="C13" s="74"/>
      <c r="D13" s="27">
        <v>1</v>
      </c>
      <c r="E13" s="67">
        <f>F11+1</f>
        <v>44310</v>
      </c>
      <c r="F13" s="67">
        <f>E13+4</f>
        <v>44314</v>
      </c>
      <c r="G13" s="17"/>
      <c r="H13" s="17">
        <f t="shared" si="6"/>
        <v>5</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1" t="s">
        <v>51</v>
      </c>
      <c r="C14" s="74"/>
      <c r="D14" s="27">
        <v>1</v>
      </c>
      <c r="E14" s="67">
        <f>E13+2</f>
        <v>44312</v>
      </c>
      <c r="F14" s="67">
        <f>E14+5</f>
        <v>44317</v>
      </c>
      <c r="G14" s="17"/>
      <c r="H14" s="17">
        <f t="shared" si="6"/>
        <v>6</v>
      </c>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1" t="s">
        <v>50</v>
      </c>
      <c r="C15" s="74"/>
      <c r="D15" s="27">
        <v>1</v>
      </c>
      <c r="E15" s="67">
        <f>F14</f>
        <v>44317</v>
      </c>
      <c r="F15" s="67">
        <f>E15+2</f>
        <v>44319</v>
      </c>
      <c r="G15" s="17"/>
      <c r="H15" s="17">
        <f t="shared" si="6"/>
        <v>3</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t="s">
        <v>49</v>
      </c>
      <c r="C16" s="74"/>
      <c r="D16" s="27">
        <v>1</v>
      </c>
      <c r="E16" s="67">
        <f>F15</f>
        <v>44319</v>
      </c>
      <c r="F16" s="67">
        <f>E16+1</f>
        <v>44320</v>
      </c>
      <c r="G16" s="17"/>
      <c r="H16" s="17">
        <f t="shared" si="6"/>
        <v>2</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t="s">
        <v>25</v>
      </c>
      <c r="B17" s="28" t="s">
        <v>40</v>
      </c>
      <c r="C17" s="75"/>
      <c r="D17" s="29"/>
      <c r="E17" s="30"/>
      <c r="F17" s="31"/>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2" t="s">
        <v>43</v>
      </c>
      <c r="C18" s="76"/>
      <c r="D18" s="32">
        <v>1</v>
      </c>
      <c r="E18" s="68">
        <f>F16</f>
        <v>44320</v>
      </c>
      <c r="F18" s="68">
        <f>F16 +1</f>
        <v>44321</v>
      </c>
      <c r="G18" s="17"/>
      <c r="H18" s="17">
        <f t="shared" si="6"/>
        <v>2</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2" t="s">
        <v>42</v>
      </c>
      <c r="C19" s="76"/>
      <c r="D19" s="32">
        <v>1</v>
      </c>
      <c r="E19" s="68">
        <f>F18</f>
        <v>44321</v>
      </c>
      <c r="F19" s="68">
        <f>F18 + 1</f>
        <v>44322</v>
      </c>
      <c r="G19" s="17"/>
      <c r="H19" s="17">
        <f t="shared" si="6"/>
        <v>2</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2" t="s">
        <v>48</v>
      </c>
      <c r="C20" s="76"/>
      <c r="D20" s="32">
        <v>1</v>
      </c>
      <c r="E20" s="68">
        <f>F19</f>
        <v>44322</v>
      </c>
      <c r="F20" s="68">
        <f>F19 + 1</f>
        <v>44323</v>
      </c>
      <c r="G20" s="17"/>
      <c r="H20" s="17"/>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2" t="s">
        <v>63</v>
      </c>
      <c r="C21" s="76"/>
      <c r="D21" s="32">
        <v>1</v>
      </c>
      <c r="E21" s="68">
        <f>F20</f>
        <v>44323</v>
      </c>
      <c r="F21" s="68">
        <f>F20 + 1</f>
        <v>44324</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2" t="s">
        <v>47</v>
      </c>
      <c r="C22" s="76"/>
      <c r="D22" s="32">
        <v>0.8</v>
      </c>
      <c r="E22" s="68">
        <f>F21</f>
        <v>44324</v>
      </c>
      <c r="F22" s="68">
        <f>F21 + 1</f>
        <v>44325</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2" t="s">
        <v>44</v>
      </c>
      <c r="C23" s="76"/>
      <c r="D23" s="32">
        <v>1</v>
      </c>
      <c r="E23" s="68">
        <f t="shared" ref="E23:E26" si="7">F22</f>
        <v>44325</v>
      </c>
      <c r="F23" s="68">
        <f t="shared" ref="F23:F26" si="8">F22 + 1</f>
        <v>44326</v>
      </c>
      <c r="G23" s="17"/>
      <c r="H23" s="17">
        <f t="shared" si="6"/>
        <v>2</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2" t="s">
        <v>45</v>
      </c>
      <c r="C24" s="76"/>
      <c r="D24" s="32">
        <v>1</v>
      </c>
      <c r="E24" s="68">
        <f t="shared" si="7"/>
        <v>44326</v>
      </c>
      <c r="F24" s="68">
        <f>F23 + 2</f>
        <v>44328</v>
      </c>
      <c r="G24" s="17"/>
      <c r="H24" s="17">
        <f t="shared" si="6"/>
        <v>3</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2" t="s">
        <v>46</v>
      </c>
      <c r="C25" s="76"/>
      <c r="D25" s="32">
        <v>0.5</v>
      </c>
      <c r="E25" s="68">
        <f t="shared" si="7"/>
        <v>44328</v>
      </c>
      <c r="F25" s="68">
        <f t="shared" si="8"/>
        <v>44329</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2" t="s">
        <v>57</v>
      </c>
      <c r="C26" s="76"/>
      <c r="D26" s="32">
        <v>1</v>
      </c>
      <c r="E26" s="68">
        <f t="shared" si="7"/>
        <v>44329</v>
      </c>
      <c r="F26" s="68">
        <f t="shared" si="8"/>
        <v>44330</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t="s">
        <v>74</v>
      </c>
      <c r="C27" s="76"/>
      <c r="D27" s="32">
        <v>1</v>
      </c>
      <c r="E27" s="68">
        <f xml:space="preserve"> F26</f>
        <v>44330</v>
      </c>
      <c r="F27" s="68">
        <f xml:space="preserve"> E27+1</f>
        <v>44331</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2" t="s">
        <v>75</v>
      </c>
      <c r="C28" s="76"/>
      <c r="D28" s="32">
        <v>1</v>
      </c>
      <c r="E28" s="68">
        <f xml:space="preserve"> F27</f>
        <v>44331</v>
      </c>
      <c r="F28" s="68">
        <f xml:space="preserve"> E28+1</f>
        <v>44332</v>
      </c>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2" t="s">
        <v>56</v>
      </c>
      <c r="C29" s="76"/>
      <c r="D29" s="32">
        <v>0.9</v>
      </c>
      <c r="E29" s="68">
        <f>F26</f>
        <v>44330</v>
      </c>
      <c r="F29" s="68">
        <f>F26 + 3</f>
        <v>44333</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2" t="s">
        <v>69</v>
      </c>
      <c r="C30" s="76"/>
      <c r="D30" s="32">
        <v>1</v>
      </c>
      <c r="E30" s="68">
        <f t="shared" ref="E30:E41" si="9">F27</f>
        <v>44331</v>
      </c>
      <c r="F30" s="68">
        <f t="shared" ref="F30:F41" si="10">F27 + 3</f>
        <v>44334</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2" t="s">
        <v>68</v>
      </c>
      <c r="C31" s="76"/>
      <c r="D31" s="32">
        <v>1</v>
      </c>
      <c r="E31" s="68">
        <f t="shared" si="9"/>
        <v>44332</v>
      </c>
      <c r="F31" s="68">
        <f t="shared" si="10"/>
        <v>44335</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2" t="s">
        <v>76</v>
      </c>
      <c r="C32" s="76"/>
      <c r="D32" s="32">
        <v>1</v>
      </c>
      <c r="E32" s="68">
        <f t="shared" si="9"/>
        <v>44333</v>
      </c>
      <c r="F32" s="68">
        <f t="shared" si="10"/>
        <v>44336</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2" t="s">
        <v>71</v>
      </c>
      <c r="C33" s="76"/>
      <c r="D33" s="32">
        <v>1</v>
      </c>
      <c r="E33" s="68">
        <f t="shared" si="9"/>
        <v>44334</v>
      </c>
      <c r="F33" s="68">
        <f t="shared" si="10"/>
        <v>44337</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c r="B34" s="82" t="s">
        <v>70</v>
      </c>
      <c r="C34" s="76"/>
      <c r="D34" s="32">
        <v>1</v>
      </c>
      <c r="E34" s="68">
        <f t="shared" si="9"/>
        <v>44335</v>
      </c>
      <c r="F34" s="68">
        <f t="shared" si="10"/>
        <v>44338</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c r="B35" s="82" t="s">
        <v>73</v>
      </c>
      <c r="C35" s="76"/>
      <c r="D35" s="32">
        <v>1</v>
      </c>
      <c r="E35" s="68">
        <f t="shared" si="9"/>
        <v>44336</v>
      </c>
      <c r="F35" s="68">
        <f t="shared" si="10"/>
        <v>44339</v>
      </c>
      <c r="G35" s="17"/>
      <c r="H35" s="17"/>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c r="B36" s="82" t="s">
        <v>72</v>
      </c>
      <c r="C36" s="76"/>
      <c r="D36" s="32">
        <v>0.9</v>
      </c>
      <c r="E36" s="68">
        <f t="shared" si="9"/>
        <v>44337</v>
      </c>
      <c r="F36" s="68">
        <f t="shared" si="10"/>
        <v>44340</v>
      </c>
      <c r="G36" s="17"/>
      <c r="H36" s="17"/>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c r="B37" s="82" t="s">
        <v>67</v>
      </c>
      <c r="C37" s="76"/>
      <c r="D37" s="32">
        <v>0.7</v>
      </c>
      <c r="E37" s="68">
        <f t="shared" si="9"/>
        <v>44338</v>
      </c>
      <c r="F37" s="68">
        <f t="shared" si="10"/>
        <v>44341</v>
      </c>
      <c r="G37" s="17"/>
      <c r="H37" s="17"/>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8"/>
      <c r="B38" s="82" t="s">
        <v>58</v>
      </c>
      <c r="C38" s="76"/>
      <c r="D38" s="32">
        <v>1</v>
      </c>
      <c r="E38" s="68">
        <f t="shared" si="9"/>
        <v>44339</v>
      </c>
      <c r="F38" s="68">
        <f t="shared" si="10"/>
        <v>44342</v>
      </c>
      <c r="G38" s="17"/>
      <c r="H38" s="17"/>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
      <c r="A39" s="58"/>
      <c r="B39" s="82" t="s">
        <v>59</v>
      </c>
      <c r="C39" s="76"/>
      <c r="D39" s="32">
        <v>1</v>
      </c>
      <c r="E39" s="68">
        <f t="shared" si="9"/>
        <v>44340</v>
      </c>
      <c r="F39" s="68">
        <f>F36 + 3</f>
        <v>44343</v>
      </c>
      <c r="G39" s="17"/>
      <c r="H39" s="17"/>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3">
      <c r="A40" s="58"/>
      <c r="B40" s="82" t="s">
        <v>60</v>
      </c>
      <c r="C40" s="76"/>
      <c r="D40" s="32">
        <v>1</v>
      </c>
      <c r="E40" s="68">
        <f t="shared" si="9"/>
        <v>44341</v>
      </c>
      <c r="F40" s="68">
        <f t="shared" si="10"/>
        <v>44344</v>
      </c>
      <c r="G40" s="17"/>
      <c r="H40" s="17"/>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3">
      <c r="A41" s="58"/>
      <c r="B41" s="82" t="s">
        <v>61</v>
      </c>
      <c r="C41" s="76"/>
      <c r="D41" s="32">
        <v>0.99</v>
      </c>
      <c r="E41" s="68">
        <f t="shared" si="9"/>
        <v>44342</v>
      </c>
      <c r="F41" s="68">
        <f t="shared" si="10"/>
        <v>44345</v>
      </c>
      <c r="G41" s="17"/>
      <c r="H41" s="17"/>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3" customFormat="1" ht="30" customHeight="1" thickBot="1" x14ac:dyDescent="0.3">
      <c r="A42" s="58" t="s">
        <v>25</v>
      </c>
      <c r="B42" s="33" t="s">
        <v>41</v>
      </c>
      <c r="C42" s="77"/>
      <c r="D42" s="34"/>
      <c r="E42" s="35"/>
      <c r="F42" s="36"/>
      <c r="G42" s="17"/>
      <c r="H42" s="17" t="str">
        <f t="shared" si="6"/>
        <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3" customFormat="1" ht="30" customHeight="1" thickBot="1" x14ac:dyDescent="0.3">
      <c r="A43" s="58"/>
      <c r="B43" s="83" t="s">
        <v>62</v>
      </c>
      <c r="C43" s="78"/>
      <c r="D43" s="37">
        <v>1</v>
      </c>
      <c r="E43" s="69">
        <f xml:space="preserve"> F41</f>
        <v>44345</v>
      </c>
      <c r="F43" s="69">
        <f>F41+5</f>
        <v>44350</v>
      </c>
      <c r="G43" s="17"/>
      <c r="H43" s="17">
        <f t="shared" si="6"/>
        <v>6</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3" customFormat="1" ht="30" customHeight="1" thickBot="1" x14ac:dyDescent="0.3">
      <c r="A44" s="58"/>
      <c r="B44" s="83" t="s">
        <v>64</v>
      </c>
      <c r="C44" s="78"/>
      <c r="D44" s="37">
        <v>1</v>
      </c>
      <c r="E44" s="69">
        <f>F43</f>
        <v>44350</v>
      </c>
      <c r="F44" s="69">
        <f>F43+5</f>
        <v>44355</v>
      </c>
      <c r="G44" s="17"/>
      <c r="H44" s="17"/>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row>
    <row r="45" spans="1:64" s="3" customFormat="1" ht="30" customHeight="1" thickBot="1" x14ac:dyDescent="0.3">
      <c r="A45" s="58" t="s">
        <v>27</v>
      </c>
      <c r="B45" s="84"/>
      <c r="C45" s="79"/>
      <c r="D45" s="16"/>
      <c r="E45" s="70"/>
      <c r="F45" s="70"/>
      <c r="G45" s="17"/>
      <c r="H45" s="17" t="str">
        <f t="shared" si="6"/>
        <v/>
      </c>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64" s="3" customFormat="1" ht="30" customHeight="1" thickBot="1" x14ac:dyDescent="0.3">
      <c r="A46" s="59" t="s">
        <v>26</v>
      </c>
      <c r="B46" s="38" t="s">
        <v>0</v>
      </c>
      <c r="C46" s="39"/>
      <c r="D46" s="40"/>
      <c r="E46" s="41"/>
      <c r="F46" s="42"/>
      <c r="G46" s="43"/>
      <c r="H46" s="43" t="str">
        <f t="shared" si="6"/>
        <v/>
      </c>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row>
    <row r="47" spans="1:64" ht="30" customHeight="1" x14ac:dyDescent="0.25">
      <c r="G47" s="6"/>
    </row>
    <row r="48" spans="1:64" ht="30" customHeight="1" x14ac:dyDescent="0.25">
      <c r="C48" s="14"/>
      <c r="F48" s="60"/>
    </row>
    <row r="49" spans="3:3" ht="30" customHeight="1" x14ac:dyDescent="0.25">
      <c r="C49"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4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6">
    <cfRule type="expression" dxfId="2" priority="33">
      <formula>AND(TODAY()&gt;=I$5,TODAY()&lt;J$5)</formula>
    </cfRule>
  </conditionalFormatting>
  <conditionalFormatting sqref="I7:BL4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2021-06-04T12:43:13Z</dcterms:modified>
</cp:coreProperties>
</file>