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alo/Projects/stock-reconciliation/tests/"/>
    </mc:Choice>
  </mc:AlternateContent>
  <bookViews>
    <workbookView xWindow="-27180" yWindow="-1000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J3" i="1"/>
  <c r="L3" i="1"/>
  <c r="L4" i="1"/>
  <c r="J5" i="1"/>
  <c r="L5" i="1"/>
  <c r="L6" i="1"/>
  <c r="J7" i="1"/>
  <c r="L7" i="1"/>
  <c r="J8" i="1"/>
  <c r="L8" i="1"/>
  <c r="L9" i="1"/>
  <c r="J10" i="1"/>
  <c r="L10" i="1"/>
  <c r="L11" i="1"/>
  <c r="L12" i="1"/>
  <c r="L2" i="1"/>
  <c r="K3" i="1"/>
  <c r="K4" i="1"/>
  <c r="K5" i="1"/>
  <c r="K6" i="1"/>
  <c r="K7" i="1"/>
  <c r="K8" i="1"/>
  <c r="K9" i="1"/>
  <c r="K10" i="1"/>
  <c r="K2" i="1"/>
  <c r="J2" i="1"/>
</calcChain>
</file>

<file path=xl/sharedStrings.xml><?xml version="1.0" encoding="utf-8"?>
<sst xmlns="http://schemas.openxmlformats.org/spreadsheetml/2006/main" count="39" uniqueCount="19">
  <si>
    <t>D0-POS</t>
  </si>
  <si>
    <t>D1-TRN</t>
  </si>
  <si>
    <t>D1-POS</t>
  </si>
  <si>
    <t>ABX</t>
  </si>
  <si>
    <t>BUY</t>
  </si>
  <si>
    <t>CHK</t>
  </si>
  <si>
    <t>NVDA</t>
  </si>
  <si>
    <t>SELL</t>
  </si>
  <si>
    <t>UA</t>
  </si>
  <si>
    <t>VRX</t>
  </si>
  <si>
    <t>Cash</t>
  </si>
  <si>
    <t>DEPOSIT</t>
  </si>
  <si>
    <t>FEE</t>
  </si>
  <si>
    <t>IB</t>
  </si>
  <si>
    <t>TLT</t>
  </si>
  <si>
    <t>X</t>
  </si>
  <si>
    <t>Q</t>
  </si>
  <si>
    <t>Amount</t>
  </si>
  <si>
    <t>Cash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</si>
</sst>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43" fontId="0" fillId="0" borderId="0" xfId="1" applyNumberFormat="1" applyFont="1"/>
    <xf numFmtId="43" fontId="0" fillId="0" borderId="0" xfId="1" applyNumberFormat="1" applyFont="1" applyFill="1"/>
    <xf numFmtId="0" fontId="2" fillId="2" borderId="2" xfId="0" applyFont="1" applyFill="1" applyBorder="1"/>
    <xf numFmtId="43" fontId="2" fillId="2" borderId="2" xfId="1" applyNumberFormat="1" applyFont="1" applyFill="1" applyBorder="1"/>
    <xf numFmtId="0" fontId="2" fillId="2" borderId="3" xfId="0" applyFont="1" applyFill="1" applyBorder="1"/>
    <xf numFmtId="43" fontId="2" fillId="2" borderId="2" xfId="1" applyFont="1" applyFill="1" applyBorder="1"/>
    <xf numFmtId="0" fontId="0" fillId="3" borderId="1" xfId="0" applyFill="1" applyBorder="1"/>
    <xf numFmtId="0" fontId="0" fillId="3" borderId="0" xfId="0" applyFill="1"/>
    <xf numFmtId="43" fontId="0" fillId="0" borderId="0" xfId="0" applyNumberFormat="1"/>
    <xf numFmtId="43" fontId="2" fillId="2" borderId="2" xfId="1" applyFont="1" applyFill="1" applyBorder="1" applyAlignment="1">
      <alignment horizontal="center"/>
    </xf>
    <xf numFmtId="0" fontId="0" fillId="4" borderId="0" xfId="0" applyFill="1"/>
    <xf numFmtId="43" fontId="2" fillId="2" borderId="0" xfId="1" applyFont="1" applyFill="1" applyBorder="1"/>
    <xf numFmtId="165" fontId="0" fillId="5" borderId="0" xfId="1" applyNumberFormat="1" applyFont="1" applyFill="1"/>
    <xf numFmtId="165" fontId="0" fillId="6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B1" zoomScale="216" zoomScaleNormal="216" zoomScalePageLayoutView="216" workbookViewId="0">
      <selection activeCell="I2" sqref="I2:I11"/>
    </sheetView>
  </sheetViews>
  <sheetFormatPr baseColWidth="10" defaultRowHeight="16" x14ac:dyDescent="0.2"/>
  <cols>
    <col min="1" max="1" width="7.5" customWidth="1"/>
    <col min="2" max="2" width="11.5" style="2" customWidth="1"/>
    <col min="3" max="3" width="8.5" customWidth="1"/>
    <col min="4" max="4" width="5.6640625" customWidth="1"/>
    <col min="5" max="5" width="9.33203125" style="1" customWidth="1"/>
    <col min="6" max="6" width="9.33203125" style="1" bestFit="1" customWidth="1"/>
    <col min="7" max="7" width="7.6640625" customWidth="1"/>
    <col min="8" max="8" width="10" style="1" customWidth="1"/>
    <col min="9" max="9" width="7.5" style="1" customWidth="1"/>
    <col min="10" max="10" width="4.33203125" customWidth="1"/>
  </cols>
  <sheetData>
    <row r="1" spans="1:12" x14ac:dyDescent="0.2">
      <c r="A1" s="4" t="s">
        <v>0</v>
      </c>
      <c r="B1" s="5"/>
      <c r="C1" s="6" t="s">
        <v>1</v>
      </c>
      <c r="D1" s="4"/>
      <c r="E1" s="11" t="s">
        <v>16</v>
      </c>
      <c r="F1" s="11" t="s">
        <v>17</v>
      </c>
      <c r="G1" s="6" t="s">
        <v>2</v>
      </c>
      <c r="H1" s="7"/>
      <c r="I1" s="13"/>
      <c r="K1" t="s">
        <v>16</v>
      </c>
      <c r="L1" t="s">
        <v>18</v>
      </c>
    </row>
    <row r="2" spans="1:12" x14ac:dyDescent="0.2">
      <c r="A2" s="9" t="s">
        <v>3</v>
      </c>
      <c r="B2" s="3">
        <v>489</v>
      </c>
      <c r="C2" s="8" t="s">
        <v>3</v>
      </c>
      <c r="D2" t="s">
        <v>4</v>
      </c>
      <c r="E2" s="1">
        <v>100</v>
      </c>
      <c r="F2" s="1">
        <v>1430</v>
      </c>
      <c r="G2" s="8" t="s">
        <v>3</v>
      </c>
      <c r="H2" s="1">
        <v>590</v>
      </c>
      <c r="I2" s="14">
        <f>H2-K2</f>
        <v>1</v>
      </c>
      <c r="J2">
        <f>IF(D2="BUY",1,-1)</f>
        <v>1</v>
      </c>
      <c r="K2" s="10">
        <f>B2+E2*J2</f>
        <v>589</v>
      </c>
      <c r="L2" s="10">
        <f>-J2*F2</f>
        <v>-1430</v>
      </c>
    </row>
    <row r="3" spans="1:12" x14ac:dyDescent="0.2">
      <c r="A3" s="9" t="s">
        <v>5</v>
      </c>
      <c r="B3" s="3">
        <v>275.75</v>
      </c>
      <c r="C3" s="8" t="s">
        <v>5</v>
      </c>
      <c r="D3" t="s">
        <v>4</v>
      </c>
      <c r="E3" s="1">
        <v>1023</v>
      </c>
      <c r="F3" s="1">
        <v>3194</v>
      </c>
      <c r="G3" s="8" t="s">
        <v>5</v>
      </c>
      <c r="H3" s="1">
        <v>1298.75</v>
      </c>
      <c r="I3" s="14">
        <f t="shared" ref="I3:I10" si="0">H3-K3</f>
        <v>0</v>
      </c>
      <c r="J3">
        <f>IF(D3="BUY",1,-1)</f>
        <v>1</v>
      </c>
      <c r="K3" s="10">
        <f t="shared" ref="K3:K10" si="1">B3+E3*J3</f>
        <v>1298.75</v>
      </c>
      <c r="L3" s="10">
        <f>-J3*F3</f>
        <v>-3194</v>
      </c>
    </row>
    <row r="4" spans="1:12" x14ac:dyDescent="0.2">
      <c r="A4" s="9" t="s">
        <v>13</v>
      </c>
      <c r="B4" s="3">
        <v>1020</v>
      </c>
      <c r="C4" s="8"/>
      <c r="G4" s="8" t="s">
        <v>13</v>
      </c>
      <c r="H4" s="1">
        <v>1020</v>
      </c>
      <c r="I4" s="14">
        <f t="shared" si="0"/>
        <v>0</v>
      </c>
      <c r="K4" s="10">
        <f t="shared" si="1"/>
        <v>1020</v>
      </c>
      <c r="L4" s="10">
        <f>-J4*F4</f>
        <v>0</v>
      </c>
    </row>
    <row r="5" spans="1:12" x14ac:dyDescent="0.2">
      <c r="A5" s="9" t="s">
        <v>6</v>
      </c>
      <c r="B5" s="3">
        <v>312</v>
      </c>
      <c r="C5" s="8" t="s">
        <v>6</v>
      </c>
      <c r="D5" t="s">
        <v>7</v>
      </c>
      <c r="E5" s="1">
        <v>212</v>
      </c>
      <c r="F5" s="1">
        <v>3412</v>
      </c>
      <c r="G5" s="8" t="s">
        <v>6</v>
      </c>
      <c r="H5" s="1">
        <v>100</v>
      </c>
      <c r="I5" s="14">
        <f t="shared" si="0"/>
        <v>0</v>
      </c>
      <c r="J5">
        <f>IF(D5="BUY",1,-1)</f>
        <v>-1</v>
      </c>
      <c r="K5" s="10">
        <f t="shared" si="1"/>
        <v>100</v>
      </c>
      <c r="L5" s="10">
        <f>-J5*F5</f>
        <v>3412</v>
      </c>
    </row>
    <row r="6" spans="1:12" x14ac:dyDescent="0.2">
      <c r="A6" s="9" t="s">
        <v>14</v>
      </c>
      <c r="B6" s="3">
        <v>123</v>
      </c>
      <c r="C6" s="8"/>
      <c r="G6" s="8" t="s">
        <v>14</v>
      </c>
      <c r="H6" s="1">
        <v>124</v>
      </c>
      <c r="I6" s="14">
        <f t="shared" si="0"/>
        <v>1</v>
      </c>
      <c r="K6" s="10">
        <f t="shared" si="1"/>
        <v>123</v>
      </c>
      <c r="L6" s="10">
        <f>-J6*F6</f>
        <v>0</v>
      </c>
    </row>
    <row r="7" spans="1:12" x14ac:dyDescent="0.2">
      <c r="A7" s="9" t="s">
        <v>8</v>
      </c>
      <c r="B7" s="3">
        <v>342</v>
      </c>
      <c r="C7" s="8" t="s">
        <v>8</v>
      </c>
      <c r="D7" t="s">
        <v>7</v>
      </c>
      <c r="E7" s="1">
        <v>24</v>
      </c>
      <c r="F7" s="1">
        <v>140</v>
      </c>
      <c r="G7" s="8" t="s">
        <v>8</v>
      </c>
      <c r="H7" s="1">
        <v>316</v>
      </c>
      <c r="I7" s="14">
        <f t="shared" si="0"/>
        <v>-2</v>
      </c>
      <c r="J7">
        <f>IF(D7="BUY",1,-1)</f>
        <v>-1</v>
      </c>
      <c r="K7" s="10">
        <f t="shared" si="1"/>
        <v>318</v>
      </c>
      <c r="L7" s="10">
        <f>-J7*F7</f>
        <v>140</v>
      </c>
    </row>
    <row r="8" spans="1:12" x14ac:dyDescent="0.2">
      <c r="A8" s="9" t="s">
        <v>9</v>
      </c>
      <c r="B8" s="3">
        <v>574</v>
      </c>
      <c r="C8" s="8" t="s">
        <v>9</v>
      </c>
      <c r="D8" t="s">
        <v>4</v>
      </c>
      <c r="E8" s="1">
        <v>10</v>
      </c>
      <c r="F8" s="1">
        <v>4323</v>
      </c>
      <c r="G8" s="8" t="s">
        <v>9</v>
      </c>
      <c r="H8" s="1">
        <v>584</v>
      </c>
      <c r="I8" s="14">
        <f t="shared" si="0"/>
        <v>0</v>
      </c>
      <c r="J8">
        <f>IF(D8="BUY",1,-1)</f>
        <v>1</v>
      </c>
      <c r="K8" s="10">
        <f t="shared" si="1"/>
        <v>584</v>
      </c>
      <c r="L8" s="10">
        <f>-J8*F8</f>
        <v>-4323</v>
      </c>
    </row>
    <row r="9" spans="1:12" x14ac:dyDescent="0.2">
      <c r="A9" s="9" t="s">
        <v>15</v>
      </c>
      <c r="B9" s="3">
        <v>2001</v>
      </c>
      <c r="C9" s="8"/>
      <c r="G9" s="8" t="s">
        <v>15</v>
      </c>
      <c r="H9" s="1">
        <v>0</v>
      </c>
      <c r="I9" s="14">
        <f t="shared" si="0"/>
        <v>-2001</v>
      </c>
      <c r="K9" s="10">
        <f t="shared" si="1"/>
        <v>2001</v>
      </c>
      <c r="L9" s="10">
        <f>-J9*F9</f>
        <v>0</v>
      </c>
    </row>
    <row r="10" spans="1:12" x14ac:dyDescent="0.2">
      <c r="A10" s="9" t="s">
        <v>10</v>
      </c>
      <c r="B10" s="3">
        <v>1000</v>
      </c>
      <c r="C10" s="8" t="s">
        <v>10</v>
      </c>
      <c r="D10" t="s">
        <v>11</v>
      </c>
      <c r="E10" s="1">
        <v>0</v>
      </c>
      <c r="F10" s="1">
        <v>1000.45</v>
      </c>
      <c r="G10" s="8" t="s">
        <v>10</v>
      </c>
      <c r="H10" s="1">
        <v>-4890.55</v>
      </c>
      <c r="I10" s="15">
        <f>H10-L12</f>
        <v>6</v>
      </c>
      <c r="J10">
        <f>IF(D10="BUY",1,-1)</f>
        <v>-1</v>
      </c>
      <c r="K10" s="10">
        <f t="shared" si="1"/>
        <v>1000</v>
      </c>
      <c r="L10" s="10">
        <f>-J10*F10</f>
        <v>1000.45</v>
      </c>
    </row>
    <row r="11" spans="1:12" x14ac:dyDescent="0.2">
      <c r="A11" s="9"/>
      <c r="B11" s="3"/>
      <c r="C11" s="8" t="s">
        <v>10</v>
      </c>
      <c r="D11" t="s">
        <v>12</v>
      </c>
      <c r="E11" s="1">
        <v>0</v>
      </c>
      <c r="F11" s="1">
        <v>502</v>
      </c>
      <c r="G11" s="8"/>
      <c r="I11" s="14"/>
      <c r="J11" s="12">
        <v>1</v>
      </c>
      <c r="L11" s="10">
        <f>-J11*F11</f>
        <v>-502</v>
      </c>
    </row>
    <row r="12" spans="1:12" x14ac:dyDescent="0.2">
      <c r="L12" s="10">
        <f>SUM(L2:L11)</f>
        <v>-4896.55</v>
      </c>
    </row>
  </sheetData>
  <sortState ref="C2:C10">
    <sortCondition ref="C2:C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2018-01-14T00:48:52Z</dcterms:created>
  <dcterms:modified xsi:type="dcterms:W3CDTF">2018-01-14T01:50:49Z</dcterms:modified>
</cp:coreProperties>
</file>