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liação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<sst xmlns="http://schemas.openxmlformats.org/spreadsheetml/2006/main" count="329" uniqueCount="120">
  <si>
    <t xml:space="preserve">Neste quadro deverá ser selecionada a tecnologia a ser avaliada e preenchidas as informações NOME e DATA</t>
  </si>
  <si>
    <t xml:space="preserve">&gt; 5 e &lt;= 6 = Júnior</t>
  </si>
  <si>
    <t xml:space="preserve">ANDROID</t>
  </si>
  <si>
    <t xml:space="preserve">IOS</t>
  </si>
  <si>
    <t xml:space="preserve">React Native</t>
  </si>
  <si>
    <t xml:space="preserve">Front-end Web</t>
  </si>
  <si>
    <t xml:space="preserve">Back-end JAVA</t>
  </si>
  <si>
    <t xml:space="preserve">Back-end NODE</t>
  </si>
  <si>
    <t xml:space="preserve">Back-end PHP</t>
  </si>
  <si>
    <t xml:space="preserve">Python</t>
  </si>
  <si>
    <t xml:space="preserve">.NET</t>
  </si>
  <si>
    <t xml:space="preserve">&gt; 6 e &lt;= 8= Pleno</t>
  </si>
  <si>
    <t xml:space="preserve">x</t>
  </si>
  <si>
    <t xml:space="preserve">&gt; 8 = Sênior</t>
  </si>
  <si>
    <t xml:space="preserve">Nome Candidato</t>
  </si>
  <si>
    <t xml:space="preserve">Daylon dos Santos Costa</t>
  </si>
  <si>
    <t xml:space="preserve">Data</t>
  </si>
  <si>
    <t xml:space="preserve">Resultado</t>
  </si>
  <si>
    <t xml:space="preserve">Status</t>
  </si>
  <si>
    <t xml:space="preserve">Neste quadro deverão ser feitas marcações apenas para os quadros que tenham relação com a vaga aberta.
Se Android, preencher apenas os quadros de ANDROID;
Se IOS, preencher apenas os quadros de IOS;</t>
  </si>
  <si>
    <t xml:space="preserve">Kotlin</t>
  </si>
  <si>
    <t xml:space="preserve">Java</t>
  </si>
  <si>
    <t xml:space="preserve">REST API</t>
  </si>
  <si>
    <t xml:space="preserve">Material Design</t>
  </si>
  <si>
    <t xml:space="preserve">MAVEN</t>
  </si>
  <si>
    <t xml:space="preserve">GRADLEW</t>
  </si>
  <si>
    <t xml:space="preserve">Play Store</t>
  </si>
  <si>
    <t xml:space="preserve">Júnior</t>
  </si>
  <si>
    <t xml:space="preserve">Pleno</t>
  </si>
  <si>
    <t xml:space="preserve">Sênior</t>
  </si>
  <si>
    <t xml:space="preserve">Swift</t>
  </si>
  <si>
    <t xml:space="preserve">Objective-C</t>
  </si>
  <si>
    <t xml:space="preserve">Guideliness Apple</t>
  </si>
  <si>
    <t xml:space="preserve">COCOAPODS</t>
  </si>
  <si>
    <t xml:space="preserve">APP Store</t>
  </si>
  <si>
    <t xml:space="preserve">REACT NATIVE</t>
  </si>
  <si>
    <t xml:space="preserve">HTML</t>
  </si>
  <si>
    <t xml:space="preserve">Javascript</t>
  </si>
  <si>
    <t xml:space="preserve">CSS</t>
  </si>
  <si>
    <t xml:space="preserve">WEBPACK</t>
  </si>
  <si>
    <t xml:space="preserve">PLAY Store</t>
  </si>
  <si>
    <t xml:space="preserve">Front-end WEB - Angular ou React</t>
  </si>
  <si>
    <t xml:space="preserve">Typescript</t>
  </si>
  <si>
    <t xml:space="preserve">Framework React</t>
  </si>
  <si>
    <t xml:space="preserve">Framework Angular</t>
  </si>
  <si>
    <t xml:space="preserve">Framework AVUE</t>
  </si>
  <si>
    <t xml:space="preserve">Virtualização</t>
  </si>
  <si>
    <t xml:space="preserve">JAVA</t>
  </si>
  <si>
    <t xml:space="preserve">Spring Boot</t>
  </si>
  <si>
    <t xml:space="preserve">NODE</t>
  </si>
  <si>
    <t xml:space="preserve">ExpressJS</t>
  </si>
  <si>
    <t xml:space="preserve">BABEL</t>
  </si>
  <si>
    <t xml:space="preserve">ORM</t>
  </si>
  <si>
    <t xml:space="preserve">PHP</t>
  </si>
  <si>
    <t xml:space="preserve">Frameworks PHP</t>
  </si>
  <si>
    <t xml:space="preserve">Back-end PYTHON</t>
  </si>
  <si>
    <t xml:space="preserve">Back-end .Net</t>
  </si>
  <si>
    <t xml:space="preserve">Neste quadro deverão ser feitas marcações para todos os tópicos indepente das seleções realizadas para o quadro acima
</t>
  </si>
  <si>
    <t xml:space="preserve">Versionamento de Códigos</t>
  </si>
  <si>
    <t xml:space="preserve">GIT Bitbucket</t>
  </si>
  <si>
    <t xml:space="preserve">Arquitetura</t>
  </si>
  <si>
    <t xml:space="preserve">MVC</t>
  </si>
  <si>
    <t xml:space="preserve">MVVM</t>
  </si>
  <si>
    <t xml:space="preserve">Monolíta</t>
  </si>
  <si>
    <t xml:space="preserve">Distribuída</t>
  </si>
  <si>
    <t xml:space="preserve">MVP</t>
  </si>
  <si>
    <t xml:space="preserve">VIPER</t>
  </si>
  <si>
    <t xml:space="preserve">Banco de Dados</t>
  </si>
  <si>
    <t xml:space="preserve">Oracle</t>
  </si>
  <si>
    <t xml:space="preserve">SQL Server</t>
  </si>
  <si>
    <t xml:space="preserve">MySQL</t>
  </si>
  <si>
    <t xml:space="preserve">noSQL</t>
  </si>
  <si>
    <t xml:space="preserve">MongoDB</t>
  </si>
  <si>
    <t xml:space="preserve">Redis</t>
  </si>
  <si>
    <t xml:space="preserve">PostgreSQL</t>
  </si>
  <si>
    <t xml:space="preserve">Padrões e Testes</t>
  </si>
  <si>
    <t xml:space="preserve">Design Patterns</t>
  </si>
  <si>
    <t xml:space="preserve">UI/UX</t>
  </si>
  <si>
    <t xml:space="preserve">Testes Automatizados</t>
  </si>
  <si>
    <t xml:space="preserve">Metodologias Ágeis</t>
  </si>
  <si>
    <t xml:space="preserve">Scrum</t>
  </si>
  <si>
    <t xml:space="preserve">Kanben</t>
  </si>
  <si>
    <t xml:space="preserve">FDD</t>
  </si>
  <si>
    <t xml:space="preserve">_XP</t>
  </si>
  <si>
    <t xml:space="preserve">Qual o seu nível de senioridade para atuação com ANDROID?</t>
  </si>
  <si>
    <t xml:space="preserve">Qual o seu nível de senioridade para atuação com IOS?</t>
  </si>
  <si>
    <t xml:space="preserve">Qual o seu nível de senioridade para as Tecnologias abaixo?</t>
  </si>
  <si>
    <t xml:space="preserve">Pontos</t>
  </si>
  <si>
    <t xml:space="preserve">Dev IOS</t>
  </si>
  <si>
    <t xml:space="preserve">Dev Android</t>
  </si>
  <si>
    <t xml:space="preserve">Dev WEB</t>
  </si>
  <si>
    <t xml:space="preserve">Líder Técnico</t>
  </si>
  <si>
    <t xml:space="preserve">NodeJs</t>
  </si>
  <si>
    <t xml:space="preserve">REACT</t>
  </si>
  <si>
    <t xml:space="preserve">GraphQL</t>
  </si>
  <si>
    <t xml:space="preserve">JavaScript</t>
  </si>
  <si>
    <t xml:space="preserve">O seu conhecimento nas tecnologias abaixo é acadêmico ou profissional?</t>
  </si>
  <si>
    <t xml:space="preserve">Android</t>
  </si>
  <si>
    <t xml:space="preserve">Acadêmico</t>
  </si>
  <si>
    <t xml:space="preserve">Profissional</t>
  </si>
  <si>
    <t xml:space="preserve">Qual o seu nível de conhecimento referente ao versionamento de códigos utilizando?</t>
  </si>
  <si>
    <t xml:space="preserve">Soma</t>
  </si>
  <si>
    <t xml:space="preserve">Baixo</t>
  </si>
  <si>
    <t xml:space="preserve">Médio</t>
  </si>
  <si>
    <t xml:space="preserve">Alto</t>
  </si>
  <si>
    <t xml:space="preserve">Qual o seu nível conhecimento referente as arquiteturas?</t>
  </si>
  <si>
    <t xml:space="preserve">Qual o seu nível de conhecimento referente aos bancos de dados?</t>
  </si>
  <si>
    <t xml:space="preserve">SQL</t>
  </si>
  <si>
    <t xml:space="preserve">SQLite</t>
  </si>
  <si>
    <t xml:space="preserve">Firebase</t>
  </si>
  <si>
    <t xml:space="preserve">Realm</t>
  </si>
  <si>
    <t xml:space="preserve">CoreData</t>
  </si>
  <si>
    <t xml:space="preserve">Qual seu nível de conhecimento referente ao desenvolvimento orientado a objeto?</t>
  </si>
  <si>
    <t xml:space="preserve">Qual seu nível de conhecimento quando o assunto é Design Patterns?</t>
  </si>
  <si>
    <t xml:space="preserve">Qual seu nível de conhecimento quando o assunto é TDD?</t>
  </si>
  <si>
    <t xml:space="preserve">Qual seu nível de conhecimento quando o assunto é BDD?</t>
  </si>
  <si>
    <t xml:space="preserve">Qual o seu nível de conhecimento referente as metodologias de projeto?</t>
  </si>
  <si>
    <t xml:space="preserve">Kanban</t>
  </si>
  <si>
    <t xml:space="preserve">XP</t>
  </si>
  <si>
    <t xml:space="preserve">Qual o seu nível de conhecimento quando o assunto é integração com API REST?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</si>
</sst>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.0"/>
    <numFmt numFmtId="167" formatCode="0.000"/>
    <numFmt numFmtId="168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sz val="20"/>
      <color rgb="FFFFFFFF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medium"/>
      <bottom/>
      <diagonal/>
    </border>
    <border diagonalUp="false" diagonalDown="false">
      <left style="thin">
        <color rgb="FFFFFFFF"/>
      </left>
      <right style="thin">
        <color rgb="FFFFFFFF"/>
      </right>
      <top style="medium"/>
      <bottom/>
      <diagonal/>
    </border>
    <border diagonalUp="false" diagonalDown="false">
      <left style="thin">
        <color rgb="FFFFFFFF"/>
      </left>
      <right style="medium"/>
      <top style="medium"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medium"/>
      <top/>
      <bottom style="thin">
        <color rgb="FFFFFFFF"/>
      </bottom>
      <diagonal/>
    </border>
    <border diagonalUp="false" diagonalDown="false">
      <left style="medium"/>
      <right style="medium"/>
      <top style="thin">
        <color rgb="FFFFFFFF"/>
      </top>
      <bottom style="double"/>
      <diagonal/>
    </border>
    <border diagonalUp="false" diagonalDown="false">
      <left style="medium"/>
      <right style="medium"/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FFFF"/>
      </left>
      <right style="medium"/>
      <top style="thin">
        <color rgb="FFFFFFFF"/>
      </top>
      <bottom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>
        <color rgb="FFFFFFFF"/>
      </top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medium"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>
        <color rgb="FFFFFFFF"/>
      </top>
      <bottom style="medium"/>
      <diagonal/>
    </border>
    <border diagonalUp="false" diagonalDown="false">
      <left style="thin">
        <color rgb="FFFFFFFF"/>
      </left>
      <right/>
      <top style="thin">
        <color rgb="FFFFFFFF"/>
      </top>
      <bottom style="medium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medium"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1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5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5" borderId="2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6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5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6" fillId="5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16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5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9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5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110"/>
  <sheetViews>
    <sheetView showFormulas="false" showGridLines="true" showRowColHeaders="true" showZeros="true" rightToLeft="false" tabSelected="true" showOutlineSymbols="true" defaultGridColor="true" view="normal" topLeftCell="B62" colorId="64" zoomScale="60" zoomScaleNormal="60" zoomScalePageLayoutView="100" workbookViewId="0">
      <selection pane="topLeft" activeCell="G105" activeCellId="0" sqref="G105"/>
    </sheetView>
  </sheetViews>
  <sheetFormatPr defaultRowHeight="25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0.86"/>
    <col collapsed="false" customWidth="true" hidden="false" outlineLevel="0" max="3" min="3" style="1" width="13.7"/>
    <col collapsed="false" customWidth="true" hidden="false" outlineLevel="0" max="4" min="4" style="1" width="17.58"/>
    <col collapsed="false" customWidth="true" hidden="false" outlineLevel="0" max="5" min="5" style="1" width="36.42"/>
    <col collapsed="false" customWidth="true" hidden="false" outlineLevel="0" max="6" min="6" style="1" width="44.58"/>
    <col collapsed="false" customWidth="true" hidden="false" outlineLevel="0" max="7" min="7" style="1" width="36.71"/>
    <col collapsed="false" customWidth="true" hidden="false" outlineLevel="0" max="8" min="8" style="1" width="27.58"/>
    <col collapsed="false" customWidth="true" hidden="false" outlineLevel="0" max="9" min="9" style="1" width="35.29"/>
    <col collapsed="false" customWidth="true" hidden="false" outlineLevel="0" max="10" min="10" style="1" width="39.7"/>
    <col collapsed="false" customWidth="true" hidden="false" outlineLevel="0" max="11" min="11" style="1" width="35.42"/>
    <col collapsed="false" customWidth="true" hidden="false" outlineLevel="0" max="12" min="12" style="1" width="28.86"/>
    <col collapsed="false" customWidth="true" hidden="false" outlineLevel="0" max="13" min="13" style="1" width="26.71"/>
    <col collapsed="false" customWidth="true" hidden="false" outlineLevel="0" max="14" min="14" style="1" width="22.57"/>
    <col collapsed="false" customWidth="true" hidden="false" outlineLevel="0" max="15" min="15" style="1" width="20.57"/>
    <col collapsed="false" customWidth="true" hidden="false" outlineLevel="0" max="16" min="16" style="1" width="25.71"/>
    <col collapsed="false" customWidth="true" hidden="false" outlineLevel="0" max="17" min="17" style="1" width="27.85"/>
    <col collapsed="false" customWidth="true" hidden="false" outlineLevel="0" max="18" min="18" style="2" width="2.71"/>
    <col collapsed="false" customWidth="true" hidden="false" outlineLevel="0" max="19" min="19" style="2" width="6.86"/>
    <col collapsed="false" customWidth="true" hidden="false" outlineLevel="0" max="20" min="20" style="2" width="8.42"/>
    <col collapsed="false" customWidth="true" hidden="false" outlineLevel="0" max="21" min="21" style="1" width="11.71"/>
    <col collapsed="false" customWidth="true" hidden="false" outlineLevel="0" max="22" min="22" style="1" width="15.86"/>
    <col collapsed="false" customWidth="true" hidden="false" outlineLevel="0" max="24" min="23" style="1" width="11.71"/>
    <col collapsed="false" customWidth="true" hidden="false" outlineLevel="0" max="29" min="25" style="1" width="12.29"/>
    <col collapsed="false" customWidth="true" hidden="false" outlineLevel="0" max="1025" min="30" style="1" width="8.86"/>
  </cols>
  <sheetData>
    <row r="1" customFormat="false" ht="25.5" hidden="false" customHeight="false" outlineLevel="0" collapsed="false">
      <c r="F1" s="3"/>
      <c r="G1" s="3"/>
      <c r="H1" s="3"/>
      <c r="I1" s="3"/>
      <c r="J1" s="3"/>
      <c r="K1" s="3"/>
      <c r="L1" s="3"/>
      <c r="M1" s="3"/>
      <c r="N1" s="3"/>
    </row>
    <row r="2" customFormat="false" ht="25.5" hidden="false" customHeight="false" outlineLevel="0" collapsed="false">
      <c r="F2" s="3"/>
      <c r="G2" s="3"/>
      <c r="H2" s="3"/>
      <c r="I2" s="3"/>
      <c r="J2" s="3"/>
      <c r="K2" s="3"/>
      <c r="L2" s="3"/>
      <c r="M2" s="3"/>
      <c r="N2" s="3"/>
    </row>
    <row r="3" customFormat="false" ht="25.5" hidden="false" customHeight="false" outlineLevel="0" collapsed="false">
      <c r="F3" s="3"/>
      <c r="G3" s="3"/>
      <c r="H3" s="3"/>
      <c r="I3" s="3"/>
      <c r="J3" s="3"/>
      <c r="K3" s="3"/>
      <c r="L3" s="3"/>
      <c r="M3" s="3"/>
      <c r="N3" s="3"/>
    </row>
    <row r="4" s="4" customFormat="true" ht="25.5" hidden="false" customHeight="false" outlineLevel="0" collapsed="false">
      <c r="F4" s="5" t="s">
        <v>0</v>
      </c>
      <c r="G4" s="5"/>
      <c r="H4" s="5"/>
      <c r="I4" s="5"/>
      <c r="J4" s="5"/>
      <c r="K4" s="5"/>
      <c r="L4" s="5"/>
      <c r="M4" s="5"/>
      <c r="N4" s="5"/>
      <c r="R4" s="6"/>
      <c r="S4" s="6"/>
      <c r="T4" s="6"/>
    </row>
    <row r="5" s="4" customFormat="true" ht="26.25" hidden="false" customHeight="false" outlineLevel="0" collapsed="false">
      <c r="F5" s="5"/>
      <c r="G5" s="5"/>
      <c r="H5" s="5"/>
      <c r="I5" s="5"/>
      <c r="J5" s="5"/>
      <c r="K5" s="5"/>
      <c r="L5" s="5"/>
      <c r="M5" s="5"/>
      <c r="N5" s="5"/>
      <c r="Q5" s="6" t="s">
        <v>1</v>
      </c>
      <c r="R5" s="6"/>
      <c r="S5" s="6"/>
      <c r="T5" s="6"/>
    </row>
    <row r="6" s="7" customFormat="true" ht="42.75" hidden="false" customHeight="true" outlineLevel="0" collapsed="false">
      <c r="E6" s="8"/>
      <c r="F6" s="9" t="s">
        <v>2</v>
      </c>
      <c r="G6" s="10" t="s">
        <v>3</v>
      </c>
      <c r="H6" s="10" t="s">
        <v>4</v>
      </c>
      <c r="I6" s="10" t="s">
        <v>5</v>
      </c>
      <c r="J6" s="10" t="s">
        <v>6</v>
      </c>
      <c r="K6" s="10" t="s">
        <v>7</v>
      </c>
      <c r="L6" s="10" t="s">
        <v>8</v>
      </c>
      <c r="M6" s="10" t="s">
        <v>9</v>
      </c>
      <c r="N6" s="11" t="s">
        <v>10</v>
      </c>
      <c r="O6" s="12"/>
      <c r="Q6" s="13" t="s">
        <v>11</v>
      </c>
      <c r="R6" s="13"/>
      <c r="S6" s="13"/>
      <c r="T6" s="13"/>
    </row>
    <row r="7" customFormat="false" ht="34.5" hidden="false" customHeight="true" outlineLevel="0" collapsed="false">
      <c r="E7" s="14"/>
      <c r="F7" s="15"/>
      <c r="G7" s="16"/>
      <c r="H7" s="16"/>
      <c r="I7" s="16" t="s">
        <v>12</v>
      </c>
      <c r="J7" s="16" t="s">
        <v>12</v>
      </c>
      <c r="K7" s="16"/>
      <c r="L7" s="16"/>
      <c r="M7" s="16"/>
      <c r="N7" s="17"/>
      <c r="O7" s="18"/>
      <c r="Q7" s="2" t="s">
        <v>13</v>
      </c>
    </row>
    <row r="8" s="7" customFormat="true" ht="37.5" hidden="false" customHeight="true" outlineLevel="0" collapsed="false">
      <c r="E8" s="8"/>
      <c r="F8" s="19" t="s">
        <v>14</v>
      </c>
      <c r="G8" s="19"/>
      <c r="H8" s="19"/>
      <c r="I8" s="19"/>
      <c r="J8" s="19"/>
      <c r="K8" s="19"/>
      <c r="L8" s="19"/>
      <c r="M8" s="19"/>
      <c r="N8" s="19"/>
      <c r="O8" s="12"/>
      <c r="R8" s="13"/>
      <c r="S8" s="13"/>
      <c r="T8" s="13"/>
    </row>
    <row r="9" customFormat="false" ht="26.25" hidden="false" customHeight="false" outlineLevel="0" collapsed="false">
      <c r="E9" s="14"/>
      <c r="F9" s="20" t="s">
        <v>15</v>
      </c>
      <c r="G9" s="20"/>
      <c r="H9" s="20"/>
      <c r="I9" s="20"/>
      <c r="J9" s="20"/>
      <c r="K9" s="20"/>
      <c r="L9" s="20"/>
      <c r="M9" s="20"/>
      <c r="N9" s="20"/>
      <c r="O9" s="18"/>
    </row>
    <row r="10" s="7" customFormat="true" ht="37.5" hidden="false" customHeight="true" outlineLevel="0" collapsed="false">
      <c r="E10" s="8"/>
      <c r="F10" s="19" t="s">
        <v>16</v>
      </c>
      <c r="G10" s="19"/>
      <c r="H10" s="19"/>
      <c r="I10" s="19"/>
      <c r="J10" s="19"/>
      <c r="K10" s="19"/>
      <c r="L10" s="19"/>
      <c r="M10" s="19"/>
      <c r="N10" s="19"/>
      <c r="O10" s="12"/>
      <c r="R10" s="13"/>
      <c r="S10" s="13"/>
      <c r="T10" s="13"/>
    </row>
    <row r="11" customFormat="false" ht="33.75" hidden="false" customHeight="true" outlineLevel="0" collapsed="false">
      <c r="E11" s="14"/>
      <c r="F11" s="21" t="n">
        <v>43782</v>
      </c>
      <c r="G11" s="21"/>
      <c r="H11" s="21"/>
      <c r="I11" s="21"/>
      <c r="J11" s="21"/>
      <c r="K11" s="21"/>
      <c r="L11" s="21"/>
      <c r="M11" s="21"/>
      <c r="N11" s="21"/>
      <c r="O11" s="18"/>
    </row>
    <row r="12" s="7" customFormat="true" ht="37.5" hidden="false" customHeight="true" outlineLevel="0" collapsed="false">
      <c r="E12" s="8"/>
      <c r="F12" s="19" t="s">
        <v>17</v>
      </c>
      <c r="G12" s="19"/>
      <c r="H12" s="19"/>
      <c r="I12" s="19"/>
      <c r="J12" s="19"/>
      <c r="K12" s="19"/>
      <c r="L12" s="19"/>
      <c r="M12" s="19"/>
      <c r="N12" s="19"/>
      <c r="O12" s="12"/>
      <c r="R12" s="13"/>
      <c r="S12" s="13"/>
      <c r="T12" s="13"/>
    </row>
    <row r="13" s="7" customFormat="true" ht="36.75" hidden="false" customHeight="true" outlineLevel="0" collapsed="false">
      <c r="E13" s="8"/>
      <c r="F13" s="22" t="n">
        <f aca="false">IF(F7&lt;&gt;"",SUM(S25+(SUM(S82,S88,S94,S100,S106)/5*0.1)), IF(G7&lt;&gt;"",SUM(S31+(SUM(S82,S88,S94,S100,S106)/5*0.1)), IF(H7&lt;&gt;"",SUM(S37+(SUM(S82,S88,S94,S100,S106)/5*0.1)), IF(I7&lt;&gt;"",SUM(S43+(SUM(S82,S88,S94,S100,S106)/5*0.1)), IF(J7&lt;&gt;"",SUM(S49+(SUM(S82,S88,S94,S100,S106)/5*0.1)), IF(K7&lt;&gt;"",SUM(S55+(SUM(S82,S88,S94,S100,S106)/5*0.1)), IF(L7&lt;&gt;"",SUM(S61+(SUM(S82,S88,S94,S100,S106)/5*0.1)), IF(M7&lt;&gt;"",SUM(S67+(SUM(S82,S88,S94,S100,S106)/5*0.1)), IF(N7&lt;&gt;"",SUM(S73+(SUM(S82,S88,S94,S100,S106)/5*0.1)),0)))))))))</f>
        <v>4.60656</v>
      </c>
      <c r="G13" s="22"/>
      <c r="H13" s="22"/>
      <c r="I13" s="22"/>
      <c r="J13" s="22"/>
      <c r="K13" s="22"/>
      <c r="L13" s="22"/>
      <c r="M13" s="22"/>
      <c r="N13" s="22"/>
      <c r="O13" s="12"/>
      <c r="R13" s="13"/>
      <c r="S13" s="13"/>
      <c r="T13" s="13"/>
    </row>
    <row r="14" s="7" customFormat="true" ht="37.5" hidden="false" customHeight="true" outlineLevel="0" collapsed="false">
      <c r="E14" s="8"/>
      <c r="F14" s="19" t="s">
        <v>18</v>
      </c>
      <c r="G14" s="19"/>
      <c r="H14" s="19"/>
      <c r="I14" s="19"/>
      <c r="J14" s="19"/>
      <c r="K14" s="19"/>
      <c r="L14" s="19"/>
      <c r="M14" s="19"/>
      <c r="N14" s="19"/>
      <c r="O14" s="12"/>
      <c r="R14" s="13"/>
      <c r="S14" s="13"/>
      <c r="T14" s="13"/>
    </row>
    <row r="15" s="7" customFormat="true" ht="35.25" hidden="false" customHeight="true" outlineLevel="0" collapsed="false">
      <c r="E15" s="8"/>
      <c r="F15" s="23" t="str">
        <f aca="false">IF(F13&gt;4,IF(F13&lt;=6,"Candidato Júnior",IF(F13&lt;=8,"Candidato Pleno",IF(F13&gt;8,"Candidato Sênior","REPROVADO"))),"REPROVADO")</f>
        <v>Candidato Júnior</v>
      </c>
      <c r="G15" s="23"/>
      <c r="H15" s="23"/>
      <c r="I15" s="23"/>
      <c r="J15" s="23"/>
      <c r="K15" s="23"/>
      <c r="L15" s="23"/>
      <c r="M15" s="23"/>
      <c r="N15" s="23"/>
      <c r="O15" s="12"/>
      <c r="R15" s="13"/>
      <c r="S15" s="13"/>
      <c r="T15" s="13"/>
    </row>
    <row r="16" customFormat="false" ht="25.5" hidden="false" customHeight="false" outlineLevel="0" collapsed="false">
      <c r="F16" s="24"/>
      <c r="G16" s="24"/>
      <c r="H16" s="24"/>
      <c r="I16" s="24"/>
      <c r="J16" s="24"/>
      <c r="K16" s="24"/>
      <c r="L16" s="24"/>
      <c r="M16" s="24"/>
      <c r="N16" s="24"/>
    </row>
    <row r="18" customFormat="false" ht="26.25" hidden="false" customHeight="false" outlineLevel="0" collapsed="false"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customFormat="false" ht="25.5" hidden="false" customHeight="true" outlineLevel="0" collapsed="false">
      <c r="B19" s="14"/>
      <c r="C19" s="26" t="s">
        <v>19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</row>
    <row r="20" customFormat="false" ht="84" hidden="false" customHeight="true" outlineLevel="0" collapsed="false">
      <c r="B20" s="1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</row>
    <row r="21" customFormat="false" ht="26.25" hidden="false" customHeight="false" outlineLevel="0" collapsed="false">
      <c r="B21" s="14"/>
      <c r="C21" s="28" t="s">
        <v>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7"/>
    </row>
    <row r="22" customFormat="false" ht="26.25" hidden="false" customHeight="false" outlineLevel="0" collapsed="false">
      <c r="B22" s="14"/>
      <c r="C22" s="29"/>
      <c r="D22" s="30" t="s">
        <v>20</v>
      </c>
      <c r="E22" s="30" t="s">
        <v>21</v>
      </c>
      <c r="F22" s="30" t="s">
        <v>22</v>
      </c>
      <c r="G22" s="30" t="s">
        <v>23</v>
      </c>
      <c r="H22" s="30" t="s">
        <v>24</v>
      </c>
      <c r="I22" s="30" t="s">
        <v>25</v>
      </c>
      <c r="J22" s="30" t="s">
        <v>26</v>
      </c>
      <c r="K22" s="31"/>
      <c r="L22" s="31"/>
      <c r="M22" s="31"/>
      <c r="N22" s="31"/>
      <c r="O22" s="31"/>
      <c r="P22" s="31"/>
      <c r="Q22" s="32"/>
      <c r="R22" s="27"/>
    </row>
    <row r="23" customFormat="false" ht="27" hidden="false" customHeight="false" outlineLevel="0" collapsed="false">
      <c r="B23" s="14"/>
      <c r="C23" s="33" t="s">
        <v>27</v>
      </c>
      <c r="D23" s="16"/>
      <c r="E23" s="16"/>
      <c r="F23" s="16"/>
      <c r="G23" s="16"/>
      <c r="H23" s="16"/>
      <c r="I23" s="16"/>
      <c r="J23" s="16"/>
      <c r="K23" s="34"/>
      <c r="L23" s="35"/>
      <c r="M23" s="35"/>
      <c r="N23" s="35"/>
      <c r="O23" s="35"/>
      <c r="P23" s="35"/>
      <c r="Q23" s="36"/>
      <c r="R23" s="27"/>
    </row>
    <row r="24" customFormat="false" ht="24.45" hidden="false" customHeight="false" outlineLevel="0" collapsed="false">
      <c r="B24" s="14"/>
      <c r="C24" s="33" t="s">
        <v>28</v>
      </c>
      <c r="D24" s="37"/>
      <c r="E24" s="37"/>
      <c r="F24" s="37"/>
      <c r="G24" s="37"/>
      <c r="H24" s="37"/>
      <c r="I24" s="37"/>
      <c r="J24" s="37"/>
      <c r="K24" s="34"/>
      <c r="L24" s="35"/>
      <c r="M24" s="35"/>
      <c r="N24" s="35"/>
      <c r="O24" s="35"/>
      <c r="P24" s="35"/>
      <c r="Q24" s="36"/>
      <c r="R24" s="27"/>
    </row>
    <row r="25" customFormat="false" ht="27" hidden="false" customHeight="false" outlineLevel="0" collapsed="false">
      <c r="B25" s="14"/>
      <c r="C25" s="33" t="s">
        <v>29</v>
      </c>
      <c r="D25" s="38"/>
      <c r="E25" s="38"/>
      <c r="F25" s="38"/>
      <c r="G25" s="38"/>
      <c r="H25" s="38"/>
      <c r="I25" s="38"/>
      <c r="J25" s="38"/>
      <c r="K25" s="34"/>
      <c r="L25" s="35"/>
      <c r="M25" s="35"/>
      <c r="N25" s="35"/>
      <c r="O25" s="35"/>
      <c r="P25" s="35"/>
      <c r="Q25" s="36"/>
      <c r="R25" s="27"/>
      <c r="S25" s="39" t="n">
        <f aca="false">SUM(IF(D23&lt;&gt;"",0.71,IF(D24&lt;&gt;"",1,IF(D25&lt;&gt;"",1.428,0))))+(IF(E23&lt;&gt;"",0.71,IF(E24&lt;&gt;"",1,IF(E25&lt;&gt;"",1.428,0))))+(IF(F23&lt;&gt;"",0.71,IF(F24&lt;&gt;"",1,IF(F25&lt;&gt;"",1.428,0))))+(IF(G23&lt;&gt;"",0.71,IF(G24&lt;&gt;"",1,IF(G25&lt;&gt;"",1.428,0))))+(IF(H23&lt;&gt;"",0.71,IF(H24&lt;&gt;"",1,IF(H25&lt;&gt;"",1.428,0))))+(IF(I23&lt;&gt;"",0.71,IF(I24&lt;&gt;"",1,IF(I25&lt;&gt;"",1.428,0))))+(IF(J23&lt;&gt;"",0.71,IF(J24&lt;&gt;"",1,IF(J25&lt;&gt;"",1.428,0))))</f>
        <v>0</v>
      </c>
    </row>
    <row r="26" customFormat="false" ht="25.5" hidden="false" customHeight="false" outlineLevel="0" collapsed="false">
      <c r="B26" s="14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27"/>
    </row>
    <row r="27" customFormat="false" ht="26.25" hidden="false" customHeight="false" outlineLevel="0" collapsed="false">
      <c r="B27" s="14"/>
      <c r="C27" s="28" t="s">
        <v>3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7"/>
    </row>
    <row r="28" customFormat="false" ht="26.25" hidden="false" customHeight="false" outlineLevel="0" collapsed="false">
      <c r="B28" s="14"/>
      <c r="C28" s="29"/>
      <c r="D28" s="30" t="s">
        <v>30</v>
      </c>
      <c r="E28" s="30" t="s">
        <v>31</v>
      </c>
      <c r="F28" s="30" t="s">
        <v>22</v>
      </c>
      <c r="G28" s="30" t="s">
        <v>32</v>
      </c>
      <c r="H28" s="30" t="s">
        <v>33</v>
      </c>
      <c r="I28" s="30" t="s">
        <v>25</v>
      </c>
      <c r="J28" s="30" t="s">
        <v>34</v>
      </c>
      <c r="K28" s="31"/>
      <c r="L28" s="31"/>
      <c r="M28" s="31"/>
      <c r="N28" s="31"/>
      <c r="O28" s="31"/>
      <c r="P28" s="31"/>
      <c r="Q28" s="32"/>
      <c r="R28" s="27"/>
    </row>
    <row r="29" customFormat="false" ht="27" hidden="false" customHeight="false" outlineLevel="0" collapsed="false">
      <c r="B29" s="14"/>
      <c r="C29" s="33" t="s">
        <v>27</v>
      </c>
      <c r="D29" s="16"/>
      <c r="E29" s="16"/>
      <c r="F29" s="16"/>
      <c r="G29" s="16"/>
      <c r="H29" s="16"/>
      <c r="I29" s="16"/>
      <c r="J29" s="16"/>
      <c r="K29" s="34"/>
      <c r="L29" s="35"/>
      <c r="M29" s="35"/>
      <c r="N29" s="35"/>
      <c r="O29" s="35"/>
      <c r="P29" s="35"/>
      <c r="Q29" s="36"/>
      <c r="R29" s="27"/>
    </row>
    <row r="30" customFormat="false" ht="24.45" hidden="false" customHeight="false" outlineLevel="0" collapsed="false">
      <c r="B30" s="14"/>
      <c r="C30" s="33" t="s">
        <v>28</v>
      </c>
      <c r="D30" s="37"/>
      <c r="E30" s="37"/>
      <c r="F30" s="37"/>
      <c r="G30" s="37"/>
      <c r="H30" s="37"/>
      <c r="I30" s="37"/>
      <c r="J30" s="37"/>
      <c r="K30" s="34"/>
      <c r="L30" s="35"/>
      <c r="M30" s="35"/>
      <c r="N30" s="35"/>
      <c r="O30" s="35"/>
      <c r="P30" s="35"/>
      <c r="Q30" s="36"/>
      <c r="R30" s="27"/>
    </row>
    <row r="31" customFormat="false" ht="27" hidden="false" customHeight="false" outlineLevel="0" collapsed="false">
      <c r="B31" s="14"/>
      <c r="C31" s="33" t="s">
        <v>29</v>
      </c>
      <c r="D31" s="41"/>
      <c r="E31" s="41"/>
      <c r="F31" s="41"/>
      <c r="G31" s="41"/>
      <c r="H31" s="41"/>
      <c r="I31" s="41"/>
      <c r="J31" s="41"/>
      <c r="K31" s="34"/>
      <c r="L31" s="35"/>
      <c r="M31" s="35"/>
      <c r="N31" s="35"/>
      <c r="O31" s="35"/>
      <c r="P31" s="35"/>
      <c r="Q31" s="36"/>
      <c r="R31" s="27"/>
      <c r="S31" s="39" t="n">
        <f aca="false">SUM(IF(D29&lt;&gt;"",0.71,IF(D30&lt;&gt;"",1,IF(D31&lt;&gt;"",1.428,0))))+(IF(E29&lt;&gt;"",0.71,IF(E30&lt;&gt;"",1,IF(E31&lt;&gt;"",1.428,0))))+(IF(F29&lt;&gt;"",0.71,IF(F30&lt;&gt;"",1,IF(F31&lt;&gt;"",1.428,0))))+(IF(G29&lt;&gt;"",0.71,IF(G30&lt;&gt;"",1,IF(G31&lt;&gt;"",1.428,0))))+(IF(H29&lt;&gt;"",0.71,IF(H30&lt;&gt;"",1,IF(H31&lt;&gt;"",1.428,0))))+(IF(I29&lt;&gt;"",0.71,IF(I30&lt;&gt;"",1,IF(I31&lt;&gt;"",1.428,0))))+(IF(J29&lt;&gt;"",0.71,IF(J30&lt;&gt;"",1,IF(J31&lt;&gt;"",1.428,0))))</f>
        <v>0</v>
      </c>
    </row>
    <row r="32" customFormat="false" ht="25.5" hidden="false" customHeight="false" outlineLevel="0" collapsed="false">
      <c r="B32" s="1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27"/>
    </row>
    <row r="33" customFormat="false" ht="26.25" hidden="false" customHeight="false" outlineLevel="0" collapsed="false">
      <c r="B33" s="14"/>
      <c r="C33" s="28" t="s">
        <v>35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</row>
    <row r="34" customFormat="false" ht="26.25" hidden="false" customHeight="false" outlineLevel="0" collapsed="false">
      <c r="B34" s="14"/>
      <c r="C34" s="29"/>
      <c r="D34" s="30" t="s">
        <v>36</v>
      </c>
      <c r="E34" s="30" t="s">
        <v>37</v>
      </c>
      <c r="F34" s="30" t="s">
        <v>38</v>
      </c>
      <c r="G34" s="30" t="s">
        <v>30</v>
      </c>
      <c r="H34" s="30" t="s">
        <v>31</v>
      </c>
      <c r="I34" s="30" t="s">
        <v>20</v>
      </c>
      <c r="J34" s="30" t="s">
        <v>21</v>
      </c>
      <c r="K34" s="30" t="s">
        <v>22</v>
      </c>
      <c r="L34" s="30" t="s">
        <v>33</v>
      </c>
      <c r="M34" s="30" t="s">
        <v>39</v>
      </c>
      <c r="N34" s="30" t="s">
        <v>24</v>
      </c>
      <c r="O34" s="30" t="s">
        <v>25</v>
      </c>
      <c r="P34" s="30" t="s">
        <v>34</v>
      </c>
      <c r="Q34" s="42" t="s">
        <v>40</v>
      </c>
      <c r="R34" s="27"/>
    </row>
    <row r="35" customFormat="false" ht="27" hidden="false" customHeight="false" outlineLevel="0" collapsed="false">
      <c r="B35" s="14"/>
      <c r="C35" s="33" t="s">
        <v>27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27"/>
    </row>
    <row r="36" customFormat="false" ht="24.45" hidden="false" customHeight="false" outlineLevel="0" collapsed="false">
      <c r="B36" s="14"/>
      <c r="C36" s="33" t="s">
        <v>28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43"/>
      <c r="R36" s="27"/>
    </row>
    <row r="37" customFormat="false" ht="27" hidden="false" customHeight="false" outlineLevel="0" collapsed="false">
      <c r="B37" s="14"/>
      <c r="C37" s="33" t="s">
        <v>29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4"/>
      <c r="R37" s="27"/>
      <c r="S37" s="39" t="n">
        <f aca="false">SUM(IF(D35&lt;&gt;"",0.357,IF(D36&lt;&gt;"",0.5,IF(D37&lt;&gt;"",0.714,0))))+(IF(E35&lt;&gt;"",0.357,IF(E36&lt;&gt;"",0.5,IF(E37&lt;&gt;"",0.714,0))))+(IF(F35&lt;&gt;"",0.357,IF(F36&lt;&gt;"",0.5,IF(F37&lt;&gt;"",0.714,0))))+(IF(G35&lt;&gt;"",0.357,IF(G36&lt;&gt;"",0.5,IF(G37&lt;&gt;"",0.714,0))))+(IF(H35&lt;&gt;"",0.357,IF(H36&lt;&gt;"",0.5,IF(H37&lt;&gt;"",0.714,0))))+(IF(I35&lt;&gt;"",0.357,IF(I36&lt;&gt;"",0.5,IF(I37&lt;&gt;"",0.714,0))))+(IF(J35&lt;&gt;"",0.357,IF(J36&lt;&gt;"",0.5,IF(J37&lt;&gt;"",0.714,0))))+(IF(K35&lt;&gt;"",0.357,IF(K36&lt;&gt;"",0.5,IF(K37&lt;&gt;"",0.714,0))))+(IF(L35&lt;&gt;"",0.357,IF(L36&lt;&gt;"",0.5,IF(L37&lt;&gt;"",0.714,0))))+(IF(M35&lt;&gt;"",0.357,IF(M36&lt;&gt;"",0.5,IF(M37&lt;&gt;"",0.714,0))))+(IF(N35&lt;&gt;"",0.357,IF(N36&lt;&gt;"",0.5,IF(N37&lt;&gt;"",0.714,0))))+(IF(O35&lt;&gt;"",0.357,IF(O36&lt;&gt;"",0.5,IF(O37&lt;&gt;"",0.714,0))))+(IF(P35&lt;&gt;"",0.357,IF(P36&lt;&gt;"",0.5,IF(P37&lt;&gt;"",0.714,0))))+(IF(Q35&lt;&gt;"",0.357,IF(Q36&lt;&gt;"",0.5,IF(Q37&lt;&gt;"",0.714,0))))</f>
        <v>0</v>
      </c>
    </row>
    <row r="38" customFormat="false" ht="25.5" hidden="false" customHeight="false" outlineLevel="0" collapsed="false">
      <c r="B38" s="14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27"/>
    </row>
    <row r="39" customFormat="false" ht="26.25" hidden="false" customHeight="false" outlineLevel="0" collapsed="false">
      <c r="B39" s="14"/>
      <c r="C39" s="28" t="s">
        <v>41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7"/>
    </row>
    <row r="40" customFormat="false" ht="26.25" hidden="false" customHeight="false" outlineLevel="0" collapsed="false">
      <c r="B40" s="14"/>
      <c r="C40" s="29"/>
      <c r="D40" s="30" t="s">
        <v>36</v>
      </c>
      <c r="E40" s="30" t="s">
        <v>37</v>
      </c>
      <c r="F40" s="30" t="s">
        <v>38</v>
      </c>
      <c r="G40" s="30" t="s">
        <v>42</v>
      </c>
      <c r="H40" s="30" t="s">
        <v>22</v>
      </c>
      <c r="I40" s="30" t="s">
        <v>43</v>
      </c>
      <c r="J40" s="30" t="s">
        <v>44</v>
      </c>
      <c r="K40" s="30" t="s">
        <v>45</v>
      </c>
      <c r="L40" s="30" t="s">
        <v>39</v>
      </c>
      <c r="M40" s="30" t="s">
        <v>46</v>
      </c>
      <c r="N40" s="31"/>
      <c r="O40" s="31"/>
      <c r="P40" s="31"/>
      <c r="Q40" s="32"/>
      <c r="R40" s="27"/>
    </row>
    <row r="41" customFormat="false" ht="27" hidden="false" customHeight="false" outlineLevel="0" collapsed="false">
      <c r="B41" s="14"/>
      <c r="C41" s="33" t="s">
        <v>27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34"/>
      <c r="O41" s="35"/>
      <c r="P41" s="35"/>
      <c r="Q41" s="36"/>
      <c r="R41" s="27"/>
    </row>
    <row r="42" customFormat="false" ht="24.45" hidden="false" customHeight="false" outlineLevel="0" collapsed="false">
      <c r="B42" s="14"/>
      <c r="C42" s="33" t="s">
        <v>28</v>
      </c>
      <c r="D42" s="37" t="s">
        <v>12</v>
      </c>
      <c r="E42" s="37" t="s">
        <v>12</v>
      </c>
      <c r="F42" s="37" t="s">
        <v>12</v>
      </c>
      <c r="G42" s="37" t="s">
        <v>12</v>
      </c>
      <c r="H42" s="37" t="s">
        <v>12</v>
      </c>
      <c r="I42" s="37"/>
      <c r="J42" s="37" t="s">
        <v>12</v>
      </c>
      <c r="K42" s="37"/>
      <c r="L42" s="37"/>
      <c r="M42" s="37"/>
      <c r="N42" s="34"/>
      <c r="O42" s="35"/>
      <c r="P42" s="35"/>
      <c r="Q42" s="36"/>
      <c r="R42" s="27"/>
    </row>
    <row r="43" customFormat="false" ht="27" hidden="false" customHeight="false" outlineLevel="0" collapsed="false">
      <c r="B43" s="14"/>
      <c r="C43" s="33" t="s">
        <v>29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34"/>
      <c r="O43" s="35"/>
      <c r="P43" s="35"/>
      <c r="Q43" s="36"/>
      <c r="R43" s="27"/>
      <c r="S43" s="39" t="n">
        <f aca="false">SUM(IF(D41&lt;&gt;"",0.5,IF(D42&lt;&gt;"",0.7,IF(D43&lt;&gt;"",1,0))))+(IF(E41&lt;&gt;"",0.5,IF(E42&lt;&gt;"",0.7,IF(E43&lt;&gt;"",1,0))))+(IF(F41&lt;&gt;"",0.5,IF(F42&lt;&gt;"",0.7,IF(F43&lt;&gt;"",1,0))))+(IF(G41&lt;&gt;"",0.5,IF(G42&lt;&gt;"",0.7,IF(G43&lt;&gt;"",1,0))))+(IF(H41&lt;&gt;"",0.5,IF(H42&lt;&gt;"",0.7,IF(H43&lt;&gt;"",1,0))))+(IF(I41&lt;&gt;"",0.5,IF(I42&lt;&gt;"",0.7,IF(I43&lt;&gt;"",1,0))))+(IF(J41&lt;&gt;"",0.5,IF(J42&lt;&gt;"",0.7,IF(J43&lt;&gt;"",1,0))))+(IF(K41&lt;&gt;"",0.5,IF(K42&lt;&gt;"",0.7,IF(K43&lt;&gt;"",1,0))))+(IF(L41&lt;&gt;"",0.5,IF(L42&lt;&gt;"",0.7,IF(L43&lt;&gt;"",1,0))))+(IF(M41&lt;&gt;"",0.5,IF(M42&lt;&gt;"",0.7,IF(M43&lt;&gt;"",1,0))))</f>
        <v>4.2</v>
      </c>
    </row>
    <row r="44" customFormat="false" ht="25.5" hidden="false" customHeight="false" outlineLevel="0" collapsed="false">
      <c r="B44" s="14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27"/>
    </row>
    <row r="45" customFormat="false" ht="26.25" hidden="false" customHeight="false" outlineLevel="0" collapsed="false">
      <c r="B45" s="14"/>
      <c r="C45" s="28" t="s">
        <v>6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7"/>
    </row>
    <row r="46" customFormat="false" ht="26.25" hidden="false" customHeight="false" outlineLevel="0" collapsed="false">
      <c r="B46" s="14"/>
      <c r="C46" s="29"/>
      <c r="D46" s="30" t="s">
        <v>47</v>
      </c>
      <c r="E46" s="30" t="s">
        <v>48</v>
      </c>
      <c r="F46" s="30" t="s">
        <v>22</v>
      </c>
      <c r="G46" s="30" t="s">
        <v>42</v>
      </c>
      <c r="H46" s="30" t="s">
        <v>22</v>
      </c>
      <c r="I46" s="30" t="s">
        <v>24</v>
      </c>
      <c r="J46" s="30" t="s">
        <v>25</v>
      </c>
      <c r="K46" s="30" t="s">
        <v>46</v>
      </c>
      <c r="L46" s="31"/>
      <c r="M46" s="31"/>
      <c r="N46" s="31"/>
      <c r="O46" s="31"/>
      <c r="P46" s="31"/>
      <c r="Q46" s="32"/>
      <c r="R46" s="27"/>
    </row>
    <row r="47" customFormat="false" ht="27" hidden="false" customHeight="false" outlineLevel="0" collapsed="false">
      <c r="B47" s="14"/>
      <c r="C47" s="33" t="s">
        <v>27</v>
      </c>
      <c r="D47" s="16"/>
      <c r="E47" s="16"/>
      <c r="F47" s="16"/>
      <c r="G47" s="16"/>
      <c r="H47" s="16"/>
      <c r="I47" s="16"/>
      <c r="J47" s="16"/>
      <c r="K47" s="16"/>
      <c r="L47" s="34"/>
      <c r="M47" s="35"/>
      <c r="N47" s="35"/>
      <c r="O47" s="35"/>
      <c r="P47" s="35"/>
      <c r="Q47" s="36"/>
      <c r="R47" s="27"/>
    </row>
    <row r="48" customFormat="false" ht="27.75" hidden="false" customHeight="false" outlineLevel="0" collapsed="false">
      <c r="B48" s="14"/>
      <c r="C48" s="33" t="s">
        <v>28</v>
      </c>
      <c r="D48" s="37" t="s">
        <v>12</v>
      </c>
      <c r="E48" s="37" t="s">
        <v>12</v>
      </c>
      <c r="F48" s="37" t="s">
        <v>12</v>
      </c>
      <c r="G48" s="37" t="s">
        <v>12</v>
      </c>
      <c r="H48" s="37" t="s">
        <v>12</v>
      </c>
      <c r="I48" s="37" t="s">
        <v>12</v>
      </c>
      <c r="J48" s="37" t="s">
        <v>12</v>
      </c>
      <c r="K48" s="37"/>
      <c r="L48" s="34"/>
      <c r="M48" s="35"/>
      <c r="N48" s="35"/>
      <c r="O48" s="35"/>
      <c r="P48" s="35"/>
      <c r="Q48" s="36"/>
      <c r="R48" s="27"/>
    </row>
    <row r="49" customFormat="false" ht="27" hidden="false" customHeight="false" outlineLevel="0" collapsed="false">
      <c r="B49" s="14"/>
      <c r="C49" s="33" t="s">
        <v>29</v>
      </c>
      <c r="D49" s="41"/>
      <c r="E49" s="41"/>
      <c r="F49" s="41"/>
      <c r="G49" s="41"/>
      <c r="H49" s="41"/>
      <c r="I49" s="41"/>
      <c r="J49" s="41"/>
      <c r="K49" s="41"/>
      <c r="L49" s="34"/>
      <c r="M49" s="35"/>
      <c r="N49" s="35"/>
      <c r="O49" s="35"/>
      <c r="P49" s="35"/>
      <c r="Q49" s="36"/>
      <c r="R49" s="27"/>
      <c r="S49" s="39" t="n">
        <f aca="false">SUM(IF(D47&lt;&gt;"",0.625,IF(D48&lt;&gt;"",0.875,IF(D49&lt;&gt;"",1.25,0))))+(IF(E47&lt;&gt;"",0.625,IF(E48&lt;&gt;"",0.875,IF(E49&lt;&gt;"",1.25,0))))+(IF(F47&lt;&gt;"",0.625,IF(F48&lt;&gt;"",0.875,IF(F49&lt;&gt;"",1.25,0))))+(IF(G47&lt;&gt;"",0.625,IF(G48&lt;&gt;"",0.875,IF(G49&lt;&gt;"",1.25,0))))+(IF(H47&lt;&gt;"",0.625,IF(H48&lt;&gt;"",0.875,IF(H49&lt;&gt;"",1.25,0))))+(IF(I47&lt;&gt;"",0.625,IF(I48&lt;&gt;"",0.875,IF(I49&lt;&gt;"",1.25,0))))+(IF(J47&lt;&gt;"",0.625,IF(J48&lt;&gt;"",0.875,IF(J49&lt;&gt;"",1.25,0))))+(IF(K47&lt;&gt;"",0.625,IF(K48&lt;&gt;"",0.875,IF(K49&lt;&gt;"",1.25,0))))</f>
        <v>6.125</v>
      </c>
    </row>
    <row r="50" customFormat="false" ht="25.5" hidden="false" customHeight="false" outlineLevel="0" collapsed="false">
      <c r="B50" s="14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27"/>
    </row>
    <row r="51" customFormat="false" ht="26.25" hidden="false" customHeight="false" outlineLevel="0" collapsed="false">
      <c r="B51" s="14"/>
      <c r="C51" s="28" t="s">
        <v>7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7"/>
    </row>
    <row r="52" customFormat="false" ht="26.25" hidden="false" customHeight="false" outlineLevel="0" collapsed="false">
      <c r="B52" s="14"/>
      <c r="C52" s="29"/>
      <c r="D52" s="30" t="s">
        <v>49</v>
      </c>
      <c r="E52" s="30" t="s">
        <v>50</v>
      </c>
      <c r="F52" s="30" t="s">
        <v>42</v>
      </c>
      <c r="G52" s="30" t="s">
        <v>22</v>
      </c>
      <c r="H52" s="30" t="s">
        <v>39</v>
      </c>
      <c r="I52" s="30" t="s">
        <v>51</v>
      </c>
      <c r="J52" s="30" t="s">
        <v>46</v>
      </c>
      <c r="K52" s="30" t="s">
        <v>52</v>
      </c>
      <c r="L52" s="31"/>
      <c r="M52" s="31"/>
      <c r="N52" s="31"/>
      <c r="O52" s="31"/>
      <c r="P52" s="31"/>
      <c r="Q52" s="32"/>
      <c r="R52" s="27"/>
    </row>
    <row r="53" customFormat="false" ht="27" hidden="false" customHeight="false" outlineLevel="0" collapsed="false">
      <c r="B53" s="14"/>
      <c r="C53" s="33" t="s">
        <v>27</v>
      </c>
      <c r="D53" s="16"/>
      <c r="E53" s="16"/>
      <c r="F53" s="16"/>
      <c r="G53" s="16"/>
      <c r="H53" s="16"/>
      <c r="I53" s="16"/>
      <c r="J53" s="16"/>
      <c r="K53" s="16"/>
      <c r="L53" s="34"/>
      <c r="M53" s="35"/>
      <c r="N53" s="35"/>
      <c r="O53" s="35"/>
      <c r="P53" s="35"/>
      <c r="Q53" s="36"/>
      <c r="R53" s="27"/>
    </row>
    <row r="54" customFormat="false" ht="27.75" hidden="false" customHeight="false" outlineLevel="0" collapsed="false">
      <c r="B54" s="14"/>
      <c r="C54" s="33" t="s">
        <v>28</v>
      </c>
      <c r="D54" s="37"/>
      <c r="E54" s="37"/>
      <c r="F54" s="37"/>
      <c r="G54" s="37"/>
      <c r="H54" s="37"/>
      <c r="I54" s="37"/>
      <c r="J54" s="37"/>
      <c r="K54" s="37"/>
      <c r="L54" s="34"/>
      <c r="M54" s="35"/>
      <c r="N54" s="35"/>
      <c r="O54" s="35"/>
      <c r="P54" s="35"/>
      <c r="Q54" s="36"/>
      <c r="R54" s="27"/>
    </row>
    <row r="55" customFormat="false" ht="27" hidden="false" customHeight="false" outlineLevel="0" collapsed="false">
      <c r="B55" s="14"/>
      <c r="C55" s="33" t="s">
        <v>29</v>
      </c>
      <c r="D55" s="41"/>
      <c r="E55" s="41"/>
      <c r="F55" s="41"/>
      <c r="G55" s="41"/>
      <c r="H55" s="41"/>
      <c r="I55" s="41"/>
      <c r="J55" s="41"/>
      <c r="K55" s="41"/>
      <c r="L55" s="34"/>
      <c r="M55" s="35"/>
      <c r="N55" s="35"/>
      <c r="O55" s="35"/>
      <c r="P55" s="35"/>
      <c r="Q55" s="36"/>
      <c r="R55" s="27"/>
      <c r="S55" s="39" t="n">
        <f aca="false">SUM(IF(D53&lt;&gt;"",0.625,IF(D54&lt;&gt;"",0.875,IF(D55&lt;&gt;"",1.25,0))))+(IF(E53&lt;&gt;"",0.625,IF(E54&lt;&gt;"",0.875,IF(E55&lt;&gt;"",1.25,0))))+(IF(F53&lt;&gt;"",0.625,IF(F54&lt;&gt;"",0.875,IF(F55&lt;&gt;"",1.25,0))))+(IF(G53&lt;&gt;"",0.625,IF(G54&lt;&gt;"",0.875,IF(G55&lt;&gt;"",1.25,0))))+(IF(H53&lt;&gt;"",0.625,IF(H54&lt;&gt;"",0.875,IF(H55&lt;&gt;"",1.25,0))))+(IF(I53&lt;&gt;"",0.625,IF(I54&lt;&gt;"",0.875,IF(I55&lt;&gt;"",1.25,0))))+(IF(J53&lt;&gt;"",0.625,IF(J54&lt;&gt;"",0.875,IF(J55&lt;&gt;"",1.25,0))))+(IF(K53&lt;&gt;"",0.625,IF(K54&lt;&gt;"",0.875,IF(K55&lt;&gt;"",1.25,0))))</f>
        <v>0</v>
      </c>
    </row>
    <row r="56" customFormat="false" ht="25.5" hidden="false" customHeight="false" outlineLevel="0" collapsed="false">
      <c r="B56" s="14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27"/>
    </row>
    <row r="57" customFormat="false" ht="26.25" hidden="false" customHeight="false" outlineLevel="0" collapsed="false">
      <c r="B57" s="14"/>
      <c r="C57" s="28" t="s">
        <v>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7"/>
    </row>
    <row r="58" customFormat="false" ht="26.25" hidden="false" customHeight="false" outlineLevel="0" collapsed="false">
      <c r="B58" s="14"/>
      <c r="C58" s="29"/>
      <c r="D58" s="30" t="s">
        <v>53</v>
      </c>
      <c r="E58" s="30" t="s">
        <v>54</v>
      </c>
      <c r="F58" s="30" t="s">
        <v>22</v>
      </c>
      <c r="G58" s="30" t="s">
        <v>46</v>
      </c>
      <c r="H58" s="30" t="s">
        <v>52</v>
      </c>
      <c r="I58" s="31"/>
      <c r="J58" s="31"/>
      <c r="K58" s="31"/>
      <c r="L58" s="31"/>
      <c r="M58" s="31"/>
      <c r="N58" s="31"/>
      <c r="O58" s="31"/>
      <c r="P58" s="31"/>
      <c r="Q58" s="32"/>
      <c r="R58" s="27"/>
    </row>
    <row r="59" customFormat="false" ht="27" hidden="false" customHeight="false" outlineLevel="0" collapsed="false">
      <c r="B59" s="14"/>
      <c r="C59" s="33" t="s">
        <v>27</v>
      </c>
      <c r="D59" s="16"/>
      <c r="E59" s="16"/>
      <c r="F59" s="16"/>
      <c r="G59" s="16"/>
      <c r="H59" s="16"/>
      <c r="I59" s="45"/>
      <c r="J59" s="46"/>
      <c r="K59" s="46"/>
      <c r="L59" s="46"/>
      <c r="M59" s="46"/>
      <c r="N59" s="46"/>
      <c r="O59" s="46"/>
      <c r="P59" s="46"/>
      <c r="Q59" s="47"/>
      <c r="R59" s="27"/>
    </row>
    <row r="60" customFormat="false" ht="27.75" hidden="false" customHeight="false" outlineLevel="0" collapsed="false">
      <c r="B60" s="14"/>
      <c r="C60" s="33" t="s">
        <v>28</v>
      </c>
      <c r="D60" s="37"/>
      <c r="E60" s="37"/>
      <c r="F60" s="37"/>
      <c r="G60" s="37"/>
      <c r="H60" s="37"/>
      <c r="I60" s="45"/>
      <c r="J60" s="46"/>
      <c r="K60" s="46"/>
      <c r="L60" s="46"/>
      <c r="M60" s="46"/>
      <c r="N60" s="46"/>
      <c r="O60" s="46"/>
      <c r="P60" s="46"/>
      <c r="Q60" s="47"/>
      <c r="R60" s="27"/>
    </row>
    <row r="61" customFormat="false" ht="27" hidden="false" customHeight="false" outlineLevel="0" collapsed="false">
      <c r="B61" s="14"/>
      <c r="C61" s="33" t="s">
        <v>29</v>
      </c>
      <c r="D61" s="41"/>
      <c r="E61" s="41"/>
      <c r="F61" s="41"/>
      <c r="G61" s="41"/>
      <c r="H61" s="41"/>
      <c r="I61" s="45"/>
      <c r="J61" s="46"/>
      <c r="K61" s="46"/>
      <c r="L61" s="46"/>
      <c r="M61" s="46"/>
      <c r="N61" s="46"/>
      <c r="O61" s="46"/>
      <c r="P61" s="46"/>
      <c r="Q61" s="47"/>
      <c r="R61" s="27"/>
      <c r="S61" s="39" t="n">
        <f aca="false">SUM(IF(D59&lt;&gt;"",1,IF(D60&lt;&gt;"",1.4,IF(D61&lt;&gt;"",2,0))))+(IF(E59&lt;&gt;"",1,IF(E60&lt;&gt;"",1.4,IF(E61&lt;&gt;"",2,0))))+(IF(F59&lt;&gt;"",1,IF(F60&lt;&gt;"",1.4,IF(F61&lt;&gt;"",2,0))))+(IF(G59&lt;&gt;"",1,IF(G60&lt;&gt;"",1.4,IF(G61&lt;&gt;"",2,0))))+(IF(H59&lt;&gt;"",1,IF(H60&lt;&gt;"",1.4,IF(H61&lt;&gt;"",2,0))))</f>
        <v>0</v>
      </c>
    </row>
    <row r="62" customFormat="false" ht="25.5" hidden="false" customHeight="false" outlineLevel="0" collapsed="false">
      <c r="B62" s="14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27"/>
    </row>
    <row r="63" customFormat="false" ht="26.25" hidden="true" customHeight="false" outlineLevel="0" collapsed="false">
      <c r="B63" s="14"/>
      <c r="C63" s="28" t="s">
        <v>55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7"/>
    </row>
    <row r="64" customFormat="false" ht="26.25" hidden="true" customHeight="false" outlineLevel="0" collapsed="false">
      <c r="B64" s="14"/>
      <c r="C64" s="29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2"/>
      <c r="R64" s="27"/>
    </row>
    <row r="65" customFormat="false" ht="26.25" hidden="true" customHeight="false" outlineLevel="0" collapsed="false">
      <c r="B65" s="14"/>
      <c r="C65" s="48" t="s">
        <v>27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50"/>
      <c r="R65" s="27"/>
    </row>
    <row r="66" customFormat="false" ht="26.25" hidden="true" customHeight="false" outlineLevel="0" collapsed="false">
      <c r="B66" s="14"/>
      <c r="C66" s="48" t="s">
        <v>28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27"/>
    </row>
    <row r="67" customFormat="false" ht="26.25" hidden="true" customHeight="false" outlineLevel="0" collapsed="false">
      <c r="B67" s="14"/>
      <c r="C67" s="48" t="s">
        <v>29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0"/>
      <c r="R67" s="27"/>
    </row>
    <row r="68" customFormat="false" ht="25.5" hidden="true" customHeight="false" outlineLevel="0" collapsed="false">
      <c r="B68" s="14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27"/>
    </row>
    <row r="69" customFormat="false" ht="26.25" hidden="true" customHeight="false" outlineLevel="0" collapsed="false">
      <c r="B69" s="14"/>
      <c r="C69" s="28" t="s">
        <v>56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7"/>
    </row>
    <row r="70" customFormat="false" ht="26.25" hidden="true" customHeight="false" outlineLevel="0" collapsed="false">
      <c r="B70" s="14"/>
      <c r="C70" s="29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2"/>
      <c r="R70" s="27"/>
    </row>
    <row r="71" customFormat="false" ht="26.25" hidden="true" customHeight="false" outlineLevel="0" collapsed="false">
      <c r="B71" s="14"/>
      <c r="C71" s="48" t="s">
        <v>27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  <c r="R71" s="27"/>
    </row>
    <row r="72" customFormat="false" ht="26.25" hidden="true" customHeight="false" outlineLevel="0" collapsed="false">
      <c r="B72" s="14"/>
      <c r="C72" s="48" t="s">
        <v>28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  <c r="R72" s="27"/>
    </row>
    <row r="73" customFormat="false" ht="26.25" hidden="true" customHeight="false" outlineLevel="0" collapsed="false">
      <c r="B73" s="14"/>
      <c r="C73" s="48" t="s">
        <v>29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  <c r="R73" s="27"/>
    </row>
    <row r="74" customFormat="false" ht="26.25" hidden="true" customHeight="false" outlineLevel="0" collapsed="false">
      <c r="B74" s="14"/>
      <c r="C74" s="5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3"/>
      <c r="R74" s="27"/>
    </row>
    <row r="75" customFormat="false" ht="26.25" hidden="false" customHeight="false" outlineLevel="0" collapsed="false"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customFormat="false" ht="25.5" hidden="false" customHeight="true" outlineLevel="0" collapsed="false">
      <c r="B76" s="14"/>
      <c r="C76" s="55" t="s">
        <v>57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27"/>
    </row>
    <row r="77" customFormat="false" ht="40.9" hidden="false" customHeight="true" outlineLevel="0" collapsed="false">
      <c r="B77" s="14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27"/>
    </row>
    <row r="78" customFormat="false" ht="26.25" hidden="false" customHeight="false" outlineLevel="0" collapsed="false">
      <c r="B78" s="14"/>
      <c r="C78" s="28" t="s">
        <v>58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7"/>
    </row>
    <row r="79" customFormat="false" ht="26.25" hidden="false" customHeight="false" outlineLevel="0" collapsed="false">
      <c r="B79" s="14"/>
      <c r="C79" s="29"/>
      <c r="D79" s="30" t="s">
        <v>59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2"/>
      <c r="R79" s="27"/>
    </row>
    <row r="80" customFormat="false" ht="27" hidden="false" customHeight="false" outlineLevel="0" collapsed="false">
      <c r="B80" s="14"/>
      <c r="C80" s="33" t="s">
        <v>27</v>
      </c>
      <c r="D80" s="16"/>
      <c r="E80" s="56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50"/>
      <c r="R80" s="27"/>
    </row>
    <row r="81" customFormat="false" ht="27.75" hidden="false" customHeight="false" outlineLevel="0" collapsed="false">
      <c r="B81" s="14"/>
      <c r="C81" s="33" t="s">
        <v>28</v>
      </c>
      <c r="D81" s="37" t="s">
        <v>12</v>
      </c>
      <c r="E81" s="56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50"/>
      <c r="R81" s="27"/>
    </row>
    <row r="82" customFormat="false" ht="27" hidden="false" customHeight="false" outlineLevel="0" collapsed="false">
      <c r="B82" s="14"/>
      <c r="C82" s="33" t="s">
        <v>29</v>
      </c>
      <c r="D82" s="38"/>
      <c r="E82" s="56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50"/>
      <c r="R82" s="27"/>
      <c r="S82" s="39" t="n">
        <f aca="false">IF(D80&lt;&gt;"",5,IF(D81&lt;&gt;"",7,IF(D82&lt;&gt;"",10,0)))</f>
        <v>7</v>
      </c>
    </row>
    <row r="83" customFormat="false" ht="25.5" hidden="false" customHeight="false" outlineLevel="0" collapsed="false">
      <c r="B83" s="14"/>
      <c r="C83" s="57"/>
      <c r="D83" s="24"/>
      <c r="Q83" s="58"/>
      <c r="R83" s="27"/>
    </row>
    <row r="84" customFormat="false" ht="26.25" hidden="false" customHeight="false" outlineLevel="0" collapsed="false">
      <c r="B84" s="14"/>
      <c r="C84" s="28" t="s">
        <v>60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7"/>
    </row>
    <row r="85" customFormat="false" ht="26.25" hidden="false" customHeight="false" outlineLevel="0" collapsed="false">
      <c r="B85" s="14"/>
      <c r="C85" s="29"/>
      <c r="D85" s="30" t="s">
        <v>61</v>
      </c>
      <c r="E85" s="30" t="s">
        <v>62</v>
      </c>
      <c r="F85" s="30" t="s">
        <v>63</v>
      </c>
      <c r="G85" s="30" t="s">
        <v>64</v>
      </c>
      <c r="H85" s="30" t="s">
        <v>65</v>
      </c>
      <c r="I85" s="30" t="s">
        <v>66</v>
      </c>
      <c r="J85" s="31"/>
      <c r="K85" s="31"/>
      <c r="L85" s="31"/>
      <c r="M85" s="31"/>
      <c r="N85" s="31"/>
      <c r="O85" s="31"/>
      <c r="P85" s="31"/>
      <c r="Q85" s="32"/>
      <c r="R85" s="27"/>
    </row>
    <row r="86" customFormat="false" ht="27" hidden="false" customHeight="false" outlineLevel="0" collapsed="false">
      <c r="B86" s="14"/>
      <c r="C86" s="33" t="s">
        <v>27</v>
      </c>
      <c r="D86" s="16"/>
      <c r="E86" s="16"/>
      <c r="F86" s="16"/>
      <c r="G86" s="16"/>
      <c r="H86" s="16"/>
      <c r="I86" s="16"/>
      <c r="J86" s="56"/>
      <c r="K86" s="49"/>
      <c r="L86" s="49"/>
      <c r="M86" s="49"/>
      <c r="N86" s="49"/>
      <c r="O86" s="49"/>
      <c r="P86" s="49"/>
      <c r="Q86" s="50"/>
      <c r="R86" s="27"/>
      <c r="T86" s="59"/>
    </row>
    <row r="87" customFormat="false" ht="27.75" hidden="false" customHeight="false" outlineLevel="0" collapsed="false">
      <c r="B87" s="14"/>
      <c r="C87" s="33" t="s">
        <v>28</v>
      </c>
      <c r="D87" s="37" t="s">
        <v>12</v>
      </c>
      <c r="E87" s="37"/>
      <c r="F87" s="37"/>
      <c r="G87" s="37"/>
      <c r="H87" s="37"/>
      <c r="I87" s="37"/>
      <c r="J87" s="56"/>
      <c r="K87" s="49"/>
      <c r="L87" s="49"/>
      <c r="M87" s="49"/>
      <c r="N87" s="49"/>
      <c r="O87" s="49"/>
      <c r="P87" s="49"/>
      <c r="Q87" s="50"/>
      <c r="R87" s="27"/>
      <c r="T87" s="60"/>
    </row>
    <row r="88" customFormat="false" ht="27" hidden="false" customHeight="false" outlineLevel="0" collapsed="false">
      <c r="B88" s="14"/>
      <c r="C88" s="33" t="s">
        <v>29</v>
      </c>
      <c r="D88" s="41"/>
      <c r="E88" s="41"/>
      <c r="F88" s="41"/>
      <c r="G88" s="41"/>
      <c r="H88" s="41"/>
      <c r="I88" s="41"/>
      <c r="J88" s="56"/>
      <c r="K88" s="49"/>
      <c r="L88" s="49"/>
      <c r="M88" s="49"/>
      <c r="N88" s="49"/>
      <c r="O88" s="49"/>
      <c r="P88" s="49"/>
      <c r="Q88" s="50"/>
      <c r="R88" s="27"/>
      <c r="S88" s="39" t="n">
        <f aca="false">SUM(IF(D86&lt;&gt;"",0.833,IF(D87&lt;&gt;"",1.162,IF(D88&lt;&gt;"",1.666,0))))+(IF(E86&lt;&gt;"",0.833,IF(E87&lt;&gt;"",1.162,IF(E88&lt;&gt;"",1.666,0))))+(IF(F86&lt;&gt;"",0.833,IF(F87&lt;&gt;"",1.162,IF(F88&lt;&gt;"",1.666,0))))+(IF(G86&lt;&gt;"",0.833,IF(G87&lt;&gt;"",1.162,IF(G88&lt;&gt;"",1.666,0))))+(IF(H86&lt;&gt;"",0.833,IF(H87&lt;&gt;"",1.162,IF(H88&lt;&gt;"",1.666,0))))+(IF(I86&lt;&gt;"",0.833,IF(I87&lt;&gt;"",1.162,IF(I88&lt;&gt;"",1.666,0))))</f>
        <v>1.162</v>
      </c>
      <c r="T88" s="60"/>
    </row>
    <row r="89" customFormat="false" ht="25.5" hidden="false" customHeight="false" outlineLevel="0" collapsed="false">
      <c r="B89" s="14"/>
      <c r="C89" s="57"/>
      <c r="D89" s="24"/>
      <c r="E89" s="24"/>
      <c r="F89" s="24"/>
      <c r="G89" s="24"/>
      <c r="H89" s="24"/>
      <c r="I89" s="24"/>
      <c r="Q89" s="58"/>
      <c r="R89" s="27"/>
    </row>
    <row r="90" customFormat="false" ht="26.25" hidden="false" customHeight="false" outlineLevel="0" collapsed="false">
      <c r="B90" s="14"/>
      <c r="C90" s="28" t="s">
        <v>67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7"/>
    </row>
    <row r="91" customFormat="false" ht="26.25" hidden="false" customHeight="false" outlineLevel="0" collapsed="false">
      <c r="B91" s="14"/>
      <c r="C91" s="29"/>
      <c r="D91" s="30" t="s">
        <v>68</v>
      </c>
      <c r="E91" s="30" t="s">
        <v>69</v>
      </c>
      <c r="F91" s="30" t="s">
        <v>70</v>
      </c>
      <c r="G91" s="30" t="s">
        <v>71</v>
      </c>
      <c r="H91" s="30" t="s">
        <v>72</v>
      </c>
      <c r="I91" s="30" t="s">
        <v>73</v>
      </c>
      <c r="J91" s="30" t="s">
        <v>74</v>
      </c>
      <c r="K91" s="31"/>
      <c r="L91" s="31"/>
      <c r="M91" s="31"/>
      <c r="N91" s="31"/>
      <c r="O91" s="31"/>
      <c r="P91" s="31"/>
      <c r="Q91" s="32"/>
      <c r="R91" s="27"/>
    </row>
    <row r="92" customFormat="false" ht="27" hidden="false" customHeight="false" outlineLevel="0" collapsed="false">
      <c r="B92" s="14"/>
      <c r="C92" s="33" t="s">
        <v>27</v>
      </c>
      <c r="D92" s="16"/>
      <c r="E92" s="16"/>
      <c r="F92" s="16"/>
      <c r="G92" s="16"/>
      <c r="H92" s="16"/>
      <c r="I92" s="16"/>
      <c r="J92" s="16"/>
      <c r="K92" s="56"/>
      <c r="L92" s="49"/>
      <c r="M92" s="49"/>
      <c r="N92" s="49"/>
      <c r="O92" s="49"/>
      <c r="P92" s="49"/>
      <c r="Q92" s="50"/>
      <c r="R92" s="27"/>
    </row>
    <row r="93" customFormat="false" ht="27.75" hidden="false" customHeight="false" outlineLevel="0" collapsed="false">
      <c r="B93" s="14"/>
      <c r="C93" s="33" t="s">
        <v>28</v>
      </c>
      <c r="D93" s="37" t="s">
        <v>12</v>
      </c>
      <c r="E93" s="37" t="s">
        <v>12</v>
      </c>
      <c r="F93" s="37" t="s">
        <v>12</v>
      </c>
      <c r="G93" s="37"/>
      <c r="H93" s="37"/>
      <c r="I93" s="37"/>
      <c r="J93" s="37" t="s">
        <v>12</v>
      </c>
      <c r="K93" s="56"/>
      <c r="L93" s="49"/>
      <c r="M93" s="49"/>
      <c r="N93" s="49"/>
      <c r="O93" s="49"/>
      <c r="P93" s="49"/>
      <c r="Q93" s="50"/>
      <c r="R93" s="27"/>
    </row>
    <row r="94" customFormat="false" ht="27" hidden="false" customHeight="false" outlineLevel="0" collapsed="false">
      <c r="B94" s="14"/>
      <c r="C94" s="33" t="s">
        <v>29</v>
      </c>
      <c r="D94" s="41"/>
      <c r="E94" s="41"/>
      <c r="F94" s="41"/>
      <c r="G94" s="41"/>
      <c r="H94" s="41"/>
      <c r="I94" s="41"/>
      <c r="J94" s="41"/>
      <c r="K94" s="56"/>
      <c r="L94" s="49"/>
      <c r="M94" s="49"/>
      <c r="N94" s="49"/>
      <c r="O94" s="49"/>
      <c r="P94" s="49"/>
      <c r="Q94" s="50"/>
      <c r="R94" s="27"/>
      <c r="S94" s="39" t="n">
        <f aca="false">SUM(IF(D92&lt;&gt;"",0.715,IF(D93&lt;&gt;"",1,IF(D94&lt;&gt;"",1.428,0))))+(IF(E92&lt;&gt;"",0.715,IF(E93&lt;&gt;"",1,IF(E94&lt;&gt;"",1.428,0))))+(IF(F92&lt;&gt;"",0.715,IF(F93&lt;&gt;"",1,IF(F94&lt;&gt;"",1.428,0))))+(IF(G92&lt;&gt;"",0.715,IF(G93&lt;&gt;"",1,IF(G94&lt;&gt;"",1.428,0))))+(IF(H92&lt;&gt;"",0.715,IF(H93&lt;&gt;"",1,IF(H94&lt;&gt;"",1.428,0))))+(IF(I92&lt;&gt;"",0.715,IF(I93&lt;&gt;"",1,IF(I94&lt;&gt;"",1.428,0))))+(IF(J92&lt;&gt;"",0.714,IF(J93&lt;&gt;"",1,IF(J94&lt;&gt;"",1.428,0))))</f>
        <v>4</v>
      </c>
    </row>
    <row r="95" customFormat="false" ht="25.5" hidden="false" customHeight="false" outlineLevel="0" collapsed="false">
      <c r="B95" s="14"/>
      <c r="C95" s="57"/>
      <c r="D95" s="24"/>
      <c r="E95" s="24"/>
      <c r="F95" s="24"/>
      <c r="G95" s="24"/>
      <c r="H95" s="24"/>
      <c r="I95" s="24"/>
      <c r="J95" s="24"/>
      <c r="Q95" s="58"/>
      <c r="R95" s="27"/>
    </row>
    <row r="96" customFormat="false" ht="26.25" hidden="false" customHeight="false" outlineLevel="0" collapsed="false">
      <c r="B96" s="14"/>
      <c r="C96" s="28" t="s">
        <v>75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7"/>
    </row>
    <row r="97" customFormat="false" ht="26.25" hidden="false" customHeight="false" outlineLevel="0" collapsed="false">
      <c r="B97" s="14"/>
      <c r="C97" s="29"/>
      <c r="D97" s="30" t="s">
        <v>76</v>
      </c>
      <c r="E97" s="30" t="s">
        <v>77</v>
      </c>
      <c r="F97" s="30" t="s">
        <v>78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2"/>
      <c r="R97" s="27"/>
    </row>
    <row r="98" customFormat="false" ht="27" hidden="false" customHeight="false" outlineLevel="0" collapsed="false">
      <c r="B98" s="14"/>
      <c r="C98" s="33" t="s">
        <v>27</v>
      </c>
      <c r="D98" s="16"/>
      <c r="E98" s="16"/>
      <c r="F98" s="16"/>
      <c r="G98" s="56"/>
      <c r="H98" s="49"/>
      <c r="I98" s="49"/>
      <c r="J98" s="49"/>
      <c r="K98" s="49"/>
      <c r="L98" s="49"/>
      <c r="M98" s="49"/>
      <c r="N98" s="49"/>
      <c r="O98" s="49"/>
      <c r="P98" s="49"/>
      <c r="Q98" s="50"/>
      <c r="R98" s="27"/>
    </row>
    <row r="99" customFormat="false" ht="24.45" hidden="false" customHeight="false" outlineLevel="0" collapsed="false">
      <c r="B99" s="14"/>
      <c r="C99" s="33" t="s">
        <v>28</v>
      </c>
      <c r="D99" s="37" t="s">
        <v>12</v>
      </c>
      <c r="E99" s="37"/>
      <c r="F99" s="37" t="s">
        <v>12</v>
      </c>
      <c r="G99" s="56"/>
      <c r="H99" s="49"/>
      <c r="I99" s="49"/>
      <c r="J99" s="49"/>
      <c r="K99" s="49"/>
      <c r="L99" s="49"/>
      <c r="M99" s="49"/>
      <c r="N99" s="49"/>
      <c r="O99" s="49"/>
      <c r="P99" s="49"/>
      <c r="Q99" s="50"/>
      <c r="R99" s="27"/>
    </row>
    <row r="100" customFormat="false" ht="27" hidden="false" customHeight="false" outlineLevel="0" collapsed="false">
      <c r="B100" s="14"/>
      <c r="C100" s="33" t="s">
        <v>29</v>
      </c>
      <c r="D100" s="41"/>
      <c r="E100" s="41"/>
      <c r="F100" s="41"/>
      <c r="G100" s="56"/>
      <c r="H100" s="49"/>
      <c r="I100" s="49"/>
      <c r="J100" s="49"/>
      <c r="K100" s="49"/>
      <c r="L100" s="49"/>
      <c r="M100" s="49"/>
      <c r="N100" s="49"/>
      <c r="O100" s="49"/>
      <c r="P100" s="49"/>
      <c r="Q100" s="50"/>
      <c r="R100" s="27"/>
      <c r="S100" s="39" t="n">
        <f aca="false">SUM(IF(D98&lt;&gt;"",1.666,IF(D99&lt;&gt;"",2.333,IF(D100&lt;&gt;"",3.333,0))))+(IF(E98&lt;&gt;"",1.666,IF(E99&lt;&gt;"",2.333,IF(E100&lt;&gt;"",3.333,0))))+(IF(F98&lt;&gt;"",1.666,IF(F99&lt;&gt;"",2.333,IF(F100&lt;&gt;"",3.333,0))))</f>
        <v>4.666</v>
      </c>
    </row>
    <row r="101" customFormat="false" ht="25.5" hidden="false" customHeight="false" outlineLevel="0" collapsed="false">
      <c r="B101" s="14"/>
      <c r="C101" s="57"/>
      <c r="D101" s="24"/>
      <c r="E101" s="24"/>
      <c r="F101" s="24"/>
      <c r="Q101" s="58"/>
      <c r="R101" s="27"/>
    </row>
    <row r="102" customFormat="false" ht="26.25" hidden="false" customHeight="false" outlineLevel="0" collapsed="false">
      <c r="B102" s="14"/>
      <c r="C102" s="28" t="s">
        <v>79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7"/>
    </row>
    <row r="103" customFormat="false" ht="26.25" hidden="false" customHeight="false" outlineLevel="0" collapsed="false">
      <c r="B103" s="14"/>
      <c r="C103" s="29"/>
      <c r="D103" s="30" t="s">
        <v>80</v>
      </c>
      <c r="E103" s="30" t="s">
        <v>81</v>
      </c>
      <c r="F103" s="30" t="s">
        <v>82</v>
      </c>
      <c r="G103" s="31" t="s">
        <v>83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2"/>
      <c r="R103" s="27"/>
    </row>
    <row r="104" customFormat="false" ht="27" hidden="false" customHeight="false" outlineLevel="0" collapsed="false">
      <c r="B104" s="14"/>
      <c r="C104" s="33" t="s">
        <v>27</v>
      </c>
      <c r="D104" s="16"/>
      <c r="E104" s="16"/>
      <c r="F104" s="16"/>
      <c r="G104" s="16"/>
      <c r="H104" s="49"/>
      <c r="I104" s="49"/>
      <c r="J104" s="49"/>
      <c r="K104" s="49"/>
      <c r="L104" s="49"/>
      <c r="M104" s="49"/>
      <c r="N104" s="49"/>
      <c r="O104" s="49"/>
      <c r="P104" s="49"/>
      <c r="Q104" s="50"/>
      <c r="R104" s="27"/>
    </row>
    <row r="105" customFormat="false" ht="27.75" hidden="false" customHeight="false" outlineLevel="0" collapsed="false">
      <c r="B105" s="14"/>
      <c r="C105" s="33" t="s">
        <v>28</v>
      </c>
      <c r="D105" s="37" t="s">
        <v>12</v>
      </c>
      <c r="E105" s="37" t="s">
        <v>12</v>
      </c>
      <c r="F105" s="37"/>
      <c r="G105" s="37"/>
      <c r="H105" s="49"/>
      <c r="I105" s="49"/>
      <c r="J105" s="49"/>
      <c r="K105" s="49"/>
      <c r="L105" s="49"/>
      <c r="M105" s="49"/>
      <c r="N105" s="49"/>
      <c r="O105" s="49"/>
      <c r="P105" s="49"/>
      <c r="Q105" s="50"/>
      <c r="R105" s="27"/>
    </row>
    <row r="106" customFormat="false" ht="27" hidden="false" customHeight="false" outlineLevel="0" collapsed="false">
      <c r="B106" s="14"/>
      <c r="C106" s="33" t="s">
        <v>29</v>
      </c>
      <c r="D106" s="41"/>
      <c r="E106" s="41"/>
      <c r="F106" s="41"/>
      <c r="G106" s="41"/>
      <c r="H106" s="49"/>
      <c r="I106" s="49"/>
      <c r="J106" s="49"/>
      <c r="K106" s="49"/>
      <c r="L106" s="49"/>
      <c r="M106" s="49"/>
      <c r="N106" s="49"/>
      <c r="O106" s="49"/>
      <c r="P106" s="49"/>
      <c r="Q106" s="50"/>
      <c r="R106" s="27"/>
      <c r="S106" s="39" t="n">
        <f aca="false">SUM(IF(D104&lt;&gt;"",1.25,IF(D105&lt;&gt;"",1.75,IF(D106&lt;&gt;"",2.5,0))))+(IF(E104&lt;&gt;"",1.25,IF(E105&lt;&gt;"",1.75,IF(E106&lt;&gt;"",2.5,0))))+(IF(F104&lt;&gt;"",1.25,IF(F105&lt;&gt;"",1.75,IF(F106&lt;&gt;"",2.5,0)+(IF(G104&lt;&gt;"",1.25,IF(G105&lt;&gt;"",1.75,IF(G106&lt;&gt;"",2.5,0)))))))</f>
        <v>3.5</v>
      </c>
    </row>
    <row r="107" customFormat="false" ht="26.25" hidden="false" customHeight="false" outlineLevel="0" collapsed="false">
      <c r="B107" s="14"/>
      <c r="C107" s="51"/>
      <c r="D107" s="61"/>
      <c r="E107" s="61"/>
      <c r="F107" s="61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3"/>
      <c r="R107" s="27"/>
    </row>
    <row r="108" customFormat="false" ht="25.5" hidden="false" customHeight="false" outlineLevel="0" collapsed="false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customFormat="false" ht="25.5" hidden="false" customHeight="false" outlineLevel="0" collapsed="false">
      <c r="D109" s="24"/>
      <c r="E109" s="24"/>
      <c r="F109" s="24"/>
    </row>
    <row r="110" customFormat="false" ht="25.5" hidden="false" customHeight="false" outlineLevel="0" collapsed="false">
      <c r="D110" s="24"/>
      <c r="E110" s="24"/>
      <c r="F110" s="24"/>
      <c r="G110" s="24"/>
    </row>
  </sheetData>
  <sheetProtection algorithmName="SHA-512" hashValue="1+SUooKzz/vNzMCCEH61FcKGgCAbu80SfVylhnwaVlHCNI8ExsmYX/l1SGKu63mmgdNyRk2IsqIpRw0jMiIboQ==" saltValue="1Yd0ARhj96VTAbyxcTnRiQ==" spinCount="100000" sheet="true" objects="true" scenarios="true"/>
  <protectedRanges>
    <protectedRange name="Liberadas" algorithmName="SHA-512" hashValue="Z8IMkTjDpN04Z6UYNXcNOrAVPlP/bIBUg0HXyJLE8l09EA5Byn/3ecT3YVncVTfzx/n71erE9FpHCn82Cgvyew==" saltValue="xzteuJ9mN5or+GLbVOf/3Q==" spinCount="100000" sqref="F1:N5 F7:N7 F9 F11 D23:J25 D29:J31 D35:Q37 D41:M43 D47:K49 D53:K55 D59:H61 D80:D82 D86:I88 D92:J94 D98:F100 D104:G106"/>
  </protectedRanges>
  <mergeCells count="34">
    <mergeCell ref="F1:N3"/>
    <mergeCell ref="F4:N5"/>
    <mergeCell ref="F8:N8"/>
    <mergeCell ref="F9:N9"/>
    <mergeCell ref="F10:N10"/>
    <mergeCell ref="F11:N11"/>
    <mergeCell ref="F12:N12"/>
    <mergeCell ref="F13:N13"/>
    <mergeCell ref="F14:N14"/>
    <mergeCell ref="F15:N15"/>
    <mergeCell ref="C19:Q20"/>
    <mergeCell ref="C21:Q21"/>
    <mergeCell ref="C26:Q26"/>
    <mergeCell ref="C27:Q27"/>
    <mergeCell ref="C32:Q32"/>
    <mergeCell ref="C33:Q33"/>
    <mergeCell ref="C38:Q38"/>
    <mergeCell ref="C39:Q39"/>
    <mergeCell ref="C44:Q44"/>
    <mergeCell ref="C45:Q45"/>
    <mergeCell ref="C50:Q50"/>
    <mergeCell ref="C51:Q51"/>
    <mergeCell ref="C56:Q56"/>
    <mergeCell ref="C57:Q57"/>
    <mergeCell ref="C62:Q62"/>
    <mergeCell ref="C63:Q63"/>
    <mergeCell ref="C68:Q68"/>
    <mergeCell ref="C69:Q69"/>
    <mergeCell ref="C76:Q77"/>
    <mergeCell ref="C78:Q78"/>
    <mergeCell ref="C84:Q84"/>
    <mergeCell ref="C90:Q90"/>
    <mergeCell ref="C96:Q96"/>
    <mergeCell ref="C102:Q10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62" width="2.85"/>
    <col collapsed="false" customWidth="true" hidden="false" outlineLevel="0" max="2" min="2" style="62" width="13.7"/>
    <col collapsed="false" customWidth="true" hidden="false" outlineLevel="0" max="3" min="3" style="62" width="17.58"/>
    <col collapsed="false" customWidth="true" hidden="false" outlineLevel="0" max="4" min="4" style="62" width="15.15"/>
    <col collapsed="false" customWidth="true" hidden="false" outlineLevel="0" max="5" min="5" style="62" width="20.14"/>
    <col collapsed="false" customWidth="true" hidden="false" outlineLevel="0" max="6" min="6" style="62" width="23.15"/>
    <col collapsed="false" customWidth="true" hidden="false" outlineLevel="0" max="7" min="7" style="62" width="20.14"/>
    <col collapsed="false" customWidth="true" hidden="false" outlineLevel="0" max="8" min="8" style="62" width="14.01"/>
    <col collapsed="false" customWidth="true" hidden="false" outlineLevel="0" max="9" min="9" style="62" width="13.29"/>
    <col collapsed="false" customWidth="true" hidden="false" outlineLevel="0" max="16" min="10" style="62" width="13.7"/>
    <col collapsed="false" customWidth="true" hidden="false" outlineLevel="0" max="17" min="17" style="63" width="2.71"/>
    <col collapsed="false" customWidth="true" hidden="false" outlineLevel="0" max="18" min="18" style="64" width="6.86"/>
    <col collapsed="false" customWidth="true" hidden="false" outlineLevel="0" max="19" min="19" style="64" width="2.29"/>
    <col collapsed="false" customWidth="true" hidden="false" outlineLevel="0" max="20" min="20" style="62" width="11.71"/>
    <col collapsed="false" customWidth="true" hidden="false" outlineLevel="0" max="21" min="21" style="62" width="15.86"/>
    <col collapsed="false" customWidth="true" hidden="false" outlineLevel="0" max="23" min="22" style="62" width="11.71"/>
    <col collapsed="false" customWidth="true" hidden="false" outlineLevel="0" max="28" min="24" style="62" width="12.29"/>
    <col collapsed="false" customWidth="true" hidden="false" outlineLevel="0" max="1025" min="29" style="65" width="8.86"/>
  </cols>
  <sheetData>
    <row r="1" s="65" customFormat="true" ht="15" hidden="false" customHeight="false" outlineLevel="0" collapsed="false">
      <c r="B1" s="66"/>
      <c r="C1" s="67"/>
      <c r="D1" s="67"/>
      <c r="E1" s="67"/>
      <c r="F1" s="67"/>
      <c r="G1" s="67"/>
      <c r="H1" s="67"/>
      <c r="I1" s="67"/>
      <c r="J1" s="67"/>
      <c r="K1" s="67"/>
      <c r="L1" s="68"/>
      <c r="M1" s="68"/>
      <c r="N1" s="68"/>
      <c r="O1" s="68"/>
      <c r="P1" s="68"/>
      <c r="Q1" s="69"/>
      <c r="R1" s="70"/>
      <c r="S1" s="71"/>
      <c r="T1" s="67"/>
      <c r="U1" s="67"/>
      <c r="V1" s="67"/>
      <c r="W1" s="67"/>
      <c r="X1" s="67"/>
      <c r="Y1" s="67"/>
      <c r="Z1" s="68"/>
      <c r="AA1" s="68"/>
      <c r="AB1" s="68"/>
    </row>
    <row r="2" customFormat="false" ht="15.75" hidden="false" customHeight="false" outlineLevel="0" collapsed="false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70"/>
      <c r="S2" s="71"/>
      <c r="T2" s="73"/>
      <c r="U2" s="73"/>
      <c r="V2" s="73"/>
      <c r="W2" s="73"/>
      <c r="X2" s="73"/>
      <c r="Y2" s="73"/>
      <c r="Z2" s="73"/>
      <c r="AA2" s="73"/>
      <c r="AB2" s="73"/>
      <c r="AC2" s="75"/>
    </row>
    <row r="3" customFormat="false" ht="15.75" hidden="false" customHeight="false" outlineLevel="0" collapsed="false">
      <c r="A3" s="72"/>
      <c r="B3" s="76" t="s">
        <v>84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3"/>
      <c r="Q3" s="74"/>
      <c r="R3" s="70"/>
      <c r="S3" s="71"/>
      <c r="T3" s="73"/>
      <c r="U3" s="73"/>
      <c r="V3" s="73"/>
      <c r="W3" s="73"/>
      <c r="X3" s="73"/>
      <c r="Y3" s="73"/>
      <c r="Z3" s="73"/>
      <c r="AA3" s="73"/>
      <c r="AB3" s="73"/>
      <c r="AC3" s="75"/>
    </row>
    <row r="4" customFormat="false" ht="15" hidden="false" customHeight="false" outlineLevel="0" collapsed="false">
      <c r="A4" s="72"/>
      <c r="B4" s="77"/>
      <c r="C4" s="78" t="s">
        <v>20</v>
      </c>
      <c r="D4" s="78" t="s">
        <v>21</v>
      </c>
      <c r="E4" s="78" t="s">
        <v>22</v>
      </c>
      <c r="F4" s="78" t="s">
        <v>23</v>
      </c>
      <c r="G4" s="78" t="s">
        <v>24</v>
      </c>
      <c r="H4" s="78" t="s">
        <v>25</v>
      </c>
      <c r="I4" s="78" t="s">
        <v>26</v>
      </c>
      <c r="J4" s="79"/>
      <c r="K4" s="79"/>
      <c r="L4" s="79"/>
      <c r="M4" s="79"/>
      <c r="N4" s="79"/>
      <c r="O4" s="80"/>
      <c r="P4" s="73"/>
      <c r="Q4" s="74"/>
      <c r="R4" s="70"/>
      <c r="S4" s="71"/>
      <c r="T4" s="73"/>
      <c r="U4" s="73"/>
      <c r="V4" s="73"/>
      <c r="W4" s="73"/>
      <c r="X4" s="73"/>
      <c r="Y4" s="73"/>
      <c r="Z4" s="73"/>
      <c r="AA4" s="73"/>
      <c r="AB4" s="73"/>
      <c r="AC4" s="75"/>
    </row>
    <row r="5" customFormat="false" ht="15" hidden="false" customHeight="false" outlineLevel="0" collapsed="false">
      <c r="A5" s="72"/>
      <c r="B5" s="81" t="s">
        <v>27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  <c r="P5" s="73"/>
      <c r="Q5" s="74"/>
      <c r="R5" s="70"/>
      <c r="S5" s="71"/>
      <c r="T5" s="73"/>
      <c r="U5" s="73"/>
      <c r="V5" s="73"/>
      <c r="W5" s="73"/>
      <c r="X5" s="73"/>
      <c r="Y5" s="73"/>
      <c r="Z5" s="73"/>
      <c r="AA5" s="73"/>
      <c r="AB5" s="73"/>
      <c r="AC5" s="75"/>
    </row>
    <row r="6" customFormat="false" ht="15" hidden="false" customHeight="false" outlineLevel="0" collapsed="false">
      <c r="A6" s="72"/>
      <c r="B6" s="81" t="s">
        <v>28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  <c r="P6" s="73"/>
      <c r="Q6" s="74"/>
      <c r="R6" s="70"/>
      <c r="S6" s="71"/>
      <c r="T6" s="73"/>
      <c r="U6" s="73"/>
      <c r="V6" s="73"/>
      <c r="W6" s="73"/>
      <c r="X6" s="73"/>
      <c r="Y6" s="73"/>
      <c r="Z6" s="73"/>
      <c r="AA6" s="73"/>
      <c r="AB6" s="73"/>
      <c r="AC6" s="75"/>
    </row>
    <row r="7" customFormat="false" ht="15.75" hidden="false" customHeight="false" outlineLevel="0" collapsed="false">
      <c r="A7" s="72"/>
      <c r="B7" s="84" t="s">
        <v>29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  <c r="P7" s="73"/>
      <c r="Q7" s="74"/>
      <c r="R7" s="70"/>
      <c r="S7" s="71"/>
      <c r="T7" s="73"/>
      <c r="U7" s="73"/>
      <c r="V7" s="73"/>
      <c r="W7" s="73"/>
      <c r="X7" s="73"/>
      <c r="Y7" s="73"/>
      <c r="Z7" s="73"/>
      <c r="AA7" s="73"/>
      <c r="AB7" s="73"/>
      <c r="AC7" s="75"/>
    </row>
    <row r="8" customFormat="false" ht="15.75" hidden="false" customHeight="false" outlineLevel="0" collapsed="false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  <c r="R8" s="70"/>
      <c r="S8" s="71"/>
      <c r="T8" s="73"/>
      <c r="U8" s="73"/>
      <c r="V8" s="73"/>
      <c r="W8" s="73"/>
      <c r="X8" s="73"/>
      <c r="Y8" s="73"/>
      <c r="Z8" s="73"/>
      <c r="AA8" s="73"/>
      <c r="AB8" s="73"/>
      <c r="AC8" s="75"/>
    </row>
    <row r="9" customFormat="false" ht="15.75" hidden="false" customHeight="false" outlineLevel="0" collapsed="false">
      <c r="A9" s="72"/>
      <c r="B9" s="76" t="s">
        <v>85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3"/>
      <c r="Q9" s="74"/>
      <c r="R9" s="70"/>
      <c r="S9" s="71"/>
      <c r="T9" s="73"/>
      <c r="U9" s="73"/>
      <c r="V9" s="73"/>
      <c r="W9" s="73"/>
      <c r="X9" s="73"/>
      <c r="Y9" s="73"/>
      <c r="Z9" s="73"/>
      <c r="AA9" s="73"/>
      <c r="AB9" s="73"/>
      <c r="AC9" s="75"/>
    </row>
    <row r="10" customFormat="false" ht="15" hidden="false" customHeight="false" outlineLevel="0" collapsed="false">
      <c r="A10" s="72"/>
      <c r="B10" s="77"/>
      <c r="C10" s="78" t="s">
        <v>30</v>
      </c>
      <c r="D10" s="78" t="s">
        <v>31</v>
      </c>
      <c r="E10" s="78" t="s">
        <v>22</v>
      </c>
      <c r="F10" s="78" t="s">
        <v>32</v>
      </c>
      <c r="G10" s="78" t="s">
        <v>33</v>
      </c>
      <c r="H10" s="78" t="s">
        <v>25</v>
      </c>
      <c r="I10" s="78" t="s">
        <v>34</v>
      </c>
      <c r="J10" s="79"/>
      <c r="K10" s="79"/>
      <c r="L10" s="79"/>
      <c r="M10" s="79"/>
      <c r="N10" s="79"/>
      <c r="O10" s="80"/>
      <c r="P10" s="73"/>
      <c r="Q10" s="74"/>
      <c r="R10" s="70"/>
      <c r="S10" s="71"/>
      <c r="T10" s="73"/>
      <c r="U10" s="73"/>
      <c r="V10" s="73"/>
      <c r="W10" s="73"/>
      <c r="X10" s="73"/>
      <c r="Y10" s="73"/>
      <c r="Z10" s="73"/>
      <c r="AA10" s="73"/>
      <c r="AB10" s="73"/>
      <c r="AC10" s="75"/>
    </row>
    <row r="11" customFormat="false" ht="15" hidden="false" customHeight="false" outlineLevel="0" collapsed="false">
      <c r="A11" s="72"/>
      <c r="B11" s="81" t="s">
        <v>27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73"/>
      <c r="Q11" s="74"/>
      <c r="R11" s="70"/>
      <c r="S11" s="71"/>
      <c r="T11" s="73"/>
      <c r="U11" s="73"/>
      <c r="V11" s="73"/>
      <c r="W11" s="73"/>
      <c r="X11" s="73"/>
      <c r="Y11" s="73"/>
      <c r="Z11" s="73"/>
      <c r="AA11" s="73"/>
      <c r="AB11" s="73"/>
      <c r="AC11" s="75"/>
    </row>
    <row r="12" customFormat="false" ht="15" hidden="false" customHeight="false" outlineLevel="0" collapsed="false">
      <c r="A12" s="72"/>
      <c r="B12" s="81" t="s">
        <v>28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3"/>
      <c r="P12" s="73"/>
      <c r="Q12" s="74"/>
      <c r="R12" s="70"/>
      <c r="S12" s="71"/>
      <c r="T12" s="73"/>
      <c r="U12" s="73"/>
      <c r="V12" s="73"/>
      <c r="W12" s="73"/>
      <c r="X12" s="73"/>
      <c r="Y12" s="73"/>
      <c r="Z12" s="73"/>
      <c r="AA12" s="73"/>
      <c r="AB12" s="73"/>
      <c r="AC12" s="75"/>
    </row>
    <row r="13" customFormat="false" ht="15.75" hidden="false" customHeight="false" outlineLevel="0" collapsed="false">
      <c r="A13" s="72"/>
      <c r="B13" s="84" t="s">
        <v>29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  <c r="P13" s="73"/>
      <c r="Q13" s="74"/>
      <c r="R13" s="70"/>
      <c r="S13" s="71"/>
      <c r="T13" s="73"/>
      <c r="U13" s="73"/>
      <c r="V13" s="73"/>
      <c r="W13" s="73"/>
      <c r="X13" s="73"/>
      <c r="Y13" s="73"/>
      <c r="Z13" s="73"/>
      <c r="AA13" s="73"/>
      <c r="AB13" s="73"/>
      <c r="AC13" s="75"/>
    </row>
    <row r="14" customFormat="false" ht="15" hidden="false" customHeight="false" outlineLevel="0" collapsed="false">
      <c r="A14" s="7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  <c r="R14" s="70"/>
      <c r="S14" s="71"/>
      <c r="T14" s="73"/>
      <c r="U14" s="73"/>
      <c r="V14" s="73"/>
      <c r="W14" s="73"/>
      <c r="X14" s="73"/>
      <c r="Y14" s="73"/>
      <c r="Z14" s="73"/>
      <c r="AA14" s="73"/>
      <c r="AB14" s="73"/>
      <c r="AC14" s="75"/>
    </row>
    <row r="15" customFormat="false" ht="15.75" hidden="false" customHeight="false" outlineLevel="0" collapsed="false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4"/>
      <c r="R15" s="70"/>
      <c r="S15" s="71"/>
      <c r="T15" s="73"/>
      <c r="U15" s="73"/>
      <c r="V15" s="73"/>
      <c r="W15" s="73"/>
      <c r="X15" s="73"/>
      <c r="Y15" s="73"/>
      <c r="Z15" s="73"/>
      <c r="AA15" s="73"/>
      <c r="AB15" s="73"/>
      <c r="AC15" s="75"/>
    </row>
    <row r="16" customFormat="false" ht="15.75" hidden="false" customHeight="false" outlineLevel="0" collapsed="false">
      <c r="A16" s="72"/>
      <c r="B16" s="76" t="s">
        <v>86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87"/>
      <c r="Q16" s="74"/>
      <c r="R16" s="88" t="s">
        <v>87</v>
      </c>
      <c r="S16" s="71"/>
      <c r="T16" s="76" t="s">
        <v>88</v>
      </c>
      <c r="U16" s="76" t="s">
        <v>89</v>
      </c>
      <c r="V16" s="76" t="s">
        <v>90</v>
      </c>
      <c r="W16" s="76" t="s">
        <v>91</v>
      </c>
      <c r="X16" s="76" t="s">
        <v>4</v>
      </c>
      <c r="Y16" s="76" t="s">
        <v>21</v>
      </c>
      <c r="Z16" s="76" t="s">
        <v>92</v>
      </c>
      <c r="AA16" s="76" t="s">
        <v>9</v>
      </c>
      <c r="AB16" s="76" t="s">
        <v>10</v>
      </c>
      <c r="AC16" s="75"/>
    </row>
    <row r="17" customFormat="false" ht="15.75" hidden="false" customHeight="false" outlineLevel="0" collapsed="false">
      <c r="A17" s="72"/>
      <c r="B17" s="77"/>
      <c r="C17" s="78" t="s">
        <v>3</v>
      </c>
      <c r="D17" s="78" t="s">
        <v>2</v>
      </c>
      <c r="E17" s="78" t="s">
        <v>35</v>
      </c>
      <c r="F17" s="78" t="s">
        <v>93</v>
      </c>
      <c r="G17" s="78" t="s">
        <v>94</v>
      </c>
      <c r="H17" s="78" t="s">
        <v>92</v>
      </c>
      <c r="I17" s="78" t="s">
        <v>21</v>
      </c>
      <c r="J17" s="79" t="s">
        <v>95</v>
      </c>
      <c r="K17" s="79" t="s">
        <v>9</v>
      </c>
      <c r="L17" s="79" t="s">
        <v>10</v>
      </c>
      <c r="M17" s="79" t="s">
        <v>53</v>
      </c>
      <c r="N17" s="79"/>
      <c r="O17" s="80"/>
      <c r="P17" s="89"/>
      <c r="Q17" s="90"/>
      <c r="R17" s="69"/>
      <c r="S17" s="71"/>
      <c r="T17" s="91" t="s">
        <v>12</v>
      </c>
      <c r="U17" s="91"/>
      <c r="V17" s="91"/>
      <c r="W17" s="91"/>
      <c r="X17" s="91"/>
      <c r="Y17" s="91"/>
      <c r="Z17" s="91"/>
      <c r="AA17" s="91"/>
      <c r="AB17" s="91"/>
      <c r="AC17" s="75"/>
    </row>
    <row r="18" customFormat="false" ht="15" hidden="false" customHeight="false" outlineLevel="0" collapsed="false">
      <c r="A18" s="72"/>
      <c r="B18" s="81" t="s">
        <v>27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3"/>
      <c r="P18" s="92"/>
      <c r="Q18" s="74" t="n">
        <f aca="false">COUNTA(C18:O18)</f>
        <v>0</v>
      </c>
      <c r="R18" s="69" t="n">
        <f aca="false">Q18*0.375+Q19*0.75+Q20*1.25</f>
        <v>1.5</v>
      </c>
      <c r="S18" s="71"/>
      <c r="T18" s="93" t="s">
        <v>14</v>
      </c>
      <c r="U18" s="93"/>
      <c r="V18" s="93"/>
      <c r="W18" s="93"/>
      <c r="X18" s="93"/>
      <c r="Y18" s="93"/>
      <c r="Z18" s="93"/>
      <c r="AA18" s="93"/>
      <c r="AB18" s="93"/>
      <c r="AC18" s="75"/>
    </row>
    <row r="19" customFormat="false" ht="15.75" hidden="false" customHeight="false" outlineLevel="0" collapsed="false">
      <c r="A19" s="72"/>
      <c r="B19" s="81" t="s">
        <v>28</v>
      </c>
      <c r="C19" s="82" t="s">
        <v>12</v>
      </c>
      <c r="D19" s="82" t="s">
        <v>12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92"/>
      <c r="Q19" s="74" t="n">
        <f aca="false">COUNTA(C19:O19)</f>
        <v>2</v>
      </c>
      <c r="R19" s="69"/>
      <c r="S19" s="71"/>
      <c r="T19" s="94"/>
      <c r="U19" s="94"/>
      <c r="V19" s="94"/>
      <c r="W19" s="94"/>
      <c r="X19" s="94"/>
      <c r="Y19" s="94"/>
      <c r="Z19" s="94"/>
      <c r="AA19" s="94"/>
      <c r="AB19" s="94"/>
      <c r="AC19" s="75"/>
    </row>
    <row r="20" customFormat="false" ht="15.75" hidden="false" customHeight="false" outlineLevel="0" collapsed="false">
      <c r="A20" s="72"/>
      <c r="B20" s="84" t="s">
        <v>29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92"/>
      <c r="Q20" s="74" t="n">
        <f aca="false">COUNTA(C20:O20)</f>
        <v>0</v>
      </c>
      <c r="R20" s="69"/>
      <c r="S20" s="71"/>
      <c r="T20" s="93" t="s">
        <v>16</v>
      </c>
      <c r="U20" s="93"/>
      <c r="V20" s="93"/>
      <c r="W20" s="93"/>
      <c r="X20" s="93"/>
      <c r="Y20" s="93"/>
      <c r="Z20" s="93"/>
      <c r="AA20" s="93"/>
      <c r="AB20" s="93"/>
      <c r="AC20" s="75"/>
    </row>
    <row r="21" s="65" customFormat="true" ht="15.75" hidden="false" customHeight="false" outlineLevel="0" collapsed="false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7"/>
      <c r="M21" s="97"/>
      <c r="N21" s="97"/>
      <c r="O21" s="97"/>
      <c r="P21" s="97"/>
      <c r="Q21" s="69"/>
      <c r="R21" s="69"/>
      <c r="S21" s="71"/>
      <c r="T21" s="98"/>
      <c r="U21" s="98"/>
      <c r="V21" s="98"/>
      <c r="W21" s="98"/>
      <c r="X21" s="98"/>
      <c r="Y21" s="98"/>
      <c r="Z21" s="98"/>
      <c r="AA21" s="98"/>
      <c r="AB21" s="98"/>
      <c r="AC21" s="75"/>
    </row>
    <row r="22" customFormat="false" ht="15.75" hidden="false" customHeight="false" outlineLevel="0" collapsed="false">
      <c r="A22" s="72"/>
      <c r="B22" s="76" t="s">
        <v>96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87"/>
      <c r="Q22" s="74"/>
      <c r="R22" s="88" t="s">
        <v>87</v>
      </c>
      <c r="S22" s="71"/>
      <c r="T22" s="93" t="s">
        <v>17</v>
      </c>
      <c r="U22" s="93"/>
      <c r="V22" s="93"/>
      <c r="W22" s="93"/>
      <c r="X22" s="93"/>
      <c r="Y22" s="93"/>
      <c r="Z22" s="93"/>
      <c r="AA22" s="93"/>
      <c r="AB22" s="93"/>
      <c r="AC22" s="75"/>
    </row>
    <row r="23" customFormat="false" ht="15.75" hidden="false" customHeight="false" outlineLevel="0" collapsed="false">
      <c r="A23" s="72"/>
      <c r="B23" s="77"/>
      <c r="C23" s="78" t="s">
        <v>3</v>
      </c>
      <c r="D23" s="78" t="s">
        <v>30</v>
      </c>
      <c r="E23" s="78" t="s">
        <v>31</v>
      </c>
      <c r="F23" s="78" t="s">
        <v>97</v>
      </c>
      <c r="G23" s="78" t="s">
        <v>20</v>
      </c>
      <c r="H23" s="78" t="s">
        <v>21</v>
      </c>
      <c r="I23" s="78" t="s">
        <v>94</v>
      </c>
      <c r="J23" s="78" t="s">
        <v>92</v>
      </c>
      <c r="K23" s="78" t="s">
        <v>21</v>
      </c>
      <c r="L23" s="79" t="s">
        <v>95</v>
      </c>
      <c r="M23" s="79" t="s">
        <v>9</v>
      </c>
      <c r="N23" s="79" t="s">
        <v>10</v>
      </c>
      <c r="O23" s="80" t="s">
        <v>53</v>
      </c>
      <c r="P23" s="89"/>
      <c r="Q23" s="90"/>
      <c r="R23" s="99"/>
      <c r="S23" s="71"/>
      <c r="T23" s="100" t="n">
        <f aca="false">T35</f>
        <v>30</v>
      </c>
      <c r="U23" s="100"/>
      <c r="V23" s="100"/>
      <c r="W23" s="100"/>
      <c r="X23" s="100"/>
      <c r="Y23" s="100"/>
      <c r="Z23" s="100"/>
      <c r="AA23" s="100"/>
      <c r="AB23" s="100"/>
      <c r="AC23" s="75"/>
    </row>
    <row r="24" customFormat="false" ht="15" hidden="false" customHeight="false" outlineLevel="0" collapsed="false">
      <c r="A24" s="72"/>
      <c r="B24" s="81" t="s">
        <v>98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  <c r="P24" s="92"/>
      <c r="Q24" s="74" t="n">
        <f aca="false">COUNTA(C24:O24)</f>
        <v>0</v>
      </c>
      <c r="R24" s="69" t="n">
        <f aca="false">Q24*0.5+Q25*1.25</f>
        <v>7.5</v>
      </c>
      <c r="S24" s="71"/>
      <c r="T24" s="93" t="s">
        <v>18</v>
      </c>
      <c r="U24" s="93"/>
      <c r="V24" s="93"/>
      <c r="W24" s="93"/>
      <c r="X24" s="93"/>
      <c r="Y24" s="93"/>
      <c r="Z24" s="93"/>
      <c r="AA24" s="93"/>
      <c r="AB24" s="93"/>
      <c r="AC24" s="75"/>
    </row>
    <row r="25" customFormat="false" ht="15.75" hidden="false" customHeight="false" outlineLevel="0" collapsed="false">
      <c r="A25" s="72"/>
      <c r="B25" s="84" t="s">
        <v>99</v>
      </c>
      <c r="C25" s="85" t="s">
        <v>12</v>
      </c>
      <c r="D25" s="85" t="s">
        <v>12</v>
      </c>
      <c r="E25" s="85" t="s">
        <v>12</v>
      </c>
      <c r="F25" s="85" t="s">
        <v>12</v>
      </c>
      <c r="G25" s="85" t="s">
        <v>12</v>
      </c>
      <c r="H25" s="85" t="s">
        <v>12</v>
      </c>
      <c r="I25" s="85"/>
      <c r="J25" s="85"/>
      <c r="K25" s="85"/>
      <c r="L25" s="85"/>
      <c r="M25" s="85"/>
      <c r="N25" s="85"/>
      <c r="O25" s="86"/>
      <c r="P25" s="92" t="n">
        <f aca="false">IF(T17&lt;&gt;"",IF(C25&lt;&gt;"",COUNTA(C25)*3.33,(IF(D25&lt;&gt;"",COUNTA(D25)*3.33,IF(E25&lt;&gt;"",COUNTA(E25)*3.33,"")))))</f>
        <v>3.33</v>
      </c>
      <c r="Q25" s="74" t="n">
        <f aca="false">COUNTA(C25:O25)</f>
        <v>6</v>
      </c>
      <c r="R25" s="69"/>
      <c r="S25" s="71"/>
      <c r="T25" s="101" t="str">
        <f aca="false">IF(T17&lt;&gt;"",IF(T23&gt;7,"Aprovado Sênior",IF(T23&gt;5,"Aprovado Pleno",IF(T23&gt;3,"Aprovado Júnior","Reprovado"))),IF(U17&lt;&gt;"",IF(T23&gt;7,"Aprovado Sênior",IF(T23&gt;5,"Aprovado Pleno",IF(T23&gt;3,"Aprovado Júnior","Reprovado"))),IF(V17&lt;&gt;"",IF(T23&gt;7,"Aprovado Sênior",IF(T23&gt;5,"Aprovado Pleno",IF(T23&gt;3,"Aprovado Júnior","Reprovado"))),IF(W17&lt;&gt;"",IF(T23&gt;7,"Aprovado Sênior",IF(T23&gt;5,"Aprovado Pleno",IF(T23&gt;3,"Aprovado Júnior","Reprovado"))),IF(X17&lt;&gt;"",IF(T23&gt;7,"Aprovado Sênior",IF(T23&gt;5,"Aprovado Pleno",IF(T23&gt;3,"Aprovado Júnior","Reprovado"))),IF(Y17&lt;&gt;"",IF(T23&gt;7,"Aprovado Sênior",IF(T23&gt;5,"Aprovado Pleno",IF(T23&gt;3,"Aprovado Júnior","Reprovado"))),IF(Z17&lt;&gt;"",IF(T23&gt;7,"Aprovado Sênior",IF(T23&gt;5,"Aprovado Pleno",IF(T23&gt;3,"Aprovado Júnior","Reprovado"))),IF(AA17&lt;&gt;"",IF(T23&gt;7,"Aprovado Sênior",IF(T23&gt;5,"Aprovado Pleno",IF(T23&gt;3,"Aprovado Júnior","Reprovado"))),IF(AB17&lt;&gt;"",IF(T23&gt;7,"Aprovado Sênior",IF(T23&gt;5,"Aprovado Pleno",IF(T23&gt;3,"Aprovado Júnior","Reprovado"))),"-")))))))))</f>
        <v>Aprovado Sênior</v>
      </c>
      <c r="U25" s="101"/>
      <c r="V25" s="101"/>
      <c r="W25" s="101"/>
      <c r="X25" s="101"/>
      <c r="Y25" s="101"/>
      <c r="Z25" s="101"/>
      <c r="AA25" s="101"/>
      <c r="AB25" s="101"/>
      <c r="AC25" s="75"/>
    </row>
    <row r="26" s="65" customFormat="true" ht="15.75" hidden="false" customHeight="false" outlineLevel="0" collapsed="false"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7"/>
      <c r="M26" s="96"/>
      <c r="N26" s="97"/>
      <c r="O26" s="96"/>
      <c r="P26" s="96"/>
      <c r="Q26" s="69"/>
      <c r="R26" s="69"/>
      <c r="S26" s="71"/>
      <c r="T26" s="102"/>
      <c r="U26" s="102"/>
      <c r="V26" s="102"/>
      <c r="W26" s="102"/>
      <c r="X26" s="102"/>
      <c r="Y26" s="102"/>
      <c r="Z26" s="103"/>
      <c r="AA26" s="103"/>
      <c r="AB26" s="103"/>
    </row>
    <row r="27" customFormat="false" ht="15.75" hidden="false" customHeight="false" outlineLevel="0" collapsed="false">
      <c r="A27" s="72"/>
      <c r="B27" s="76" t="s">
        <v>100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7"/>
      <c r="Q27" s="74"/>
      <c r="R27" s="88" t="s">
        <v>87</v>
      </c>
      <c r="S27" s="71"/>
      <c r="T27" s="69"/>
      <c r="U27" s="69"/>
      <c r="V27" s="69"/>
      <c r="W27" s="69"/>
      <c r="X27" s="69"/>
      <c r="Y27" s="69"/>
      <c r="Z27" s="104"/>
      <c r="AA27" s="104"/>
      <c r="AB27" s="104"/>
    </row>
    <row r="28" customFormat="false" ht="15" hidden="false" customHeight="false" outlineLevel="0" collapsed="false">
      <c r="A28" s="72"/>
      <c r="B28" s="77"/>
      <c r="C28" s="78" t="s">
        <v>59</v>
      </c>
      <c r="D28" s="78"/>
      <c r="E28" s="78"/>
      <c r="F28" s="105"/>
      <c r="G28" s="105"/>
      <c r="H28" s="105"/>
      <c r="I28" s="105"/>
      <c r="J28" s="105"/>
      <c r="K28" s="105"/>
      <c r="L28" s="105"/>
      <c r="M28" s="105"/>
      <c r="N28" s="105"/>
      <c r="O28" s="106"/>
      <c r="P28" s="107"/>
      <c r="Q28" s="90"/>
      <c r="R28" s="69"/>
      <c r="S28" s="71"/>
      <c r="T28" s="108" t="s">
        <v>101</v>
      </c>
      <c r="U28" s="108"/>
      <c r="V28" s="108"/>
      <c r="W28" s="108"/>
      <c r="X28" s="108"/>
      <c r="Y28" s="69"/>
      <c r="Z28" s="104"/>
      <c r="AA28" s="104"/>
      <c r="AB28" s="104"/>
    </row>
    <row r="29" customFormat="false" ht="15" hidden="false" customHeight="false" outlineLevel="0" collapsed="false">
      <c r="A29" s="72"/>
      <c r="B29" s="81" t="s">
        <v>102</v>
      </c>
      <c r="C29" s="82" t="s">
        <v>12</v>
      </c>
      <c r="D29" s="109"/>
      <c r="E29" s="109"/>
      <c r="F29" s="110"/>
      <c r="G29" s="110"/>
      <c r="H29" s="110"/>
      <c r="I29" s="110"/>
      <c r="J29" s="110"/>
      <c r="K29" s="110"/>
      <c r="L29" s="110"/>
      <c r="M29" s="111"/>
      <c r="N29" s="111"/>
      <c r="O29" s="112"/>
      <c r="P29" s="113"/>
      <c r="Q29" s="74" t="n">
        <f aca="false">COUNTA(C29:O29)</f>
        <v>1</v>
      </c>
      <c r="R29" s="69" t="n">
        <f aca="false">Q29*3+Q30*6+Q31*10</f>
        <v>3</v>
      </c>
      <c r="S29" s="71"/>
      <c r="T29" s="114" t="n">
        <f aca="false">SUM(R18:R74)</f>
        <v>15</v>
      </c>
      <c r="U29" s="108"/>
      <c r="V29" s="108"/>
      <c r="W29" s="108"/>
      <c r="X29" s="108"/>
      <c r="Y29" s="69"/>
      <c r="Z29" s="104"/>
      <c r="AA29" s="104"/>
      <c r="AB29" s="104"/>
    </row>
    <row r="30" customFormat="false" ht="15" hidden="false" customHeight="false" outlineLevel="0" collapsed="false">
      <c r="A30" s="72"/>
      <c r="B30" s="81" t="s">
        <v>103</v>
      </c>
      <c r="C30" s="82"/>
      <c r="D30" s="92"/>
      <c r="E30" s="92"/>
      <c r="F30" s="113"/>
      <c r="G30" s="113"/>
      <c r="H30" s="113"/>
      <c r="I30" s="113"/>
      <c r="J30" s="113"/>
      <c r="K30" s="113"/>
      <c r="L30" s="113"/>
      <c r="M30" s="115"/>
      <c r="N30" s="115"/>
      <c r="O30" s="116"/>
      <c r="P30" s="113"/>
      <c r="Q30" s="74" t="n">
        <f aca="false">COUNTA(C30:O30)</f>
        <v>0</v>
      </c>
      <c r="R30" s="69"/>
      <c r="S30" s="71"/>
      <c r="T30" s="108" t="s">
        <v>3</v>
      </c>
      <c r="U30" s="108"/>
      <c r="V30" s="108"/>
      <c r="W30" s="108"/>
      <c r="X30" s="108"/>
      <c r="Y30" s="69"/>
      <c r="Z30" s="104"/>
      <c r="AA30" s="104"/>
      <c r="AB30" s="104"/>
    </row>
    <row r="31" customFormat="false" ht="15.75" hidden="false" customHeight="false" outlineLevel="0" collapsed="false">
      <c r="A31" s="72"/>
      <c r="B31" s="84" t="s">
        <v>104</v>
      </c>
      <c r="C31" s="85"/>
      <c r="D31" s="117"/>
      <c r="E31" s="117"/>
      <c r="F31" s="118"/>
      <c r="G31" s="118"/>
      <c r="H31" s="118"/>
      <c r="I31" s="118"/>
      <c r="J31" s="118"/>
      <c r="K31" s="118"/>
      <c r="L31" s="118"/>
      <c r="M31" s="119"/>
      <c r="N31" s="119"/>
      <c r="O31" s="120"/>
      <c r="P31" s="121"/>
      <c r="Q31" s="74" t="n">
        <f aca="false">COUNTA(C31:O31)</f>
        <v>0</v>
      </c>
      <c r="R31" s="69"/>
      <c r="S31" s="71"/>
      <c r="T31" s="122" t="n">
        <f aca="false">IF(($T$29/11+(IF(C18&lt;&gt;"",3,IF(C19&lt;&gt;"",5,IF(C20&lt;&gt;"",9,0)))))/2&gt;10,10,($T$29/11+(IF(C18&lt;&gt;"",3,IF(C19&lt;&gt;"",5,IF(C20&lt;&gt;"",9,0)))))/2)</f>
        <v>3.18181818181818</v>
      </c>
      <c r="U31" s="122" t="n">
        <f aca="false">IF((T29/11+(IF(F18&lt;&gt;"",3,IF(F19&lt;&gt;"",5,IF(F20&lt;&gt;"",9,0)))))/2&gt;10,10,(T29/11+(IF(F18&lt;&gt;"",3,IF(F19&lt;&gt;"",5,IF(F20&lt;&gt;"",9,0)))))/2)</f>
        <v>0.681818181818182</v>
      </c>
      <c r="V31" s="122" t="n">
        <f aca="false">SUM((IF(H18&lt;&gt;"",0.922,0)+IF(H19&lt;&gt;"",1.8,0)+IF(H20&lt;&gt;"",3.6))+IF(I18&lt;&gt;"",0.922,0)+IF(I19&lt;&gt;"",1.8,0)+IF(I20&lt;&gt;"",3.6)+IF(L18&lt;&gt;"",0.922,0)+IF(L19&lt;&gt;"",1.8,0)+IF(L20&lt;&gt;"",3.6)+IF(O18&lt;&gt;"",0.922,0)+IF(O19&lt;&gt;"",1.8,0)+IF(O20&lt;&gt;"",3.6))/4+T29/11</f>
        <v>1.36363636363636</v>
      </c>
      <c r="W31" s="122" t="n">
        <f aca="false">SUM(R18:R74)/11</f>
        <v>1.36363636363636</v>
      </c>
      <c r="X31" s="122" t="n">
        <f aca="false">IF((T29/11+(IF(G18&lt;&gt;"",3,IF(G19&lt;&gt;"",5,IF(G20&lt;&gt;"",9,0)))))/2&gt;10,10,(T29/11+(IF(G18&lt;&gt;"",3,IF(G19&lt;&gt;"",5,IF(G20&lt;&gt;"",9,0)))))/2)</f>
        <v>0.681818181818182</v>
      </c>
      <c r="Y31" s="123" t="n">
        <f aca="false">IF((T29/11+(IF(K18&lt;&gt;"",3,IF(K19&lt;&gt;"",5,IF(K20&lt;&gt;"",9,0)))))/2&gt;10,10,(T29/11+(IF(K18&lt;&gt;"",3,IF(K19&lt;&gt;"",5,IF(K20&lt;&gt;"",9,0)))))/2)</f>
        <v>0.681818181818182</v>
      </c>
      <c r="Z31" s="124" t="n">
        <f aca="false">IF((T29/11+(IF(J18&lt;&gt;"",3,IF(J19&lt;&gt;"",5,IF(J20&lt;&gt;"",9,0)))))/2&gt;10,10,(T29/11+(IF(J18&lt;&gt;"",3,IF(J19&lt;&gt;"",5,IF(J20&lt;&gt;"",9,0)))))/2)</f>
        <v>0.681818181818182</v>
      </c>
      <c r="AA31" s="124" t="n">
        <f aca="false">IF((T29/11+(IF(M18&lt;&gt;"",3,IF(M19&lt;&gt;"",5,IF(M20&lt;&gt;"",9,0)))))/2&gt;10,10,(T29/11+(IF(M18&lt;&gt;"",3,IF(M19&lt;&gt;"",5,IF(M20&lt;&gt;"",9,0)))))/2)</f>
        <v>0.681818181818182</v>
      </c>
      <c r="AB31" s="124" t="n">
        <f aca="false">IF((T29/11+(IF(N18&lt;&gt;"",3,IF(N19&lt;&gt;"",5,IF(N20&lt;&gt;"",9,0)))))/2&gt;10,10,(T29/11+(IF(N18&lt;&gt;"",3,IF(N19&lt;&gt;"",5,IF(N20&lt;&gt;"",9,0)))))/2)</f>
        <v>0.681818181818182</v>
      </c>
    </row>
    <row r="32" s="65" customFormat="true" ht="15.75" hidden="false" customHeight="false" outlineLevel="0" collapsed="false">
      <c r="B32" s="95"/>
      <c r="C32" s="125"/>
      <c r="D32" s="125"/>
      <c r="E32" s="125"/>
      <c r="F32" s="126"/>
      <c r="G32" s="126"/>
      <c r="H32" s="126"/>
      <c r="I32" s="126"/>
      <c r="J32" s="126"/>
      <c r="K32" s="126"/>
      <c r="L32" s="127"/>
      <c r="M32" s="127"/>
      <c r="N32" s="127"/>
      <c r="O32" s="127"/>
      <c r="P32" s="127"/>
      <c r="Q32" s="69"/>
      <c r="R32" s="69"/>
      <c r="S32" s="71"/>
      <c r="T32" s="108"/>
      <c r="U32" s="108"/>
      <c r="V32" s="108"/>
      <c r="W32" s="108"/>
      <c r="X32" s="108"/>
      <c r="Y32" s="69"/>
      <c r="Z32" s="104"/>
      <c r="AA32" s="104"/>
      <c r="AB32" s="104"/>
    </row>
    <row r="33" customFormat="false" ht="15.75" hidden="false" customHeight="false" outlineLevel="0" collapsed="false">
      <c r="A33" s="72"/>
      <c r="B33" s="76" t="s">
        <v>105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7"/>
      <c r="Q33" s="74"/>
      <c r="R33" s="88" t="s">
        <v>87</v>
      </c>
      <c r="S33" s="71"/>
      <c r="T33" s="108"/>
      <c r="U33" s="108"/>
      <c r="V33" s="108"/>
      <c r="W33" s="108"/>
      <c r="X33" s="108"/>
      <c r="Y33" s="69"/>
      <c r="Z33" s="104"/>
      <c r="AA33" s="104"/>
      <c r="AB33" s="104"/>
    </row>
    <row r="34" customFormat="false" ht="15" hidden="false" customHeight="false" outlineLevel="0" collapsed="false">
      <c r="A34" s="72"/>
      <c r="B34" s="77"/>
      <c r="C34" s="78" t="s">
        <v>63</v>
      </c>
      <c r="D34" s="78" t="s">
        <v>64</v>
      </c>
      <c r="E34" s="78" t="s">
        <v>61</v>
      </c>
      <c r="F34" s="78" t="s">
        <v>65</v>
      </c>
      <c r="G34" s="78" t="s">
        <v>66</v>
      </c>
      <c r="H34" s="78" t="s">
        <v>62</v>
      </c>
      <c r="I34" s="128"/>
      <c r="J34" s="105"/>
      <c r="K34" s="105"/>
      <c r="L34" s="105"/>
      <c r="M34" s="106"/>
      <c r="N34" s="107"/>
      <c r="O34" s="107"/>
      <c r="P34" s="107"/>
      <c r="Q34" s="90"/>
      <c r="R34" s="69"/>
      <c r="S34" s="71"/>
      <c r="T34" s="129" t="s">
        <v>3</v>
      </c>
      <c r="U34" s="130" t="s">
        <v>97</v>
      </c>
      <c r="V34" s="69"/>
      <c r="W34" s="69"/>
      <c r="X34" s="69"/>
      <c r="Y34" s="69"/>
      <c r="Z34" s="104"/>
      <c r="AA34" s="104"/>
      <c r="AB34" s="104"/>
    </row>
    <row r="35" s="65" customFormat="true" ht="15" hidden="false" customHeight="false" outlineLevel="0" collapsed="false">
      <c r="A35" s="72"/>
      <c r="B35" s="81" t="s">
        <v>27</v>
      </c>
      <c r="C35" s="82"/>
      <c r="D35" s="82"/>
      <c r="E35" s="82"/>
      <c r="F35" s="82"/>
      <c r="G35" s="82"/>
      <c r="H35" s="82"/>
      <c r="I35" s="75"/>
      <c r="J35" s="72"/>
      <c r="K35" s="72"/>
      <c r="L35" s="72"/>
      <c r="M35" s="131"/>
      <c r="N35" s="132"/>
      <c r="O35" s="132"/>
      <c r="P35" s="132"/>
      <c r="Q35" s="74" t="n">
        <f aca="false">COUNTA(C35:M35)</f>
        <v>0</v>
      </c>
      <c r="R35" s="69" t="n">
        <f aca="false">Q35*0.5+Q36*1+Q37*1.665</f>
        <v>0</v>
      </c>
      <c r="S35" s="71"/>
      <c r="T35" s="133" t="n">
        <f aca="false">SUM(IF(C18&lt;&gt;"",2,IF(C19&lt;&gt;"",5,IF(C20&lt;&gt;"",7,0))))+(IF(C24&lt;&gt;"",2,IF(C25&lt;&gt;"",7,0)))+(IF(D24&lt;&gt;"",2,IF(D25&lt;&gt;"",7,0)))+(IF(E24&lt;&gt;"",2,IF(E25&lt;&gt;"",7,0)))+(IF(C29&lt;&gt;"",2,IF(C30&lt;&gt;"",5,IF(C31&lt;&gt;"",7,0))))+(IF(C67&lt;&gt;"",0.2,IF(C68&lt;&gt;"",0.5,IF(C69&lt;&gt;"",1,0))))+(IF(D67&lt;&gt;"",0.2,IF(D68&lt;&gt;"",0.5,IF(D69&lt;&gt;"",1,0))))+(IF(E67&lt;&gt;"",0.2,IF(E68&lt;&gt;"",0.5,IF(E69&lt;&gt;"",1,0))))+(IF(F67&lt;&gt;"",0.2,IF(F68&lt;&gt;"",0.5,IF(F69&lt;&gt;"",1,0))))+(IF(C72&lt;&gt;"",2,IF(C73&lt;&gt;"",5,IF(C74&lt;&gt;"",7,0))))</f>
        <v>30</v>
      </c>
      <c r="U35" s="134" t="n">
        <f aca="false">SUM(IF(D18&lt;&gt;"",2,IF(D19&lt;&gt;"",5,IF(D20&lt;&gt;"",7,0))))+(IF(F24&lt;&gt;"",2,IF(F25&lt;&gt;"",7,0)))+(IF(G24&lt;&gt;"",2,IF(G25&lt;&gt;"",7,0)))+(IF(H24&lt;&gt;"",2,IF(H25&lt;&gt;"",7,0)))+(IF(C29&lt;&gt;"",2,IF(C30&lt;&gt;"",5,IF(C31&lt;&gt;"",7,0))))+(IF(C67&lt;&gt;"",0.2,IF(C68&lt;&gt;"",0.5,IF(C69&lt;&gt;"",1,0))))+(IF(D67&lt;&gt;"",0.2,IF(D68&lt;&gt;"",0.5,IF(D69&lt;&gt;"",1,0))))+(IF(E67&lt;&gt;"",0.2,IF(E68&lt;&gt;"",0.5,IF(E69&lt;&gt;"",1,0))))+(IF(F67&lt;&gt;"",0.2,IF(F68&lt;&gt;"",0.5,IF(F69&lt;&gt;"",1,0))))+(IF(C72&lt;&gt;"",2,IF(C73&lt;&gt;"",5,IF(C74&lt;&gt;"",7,0))))</f>
        <v>30</v>
      </c>
      <c r="Z35" s="72"/>
      <c r="AA35" s="72"/>
      <c r="AB35" s="72"/>
    </row>
    <row r="36" s="65" customFormat="true" ht="15" hidden="false" customHeight="false" outlineLevel="0" collapsed="false">
      <c r="A36" s="72"/>
      <c r="B36" s="81" t="s">
        <v>28</v>
      </c>
      <c r="C36" s="82"/>
      <c r="D36" s="82"/>
      <c r="E36" s="82"/>
      <c r="F36" s="82"/>
      <c r="G36" s="82"/>
      <c r="H36" s="82"/>
      <c r="I36" s="75"/>
      <c r="J36" s="72"/>
      <c r="K36" s="72"/>
      <c r="L36" s="72"/>
      <c r="M36" s="131"/>
      <c r="N36" s="132"/>
      <c r="O36" s="132"/>
      <c r="P36" s="132"/>
      <c r="Q36" s="74" t="n">
        <f aca="false">COUNTA(C36:M36)</f>
        <v>0</v>
      </c>
      <c r="R36" s="69"/>
      <c r="S36" s="71"/>
      <c r="Z36" s="72"/>
      <c r="AA36" s="72"/>
      <c r="AB36" s="72"/>
    </row>
    <row r="37" s="65" customFormat="true" ht="15.75" hidden="false" customHeight="false" outlineLevel="0" collapsed="false">
      <c r="A37" s="72"/>
      <c r="B37" s="84" t="s">
        <v>29</v>
      </c>
      <c r="C37" s="85"/>
      <c r="D37" s="85"/>
      <c r="E37" s="85"/>
      <c r="F37" s="85"/>
      <c r="G37" s="85"/>
      <c r="H37" s="85"/>
      <c r="I37" s="135"/>
      <c r="J37" s="136"/>
      <c r="K37" s="136"/>
      <c r="L37" s="136"/>
      <c r="M37" s="137"/>
      <c r="N37" s="138"/>
      <c r="O37" s="138"/>
      <c r="P37" s="138"/>
      <c r="Q37" s="74" t="n">
        <f aca="false">COUNTA(C37:M37)</f>
        <v>0</v>
      </c>
      <c r="R37" s="69"/>
      <c r="S37" s="71"/>
      <c r="Z37" s="72"/>
      <c r="AA37" s="72"/>
      <c r="AB37" s="72"/>
    </row>
    <row r="38" s="65" customFormat="true" ht="15.75" hidden="false" customHeight="false" outlineLevel="0" collapsed="false">
      <c r="B38" s="95"/>
      <c r="C38" s="96"/>
      <c r="D38" s="96"/>
      <c r="E38" s="96"/>
      <c r="F38" s="126"/>
      <c r="G38" s="126"/>
      <c r="H38" s="126"/>
      <c r="I38" s="126"/>
      <c r="J38" s="126"/>
      <c r="K38" s="126"/>
      <c r="L38" s="127"/>
      <c r="M38" s="127"/>
      <c r="N38" s="127"/>
      <c r="O38" s="127"/>
      <c r="P38" s="127"/>
      <c r="Q38" s="69"/>
      <c r="R38" s="69"/>
      <c r="S38" s="71"/>
      <c r="Z38" s="72"/>
      <c r="AA38" s="72"/>
      <c r="AB38" s="72"/>
    </row>
    <row r="39" s="65" customFormat="true" ht="15.75" hidden="false" customHeight="false" outlineLevel="0" collapsed="false">
      <c r="A39" s="72"/>
      <c r="B39" s="76" t="s">
        <v>106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87"/>
      <c r="Q39" s="74"/>
      <c r="R39" s="88" t="s">
        <v>87</v>
      </c>
      <c r="S39" s="71"/>
      <c r="Z39" s="72"/>
      <c r="AA39" s="72"/>
      <c r="AB39" s="72"/>
    </row>
    <row r="40" s="65" customFormat="true" ht="15" hidden="false" customHeight="false" outlineLevel="0" collapsed="false">
      <c r="A40" s="72"/>
      <c r="B40" s="77"/>
      <c r="C40" s="78" t="s">
        <v>107</v>
      </c>
      <c r="D40" s="78" t="s">
        <v>68</v>
      </c>
      <c r="E40" s="78" t="s">
        <v>74</v>
      </c>
      <c r="F40" s="78" t="s">
        <v>108</v>
      </c>
      <c r="G40" s="78" t="s">
        <v>109</v>
      </c>
      <c r="H40" s="78" t="s">
        <v>110</v>
      </c>
      <c r="I40" s="78" t="s">
        <v>72</v>
      </c>
      <c r="J40" s="79" t="s">
        <v>111</v>
      </c>
      <c r="K40" s="62"/>
      <c r="L40" s="62"/>
      <c r="M40" s="105"/>
      <c r="N40" s="105"/>
      <c r="O40" s="106"/>
      <c r="P40" s="107"/>
      <c r="Q40" s="90"/>
      <c r="R40" s="69"/>
      <c r="S40" s="71"/>
      <c r="Z40" s="72"/>
      <c r="AA40" s="72"/>
      <c r="AB40" s="72"/>
    </row>
    <row r="41" s="65" customFormat="true" ht="15" hidden="false" customHeight="false" outlineLevel="0" collapsed="false">
      <c r="A41" s="72"/>
      <c r="B41" s="81" t="s">
        <v>27</v>
      </c>
      <c r="C41" s="82"/>
      <c r="D41" s="82"/>
      <c r="E41" s="82"/>
      <c r="F41" s="82"/>
      <c r="G41" s="82"/>
      <c r="H41" s="82"/>
      <c r="I41" s="82"/>
      <c r="J41" s="82"/>
      <c r="K41" s="62"/>
      <c r="L41" s="62"/>
      <c r="M41" s="72"/>
      <c r="N41" s="72"/>
      <c r="O41" s="131"/>
      <c r="P41" s="132"/>
      <c r="Q41" s="74" t="n">
        <f aca="false">COUNTA(C41:O41)</f>
        <v>0</v>
      </c>
      <c r="R41" s="69" t="n">
        <f aca="false">Q41*0.375+Q42*0.75+Q43*1.25</f>
        <v>0</v>
      </c>
      <c r="S41" s="71"/>
      <c r="Z41" s="72"/>
      <c r="AA41" s="72"/>
      <c r="AB41" s="72"/>
    </row>
    <row r="42" s="65" customFormat="true" ht="15" hidden="false" customHeight="false" outlineLevel="0" collapsed="false">
      <c r="A42" s="72"/>
      <c r="B42" s="81" t="s">
        <v>28</v>
      </c>
      <c r="C42" s="82"/>
      <c r="D42" s="82"/>
      <c r="E42" s="82"/>
      <c r="F42" s="82"/>
      <c r="G42" s="82"/>
      <c r="H42" s="82"/>
      <c r="I42" s="82"/>
      <c r="J42" s="82"/>
      <c r="K42" s="62"/>
      <c r="L42" s="62"/>
      <c r="M42" s="72"/>
      <c r="N42" s="72"/>
      <c r="O42" s="131"/>
      <c r="P42" s="132"/>
      <c r="Q42" s="74" t="n">
        <f aca="false">COUNTA(C42:O42)</f>
        <v>0</v>
      </c>
      <c r="R42" s="69"/>
      <c r="S42" s="71"/>
      <c r="Z42" s="72"/>
      <c r="AA42" s="72"/>
      <c r="AB42" s="72"/>
    </row>
    <row r="43" s="65" customFormat="true" ht="15.75" hidden="false" customHeight="false" outlineLevel="0" collapsed="false">
      <c r="A43" s="72"/>
      <c r="B43" s="84" t="s">
        <v>29</v>
      </c>
      <c r="C43" s="85"/>
      <c r="D43" s="85"/>
      <c r="E43" s="85"/>
      <c r="F43" s="85"/>
      <c r="G43" s="85"/>
      <c r="H43" s="85"/>
      <c r="I43" s="85"/>
      <c r="J43" s="85"/>
      <c r="K43" s="62"/>
      <c r="L43" s="62"/>
      <c r="M43" s="136"/>
      <c r="N43" s="136"/>
      <c r="O43" s="137"/>
      <c r="P43" s="138"/>
      <c r="Q43" s="74" t="n">
        <f aca="false">COUNTA(C43:O43)</f>
        <v>0</v>
      </c>
      <c r="R43" s="69"/>
      <c r="S43" s="71"/>
      <c r="Z43" s="72"/>
      <c r="AA43" s="72"/>
      <c r="AB43" s="72"/>
    </row>
    <row r="44" s="65" customFormat="true" ht="15.75" hidden="false" customHeight="false" outlineLevel="0" collapsed="false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7"/>
      <c r="M44" s="97"/>
      <c r="N44" s="97"/>
      <c r="O44" s="97"/>
      <c r="P44" s="97"/>
      <c r="Q44" s="69"/>
      <c r="R44" s="69"/>
      <c r="S44" s="71"/>
      <c r="Z44" s="72"/>
      <c r="AA44" s="72"/>
      <c r="AB44" s="72"/>
    </row>
    <row r="45" s="65" customFormat="true" ht="15.75" hidden="false" customHeight="false" outlineLevel="0" collapsed="false">
      <c r="A45" s="72"/>
      <c r="B45" s="76" t="s">
        <v>112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87"/>
      <c r="Q45" s="74"/>
      <c r="R45" s="88" t="s">
        <v>87</v>
      </c>
      <c r="S45" s="71"/>
      <c r="Z45" s="72"/>
      <c r="AA45" s="72"/>
      <c r="AB45" s="72"/>
    </row>
    <row r="46" s="65" customFormat="true" ht="15" hidden="false" customHeight="false" outlineLevel="0" collapsed="false">
      <c r="A46" s="72"/>
      <c r="B46" s="139" t="s">
        <v>102</v>
      </c>
      <c r="C46" s="140"/>
      <c r="D46" s="92"/>
      <c r="E46" s="92"/>
      <c r="F46" s="141"/>
      <c r="G46" s="141"/>
      <c r="H46" s="141"/>
      <c r="I46" s="141"/>
      <c r="J46" s="141"/>
      <c r="K46" s="141"/>
      <c r="L46" s="141"/>
      <c r="M46" s="142"/>
      <c r="N46" s="142"/>
      <c r="O46" s="143"/>
      <c r="P46" s="141"/>
      <c r="Q46" s="74" t="n">
        <f aca="false">COUNTA(C46:O46)</f>
        <v>0</v>
      </c>
      <c r="R46" s="69" t="n">
        <f aca="false">Q46*3+Q47*6+Q48*10</f>
        <v>0</v>
      </c>
      <c r="S46" s="71"/>
      <c r="Z46" s="72"/>
      <c r="AA46" s="72"/>
      <c r="AB46" s="72"/>
    </row>
    <row r="47" s="65" customFormat="true" ht="15" hidden="false" customHeight="false" outlineLevel="0" collapsed="false">
      <c r="A47" s="72"/>
      <c r="B47" s="81" t="s">
        <v>103</v>
      </c>
      <c r="C47" s="82"/>
      <c r="D47" s="92"/>
      <c r="E47" s="92"/>
      <c r="F47" s="113"/>
      <c r="G47" s="113"/>
      <c r="H47" s="113"/>
      <c r="I47" s="113"/>
      <c r="J47" s="113"/>
      <c r="K47" s="113"/>
      <c r="L47" s="113"/>
      <c r="M47" s="115"/>
      <c r="N47" s="115"/>
      <c r="O47" s="116"/>
      <c r="P47" s="113"/>
      <c r="Q47" s="74" t="n">
        <f aca="false">COUNTA(C47:O47)</f>
        <v>0</v>
      </c>
      <c r="R47" s="69"/>
      <c r="S47" s="71"/>
      <c r="Z47" s="72"/>
      <c r="AA47" s="72"/>
      <c r="AB47" s="72"/>
    </row>
    <row r="48" s="65" customFormat="true" ht="15.75" hidden="false" customHeight="false" outlineLevel="0" collapsed="false">
      <c r="A48" s="72"/>
      <c r="B48" s="84" t="s">
        <v>104</v>
      </c>
      <c r="C48" s="85"/>
      <c r="D48" s="117"/>
      <c r="E48" s="117"/>
      <c r="F48" s="118"/>
      <c r="G48" s="118"/>
      <c r="H48" s="118"/>
      <c r="I48" s="118"/>
      <c r="J48" s="118"/>
      <c r="K48" s="118"/>
      <c r="L48" s="118"/>
      <c r="M48" s="119"/>
      <c r="N48" s="119"/>
      <c r="O48" s="120"/>
      <c r="P48" s="121"/>
      <c r="Q48" s="74" t="n">
        <f aca="false">COUNTA(C48:O48)</f>
        <v>0</v>
      </c>
      <c r="R48" s="69"/>
      <c r="S48" s="71"/>
      <c r="Z48" s="72"/>
      <c r="AA48" s="72"/>
      <c r="AB48" s="72"/>
    </row>
    <row r="49" s="65" customFormat="true" ht="15.75" hidden="false" customHeight="false" outlineLevel="0" collapsed="false">
      <c r="B49" s="95"/>
      <c r="C49" s="96"/>
      <c r="D49" s="96"/>
      <c r="E49" s="96"/>
      <c r="F49" s="96"/>
      <c r="G49" s="96"/>
      <c r="H49" s="96"/>
      <c r="I49" s="96"/>
      <c r="J49" s="96"/>
      <c r="K49" s="96"/>
      <c r="L49" s="97"/>
      <c r="M49" s="97"/>
      <c r="N49" s="97"/>
      <c r="O49" s="97"/>
      <c r="P49" s="97"/>
      <c r="Q49" s="69"/>
      <c r="R49" s="69"/>
      <c r="S49" s="71"/>
      <c r="Z49" s="72"/>
      <c r="AA49" s="72"/>
      <c r="AB49" s="72"/>
    </row>
    <row r="50" s="65" customFormat="true" ht="15.75" hidden="false" customHeight="false" outlineLevel="0" collapsed="false">
      <c r="A50" s="72"/>
      <c r="B50" s="76" t="s">
        <v>113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87"/>
      <c r="Q50" s="74"/>
      <c r="R50" s="88" t="s">
        <v>87</v>
      </c>
      <c r="S50" s="71"/>
      <c r="Z50" s="72"/>
      <c r="AA50" s="72"/>
      <c r="AB50" s="72"/>
    </row>
    <row r="51" s="65" customFormat="true" ht="15" hidden="false" customHeight="false" outlineLevel="0" collapsed="false">
      <c r="A51" s="72"/>
      <c r="B51" s="139" t="s">
        <v>102</v>
      </c>
      <c r="C51" s="140"/>
      <c r="D51" s="92"/>
      <c r="E51" s="92"/>
      <c r="F51" s="141"/>
      <c r="G51" s="141"/>
      <c r="H51" s="141"/>
      <c r="I51" s="141"/>
      <c r="J51" s="141"/>
      <c r="K51" s="141"/>
      <c r="L51" s="141"/>
      <c r="M51" s="142"/>
      <c r="N51" s="142"/>
      <c r="O51" s="143"/>
      <c r="P51" s="141"/>
      <c r="Q51" s="74" t="n">
        <f aca="false">COUNTA(C51:O51)</f>
        <v>0</v>
      </c>
      <c r="R51" s="69" t="n">
        <f aca="false">Q51*3+Q52*6+Q53*10</f>
        <v>0</v>
      </c>
      <c r="S51" s="71"/>
      <c r="Z51" s="72"/>
      <c r="AA51" s="72"/>
      <c r="AB51" s="72"/>
    </row>
    <row r="52" s="65" customFormat="true" ht="15" hidden="false" customHeight="false" outlineLevel="0" collapsed="false">
      <c r="A52" s="72"/>
      <c r="B52" s="81" t="s">
        <v>103</v>
      </c>
      <c r="C52" s="82"/>
      <c r="D52" s="92"/>
      <c r="E52" s="92"/>
      <c r="F52" s="113"/>
      <c r="G52" s="113"/>
      <c r="H52" s="113"/>
      <c r="I52" s="113"/>
      <c r="J52" s="113"/>
      <c r="K52" s="113"/>
      <c r="L52" s="113"/>
      <c r="M52" s="115"/>
      <c r="N52" s="115"/>
      <c r="O52" s="116"/>
      <c r="P52" s="113"/>
      <c r="Q52" s="74" t="n">
        <f aca="false">COUNTA(C52:O52)</f>
        <v>0</v>
      </c>
      <c r="R52" s="69"/>
      <c r="S52" s="71"/>
      <c r="Z52" s="72"/>
      <c r="AA52" s="72"/>
      <c r="AB52" s="72"/>
    </row>
    <row r="53" s="65" customFormat="true" ht="15.75" hidden="false" customHeight="false" outlineLevel="0" collapsed="false">
      <c r="A53" s="72"/>
      <c r="B53" s="84" t="s">
        <v>104</v>
      </c>
      <c r="C53" s="85"/>
      <c r="D53" s="117"/>
      <c r="E53" s="117"/>
      <c r="F53" s="118"/>
      <c r="G53" s="118"/>
      <c r="H53" s="118"/>
      <c r="I53" s="118"/>
      <c r="J53" s="118"/>
      <c r="K53" s="118"/>
      <c r="L53" s="118"/>
      <c r="M53" s="119"/>
      <c r="N53" s="119"/>
      <c r="O53" s="120"/>
      <c r="P53" s="121"/>
      <c r="Q53" s="74" t="n">
        <f aca="false">COUNTA(C53:O53)</f>
        <v>0</v>
      </c>
      <c r="R53" s="69"/>
      <c r="S53" s="71"/>
      <c r="Z53" s="72"/>
      <c r="AA53" s="72"/>
      <c r="AB53" s="72"/>
    </row>
    <row r="54" s="65" customFormat="true" ht="15.75" hidden="false" customHeight="false" outlineLevel="0" collapsed="false"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7"/>
      <c r="M54" s="97"/>
      <c r="N54" s="97"/>
      <c r="O54" s="97"/>
      <c r="P54" s="97"/>
      <c r="Q54" s="69"/>
      <c r="R54" s="69"/>
      <c r="S54" s="71"/>
      <c r="Z54" s="72"/>
      <c r="AA54" s="72"/>
      <c r="AB54" s="72"/>
    </row>
    <row r="55" s="65" customFormat="true" ht="15.75" hidden="false" customHeight="false" outlineLevel="0" collapsed="false">
      <c r="A55" s="72"/>
      <c r="B55" s="76" t="s">
        <v>114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87"/>
      <c r="Q55" s="74"/>
      <c r="R55" s="88" t="s">
        <v>87</v>
      </c>
      <c r="S55" s="71"/>
      <c r="Z55" s="72"/>
      <c r="AA55" s="72"/>
      <c r="AB55" s="72"/>
    </row>
    <row r="56" s="65" customFormat="true" ht="15" hidden="false" customHeight="false" outlineLevel="0" collapsed="false">
      <c r="A56" s="72"/>
      <c r="B56" s="139" t="s">
        <v>102</v>
      </c>
      <c r="C56" s="140"/>
      <c r="D56" s="92"/>
      <c r="E56" s="92"/>
      <c r="F56" s="141"/>
      <c r="G56" s="141"/>
      <c r="H56" s="141"/>
      <c r="I56" s="141"/>
      <c r="J56" s="141"/>
      <c r="K56" s="141"/>
      <c r="L56" s="141"/>
      <c r="M56" s="142"/>
      <c r="N56" s="142"/>
      <c r="O56" s="143"/>
      <c r="P56" s="141"/>
      <c r="Q56" s="74" t="n">
        <f aca="false">COUNTA(C56:O56)</f>
        <v>0</v>
      </c>
      <c r="R56" s="69" t="n">
        <f aca="false">Q56*3+Q57*6+Q58*10</f>
        <v>0</v>
      </c>
      <c r="S56" s="71"/>
      <c r="Z56" s="72"/>
      <c r="AA56" s="72"/>
      <c r="AB56" s="72"/>
    </row>
    <row r="57" s="65" customFormat="true" ht="15" hidden="false" customHeight="false" outlineLevel="0" collapsed="false">
      <c r="A57" s="72"/>
      <c r="B57" s="81" t="s">
        <v>103</v>
      </c>
      <c r="C57" s="82"/>
      <c r="D57" s="92"/>
      <c r="E57" s="92"/>
      <c r="F57" s="113"/>
      <c r="G57" s="113"/>
      <c r="H57" s="113"/>
      <c r="I57" s="113"/>
      <c r="J57" s="113"/>
      <c r="K57" s="113"/>
      <c r="L57" s="113"/>
      <c r="M57" s="115"/>
      <c r="N57" s="115"/>
      <c r="O57" s="116"/>
      <c r="P57" s="113"/>
      <c r="Q57" s="74" t="n">
        <f aca="false">COUNTA(C57:O57)</f>
        <v>0</v>
      </c>
      <c r="R57" s="69"/>
      <c r="S57" s="71"/>
      <c r="Z57" s="72"/>
      <c r="AA57" s="72"/>
      <c r="AB57" s="72"/>
    </row>
    <row r="58" s="65" customFormat="true" ht="15.75" hidden="false" customHeight="false" outlineLevel="0" collapsed="false">
      <c r="A58" s="72"/>
      <c r="B58" s="84" t="s">
        <v>104</v>
      </c>
      <c r="C58" s="85"/>
      <c r="D58" s="117"/>
      <c r="E58" s="117"/>
      <c r="F58" s="118"/>
      <c r="G58" s="118"/>
      <c r="H58" s="118"/>
      <c r="I58" s="118"/>
      <c r="J58" s="118"/>
      <c r="K58" s="118"/>
      <c r="L58" s="118"/>
      <c r="M58" s="119"/>
      <c r="N58" s="119"/>
      <c r="O58" s="120"/>
      <c r="P58" s="121"/>
      <c r="Q58" s="74" t="n">
        <f aca="false">COUNTA(C58:O58)</f>
        <v>0</v>
      </c>
      <c r="R58" s="69"/>
      <c r="S58" s="71"/>
      <c r="Z58" s="72"/>
      <c r="AA58" s="72"/>
      <c r="AB58" s="72"/>
    </row>
    <row r="59" s="65" customFormat="true" ht="15.75" hidden="false" customHeight="false" outlineLevel="0" collapsed="false">
      <c r="B59" s="95"/>
      <c r="C59" s="96"/>
      <c r="D59" s="96"/>
      <c r="E59" s="96"/>
      <c r="F59" s="96"/>
      <c r="G59" s="96"/>
      <c r="H59" s="96"/>
      <c r="I59" s="96"/>
      <c r="J59" s="96"/>
      <c r="K59" s="96"/>
      <c r="L59" s="97"/>
      <c r="M59" s="97"/>
      <c r="N59" s="97"/>
      <c r="O59" s="97"/>
      <c r="P59" s="97"/>
      <c r="Q59" s="69"/>
      <c r="R59" s="69"/>
      <c r="S59" s="71"/>
      <c r="Z59" s="72"/>
      <c r="AA59" s="72"/>
      <c r="AB59" s="72"/>
    </row>
    <row r="60" s="65" customFormat="true" ht="15.75" hidden="false" customHeight="false" outlineLevel="0" collapsed="false">
      <c r="A60" s="72"/>
      <c r="B60" s="76" t="s">
        <v>115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7"/>
      <c r="Q60" s="74"/>
      <c r="R60" s="88" t="s">
        <v>87</v>
      </c>
      <c r="S60" s="71"/>
      <c r="Z60" s="72"/>
      <c r="AA60" s="72"/>
      <c r="AB60" s="72"/>
    </row>
    <row r="61" s="65" customFormat="true" ht="15" hidden="false" customHeight="false" outlineLevel="0" collapsed="false">
      <c r="A61" s="72"/>
      <c r="B61" s="139" t="s">
        <v>102</v>
      </c>
      <c r="C61" s="140"/>
      <c r="D61" s="92"/>
      <c r="E61" s="92"/>
      <c r="F61" s="141"/>
      <c r="G61" s="141"/>
      <c r="H61" s="141"/>
      <c r="I61" s="141"/>
      <c r="J61" s="141"/>
      <c r="K61" s="141"/>
      <c r="L61" s="141"/>
      <c r="M61" s="142"/>
      <c r="N61" s="142"/>
      <c r="O61" s="143"/>
      <c r="P61" s="141"/>
      <c r="Q61" s="74" t="n">
        <f aca="false">COUNTA(C61:O61)</f>
        <v>0</v>
      </c>
      <c r="R61" s="69" t="n">
        <f aca="false">Q61*3+Q62*6+Q63*10</f>
        <v>0</v>
      </c>
      <c r="S61" s="71"/>
      <c r="Z61" s="72"/>
      <c r="AA61" s="72"/>
      <c r="AB61" s="72"/>
    </row>
    <row r="62" s="65" customFormat="true" ht="15" hidden="false" customHeight="false" outlineLevel="0" collapsed="false">
      <c r="A62" s="72"/>
      <c r="B62" s="81" t="s">
        <v>103</v>
      </c>
      <c r="C62" s="82"/>
      <c r="D62" s="92"/>
      <c r="E62" s="92"/>
      <c r="F62" s="113"/>
      <c r="G62" s="113"/>
      <c r="H62" s="113"/>
      <c r="I62" s="113"/>
      <c r="J62" s="113"/>
      <c r="K62" s="113"/>
      <c r="L62" s="113"/>
      <c r="M62" s="115"/>
      <c r="N62" s="115"/>
      <c r="O62" s="116"/>
      <c r="P62" s="113"/>
      <c r="Q62" s="74" t="n">
        <f aca="false">COUNTA(C62:O62)</f>
        <v>0</v>
      </c>
      <c r="R62" s="69"/>
      <c r="S62" s="71"/>
      <c r="Z62" s="72"/>
      <c r="AA62" s="72"/>
      <c r="AB62" s="72"/>
    </row>
    <row r="63" s="65" customFormat="true" ht="15.75" hidden="false" customHeight="false" outlineLevel="0" collapsed="false">
      <c r="A63" s="72"/>
      <c r="B63" s="84" t="s">
        <v>104</v>
      </c>
      <c r="C63" s="85"/>
      <c r="D63" s="117"/>
      <c r="E63" s="117"/>
      <c r="F63" s="118"/>
      <c r="G63" s="118"/>
      <c r="H63" s="118"/>
      <c r="I63" s="118"/>
      <c r="J63" s="118"/>
      <c r="K63" s="118"/>
      <c r="L63" s="118"/>
      <c r="M63" s="119"/>
      <c r="N63" s="119"/>
      <c r="O63" s="120"/>
      <c r="P63" s="121"/>
      <c r="Q63" s="74" t="n">
        <f aca="false">COUNTA(C63:O63)</f>
        <v>0</v>
      </c>
      <c r="R63" s="69"/>
      <c r="S63" s="71"/>
      <c r="Z63" s="72"/>
      <c r="AA63" s="72"/>
      <c r="AB63" s="72"/>
    </row>
    <row r="64" s="65" customFormat="true" ht="15.75" hidden="false" customHeight="false" outlineLevel="0" collapsed="false">
      <c r="B64" s="95"/>
      <c r="C64" s="96"/>
      <c r="D64" s="96"/>
      <c r="E64" s="96"/>
      <c r="F64" s="96"/>
      <c r="G64" s="96"/>
      <c r="H64" s="96"/>
      <c r="I64" s="96"/>
      <c r="J64" s="96"/>
      <c r="K64" s="96"/>
      <c r="L64" s="97"/>
      <c r="M64" s="97"/>
      <c r="N64" s="97"/>
      <c r="O64" s="97"/>
      <c r="P64" s="97"/>
      <c r="Q64" s="69"/>
      <c r="R64" s="69"/>
      <c r="S64" s="71"/>
      <c r="Z64" s="72"/>
      <c r="AA64" s="72"/>
      <c r="AB64" s="72"/>
    </row>
    <row r="65" s="65" customFormat="true" ht="15.75" hidden="false" customHeight="false" outlineLevel="0" collapsed="false">
      <c r="A65" s="72"/>
      <c r="B65" s="76" t="s">
        <v>116</v>
      </c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87"/>
      <c r="Q65" s="74"/>
      <c r="R65" s="88" t="s">
        <v>87</v>
      </c>
      <c r="S65" s="71"/>
      <c r="Z65" s="72"/>
      <c r="AA65" s="72"/>
      <c r="AB65" s="72"/>
    </row>
    <row r="66" s="65" customFormat="true" ht="15" hidden="false" customHeight="false" outlineLevel="0" collapsed="false">
      <c r="A66" s="72"/>
      <c r="B66" s="77"/>
      <c r="C66" s="144" t="s">
        <v>80</v>
      </c>
      <c r="D66" s="144" t="s">
        <v>117</v>
      </c>
      <c r="E66" s="144" t="s">
        <v>82</v>
      </c>
      <c r="F66" s="144" t="s">
        <v>118</v>
      </c>
      <c r="G66" s="62"/>
      <c r="H66" s="62"/>
      <c r="I66" s="145"/>
      <c r="J66" s="145"/>
      <c r="K66" s="145"/>
      <c r="L66" s="146"/>
      <c r="M66" s="146"/>
      <c r="N66" s="146"/>
      <c r="O66" s="147"/>
      <c r="P66" s="148"/>
      <c r="Q66" s="74"/>
      <c r="R66" s="130" t="s">
        <v>87</v>
      </c>
      <c r="S66" s="71"/>
      <c r="Z66" s="72"/>
      <c r="AA66" s="72"/>
      <c r="AB66" s="72"/>
    </row>
    <row r="67" s="65" customFormat="true" ht="15" hidden="false" customHeight="false" outlineLevel="0" collapsed="false">
      <c r="A67" s="72"/>
      <c r="B67" s="81" t="s">
        <v>27</v>
      </c>
      <c r="C67" s="82"/>
      <c r="D67" s="82"/>
      <c r="E67" s="82"/>
      <c r="F67" s="82"/>
      <c r="G67" s="62"/>
      <c r="H67" s="62"/>
      <c r="I67" s="75"/>
      <c r="L67" s="72"/>
      <c r="M67" s="72"/>
      <c r="N67" s="72"/>
      <c r="O67" s="131"/>
      <c r="P67" s="132"/>
      <c r="Q67" s="74" t="n">
        <f aca="false">COUNTA(C67:O67)</f>
        <v>0</v>
      </c>
      <c r="R67" s="69" t="n">
        <f aca="false">Q67*0.75+Q68*1.5+Q69*2.5</f>
        <v>0</v>
      </c>
      <c r="S67" s="71"/>
      <c r="Z67" s="72"/>
      <c r="AA67" s="72"/>
      <c r="AB67" s="72"/>
    </row>
    <row r="68" s="65" customFormat="true" ht="15" hidden="false" customHeight="false" outlineLevel="0" collapsed="false">
      <c r="A68" s="72"/>
      <c r="B68" s="81" t="s">
        <v>28</v>
      </c>
      <c r="C68" s="82"/>
      <c r="D68" s="82"/>
      <c r="E68" s="82"/>
      <c r="F68" s="82"/>
      <c r="G68" s="62"/>
      <c r="H68" s="62"/>
      <c r="I68" s="75"/>
      <c r="L68" s="72"/>
      <c r="M68" s="72"/>
      <c r="N68" s="72"/>
      <c r="O68" s="131"/>
      <c r="P68" s="132"/>
      <c r="Q68" s="74" t="n">
        <f aca="false">COUNTA(C68:O68)</f>
        <v>0</v>
      </c>
      <c r="R68" s="69"/>
      <c r="S68" s="71"/>
      <c r="Z68" s="72"/>
      <c r="AA68" s="72"/>
      <c r="AB68" s="72"/>
    </row>
    <row r="69" s="65" customFormat="true" ht="15.75" hidden="false" customHeight="false" outlineLevel="0" collapsed="false">
      <c r="A69" s="72"/>
      <c r="B69" s="84" t="s">
        <v>29</v>
      </c>
      <c r="C69" s="85"/>
      <c r="D69" s="85"/>
      <c r="E69" s="85"/>
      <c r="F69" s="85"/>
      <c r="G69" s="62"/>
      <c r="H69" s="62"/>
      <c r="I69" s="135"/>
      <c r="J69" s="149"/>
      <c r="K69" s="149"/>
      <c r="L69" s="136"/>
      <c r="M69" s="136"/>
      <c r="N69" s="136"/>
      <c r="O69" s="137"/>
      <c r="P69" s="138"/>
      <c r="Q69" s="74" t="n">
        <f aca="false">COUNTA(C69:O69)</f>
        <v>0</v>
      </c>
      <c r="R69" s="69"/>
      <c r="S69" s="71"/>
      <c r="Z69" s="72"/>
      <c r="AA69" s="72"/>
      <c r="AB69" s="72"/>
    </row>
    <row r="70" s="65" customFormat="true" ht="15.75" hidden="false" customHeight="false" outlineLevel="0" collapsed="false">
      <c r="B70" s="95"/>
      <c r="C70" s="96"/>
      <c r="D70" s="96"/>
      <c r="E70" s="96"/>
      <c r="F70" s="96"/>
      <c r="G70" s="96"/>
      <c r="H70" s="96"/>
      <c r="I70" s="96"/>
      <c r="J70" s="96"/>
      <c r="K70" s="96"/>
      <c r="L70" s="97"/>
      <c r="M70" s="97"/>
      <c r="N70" s="97"/>
      <c r="O70" s="97"/>
      <c r="P70" s="97"/>
      <c r="Q70" s="69"/>
      <c r="R70" s="69"/>
      <c r="S70" s="71"/>
      <c r="Z70" s="72"/>
      <c r="AA70" s="72"/>
      <c r="AB70" s="72"/>
    </row>
    <row r="71" s="65" customFormat="true" ht="15.75" hidden="false" customHeight="false" outlineLevel="0" collapsed="false">
      <c r="A71" s="72"/>
      <c r="B71" s="76" t="s">
        <v>119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87"/>
      <c r="Q71" s="74"/>
      <c r="R71" s="88" t="s">
        <v>87</v>
      </c>
      <c r="S71" s="71"/>
      <c r="Z71" s="72"/>
      <c r="AA71" s="72"/>
      <c r="AB71" s="72"/>
    </row>
    <row r="72" s="65" customFormat="true" ht="15" hidden="false" customHeight="false" outlineLevel="0" collapsed="false">
      <c r="A72" s="72"/>
      <c r="B72" s="139" t="s">
        <v>102</v>
      </c>
      <c r="C72" s="140" t="s">
        <v>12</v>
      </c>
      <c r="D72" s="92"/>
      <c r="E72" s="92"/>
      <c r="F72" s="141"/>
      <c r="G72" s="141"/>
      <c r="H72" s="141"/>
      <c r="I72" s="141"/>
      <c r="J72" s="141"/>
      <c r="K72" s="141"/>
      <c r="L72" s="141"/>
      <c r="M72" s="142"/>
      <c r="N72" s="142"/>
      <c r="O72" s="143"/>
      <c r="P72" s="141"/>
      <c r="Q72" s="74" t="n">
        <f aca="false">COUNTA(C72:O72)</f>
        <v>1</v>
      </c>
      <c r="R72" s="69" t="n">
        <f aca="false">Q72*3+Q73*6+Q74*10</f>
        <v>3</v>
      </c>
      <c r="S72" s="71"/>
      <c r="Z72" s="72"/>
      <c r="AA72" s="72"/>
      <c r="AB72" s="72"/>
    </row>
    <row r="73" s="65" customFormat="true" ht="15" hidden="false" customHeight="false" outlineLevel="0" collapsed="false">
      <c r="A73" s="72"/>
      <c r="B73" s="81" t="s">
        <v>103</v>
      </c>
      <c r="C73" s="82"/>
      <c r="D73" s="92"/>
      <c r="E73" s="92"/>
      <c r="F73" s="113"/>
      <c r="G73" s="113"/>
      <c r="H73" s="113"/>
      <c r="I73" s="113"/>
      <c r="J73" s="113"/>
      <c r="K73" s="113"/>
      <c r="L73" s="113"/>
      <c r="M73" s="115"/>
      <c r="N73" s="115"/>
      <c r="O73" s="116"/>
      <c r="P73" s="113"/>
      <c r="Q73" s="74" t="n">
        <f aca="false">COUNTA(C73:O73)</f>
        <v>0</v>
      </c>
      <c r="R73" s="69"/>
      <c r="S73" s="71"/>
      <c r="Z73" s="72"/>
      <c r="AA73" s="72"/>
      <c r="AB73" s="72"/>
    </row>
    <row r="74" s="65" customFormat="true" ht="15.75" hidden="false" customHeight="false" outlineLevel="0" collapsed="false">
      <c r="A74" s="72"/>
      <c r="B74" s="84" t="s">
        <v>104</v>
      </c>
      <c r="C74" s="85"/>
      <c r="D74" s="117"/>
      <c r="E74" s="117"/>
      <c r="F74" s="118"/>
      <c r="G74" s="118"/>
      <c r="H74" s="118"/>
      <c r="I74" s="118"/>
      <c r="J74" s="118"/>
      <c r="K74" s="118"/>
      <c r="L74" s="118"/>
      <c r="M74" s="119"/>
      <c r="N74" s="119"/>
      <c r="O74" s="120"/>
      <c r="P74" s="121"/>
      <c r="Q74" s="74" t="n">
        <f aca="false">COUNTA(C74:O74)</f>
        <v>0</v>
      </c>
      <c r="R74" s="69"/>
      <c r="S74" s="71"/>
      <c r="Z74" s="72"/>
      <c r="AA74" s="72"/>
      <c r="AB74" s="72"/>
    </row>
    <row r="75" s="65" customFormat="true" ht="15" hidden="false" customHeight="false" outlineLevel="0" collapsed="false">
      <c r="B75" s="150"/>
      <c r="C75" s="102"/>
      <c r="D75" s="102"/>
      <c r="E75" s="102"/>
      <c r="F75" s="102"/>
      <c r="G75" s="102"/>
      <c r="H75" s="102"/>
      <c r="I75" s="102"/>
      <c r="J75" s="102"/>
      <c r="K75" s="102"/>
      <c r="L75" s="103"/>
      <c r="M75" s="103"/>
      <c r="N75" s="103"/>
      <c r="O75" s="103"/>
      <c r="P75" s="103"/>
      <c r="Q75" s="69"/>
      <c r="R75" s="70"/>
      <c r="S75" s="71"/>
      <c r="Z75" s="72"/>
      <c r="AA75" s="72"/>
      <c r="AB75" s="72"/>
    </row>
    <row r="76" s="65" customFormat="true" ht="15" hidden="false" customHeight="false" outlineLevel="0" collapsed="false">
      <c r="B76" s="75"/>
      <c r="L76" s="72"/>
      <c r="M76" s="72"/>
      <c r="N76" s="72"/>
      <c r="O76" s="72"/>
      <c r="P76" s="72"/>
      <c r="Q76" s="69"/>
      <c r="R76" s="70"/>
      <c r="S76" s="71"/>
      <c r="Z76" s="72"/>
      <c r="AA76" s="72"/>
      <c r="AB76" s="72"/>
    </row>
    <row r="77" s="65" customFormat="true" ht="15" hidden="false" customHeight="false" outlineLevel="0" collapsed="false">
      <c r="B77" s="75"/>
      <c r="L77" s="72"/>
      <c r="M77" s="72"/>
      <c r="N77" s="72"/>
      <c r="O77" s="72"/>
      <c r="P77" s="72"/>
      <c r="Q77" s="69"/>
      <c r="R77" s="70"/>
      <c r="S77" s="71"/>
      <c r="Z77" s="72"/>
      <c r="AA77" s="72"/>
      <c r="AB77" s="72"/>
    </row>
    <row r="78" s="65" customFormat="true" ht="15" hidden="false" customHeight="false" outlineLevel="0" collapsed="false">
      <c r="B78" s="75"/>
      <c r="L78" s="72"/>
      <c r="M78" s="72"/>
      <c r="N78" s="72"/>
      <c r="O78" s="72"/>
      <c r="P78" s="72"/>
      <c r="Q78" s="69"/>
      <c r="R78" s="70"/>
      <c r="S78" s="71"/>
      <c r="Z78" s="72"/>
      <c r="AA78" s="72"/>
      <c r="AB78" s="72"/>
    </row>
    <row r="79" s="65" customFormat="true" ht="15" hidden="false" customHeight="false" outlineLevel="0" collapsed="false">
      <c r="B79" s="75"/>
      <c r="L79" s="72"/>
      <c r="M79" s="72"/>
      <c r="N79" s="72"/>
      <c r="O79" s="72"/>
      <c r="P79" s="72"/>
      <c r="Q79" s="69"/>
      <c r="R79" s="70"/>
      <c r="S79" s="71"/>
      <c r="Z79" s="72"/>
      <c r="AA79" s="72"/>
      <c r="AB79" s="72"/>
    </row>
    <row r="80" s="65" customFormat="true" ht="15" hidden="false" customHeight="false" outlineLevel="0" collapsed="false">
      <c r="B80" s="75"/>
      <c r="L80" s="72"/>
      <c r="M80" s="72"/>
      <c r="N80" s="72"/>
      <c r="O80" s="72"/>
      <c r="P80" s="72"/>
      <c r="Q80" s="69"/>
      <c r="R80" s="70"/>
      <c r="S80" s="71"/>
      <c r="Z80" s="72"/>
      <c r="AA80" s="72"/>
      <c r="AB80" s="72"/>
    </row>
    <row r="81" s="65" customFormat="true" ht="15" hidden="false" customHeight="false" outlineLevel="0" collapsed="false">
      <c r="B81" s="75"/>
      <c r="L81" s="72"/>
      <c r="M81" s="72"/>
      <c r="N81" s="72"/>
      <c r="O81" s="72"/>
      <c r="P81" s="72"/>
      <c r="Q81" s="69"/>
      <c r="R81" s="70"/>
      <c r="S81" s="71"/>
      <c r="Z81" s="72"/>
      <c r="AA81" s="72"/>
      <c r="AB81" s="72"/>
    </row>
    <row r="82" s="65" customFormat="true" ht="15" hidden="false" customHeight="false" outlineLevel="0" collapsed="false">
      <c r="B82" s="75"/>
      <c r="L82" s="72"/>
      <c r="M82" s="72"/>
      <c r="N82" s="72"/>
      <c r="O82" s="72"/>
      <c r="P82" s="72"/>
      <c r="Q82" s="69"/>
      <c r="R82" s="70"/>
      <c r="S82" s="71"/>
      <c r="Z82" s="72"/>
      <c r="AA82" s="72"/>
      <c r="AB82" s="72"/>
    </row>
    <row r="83" s="65" customFormat="true" ht="15" hidden="false" customHeight="false" outlineLevel="0" collapsed="false">
      <c r="B83" s="75"/>
      <c r="L83" s="72"/>
      <c r="M83" s="72"/>
      <c r="N83" s="72"/>
      <c r="O83" s="72"/>
      <c r="P83" s="72"/>
      <c r="Q83" s="69"/>
      <c r="R83" s="70"/>
      <c r="S83" s="71"/>
      <c r="Z83" s="72"/>
      <c r="AA83" s="72"/>
      <c r="AB83" s="72"/>
    </row>
    <row r="84" s="65" customFormat="true" ht="15" hidden="false" customHeight="false" outlineLevel="0" collapsed="false">
      <c r="B84" s="75"/>
      <c r="L84" s="72"/>
      <c r="M84" s="72"/>
      <c r="N84" s="72"/>
      <c r="O84" s="72"/>
      <c r="P84" s="72"/>
      <c r="Q84" s="69"/>
      <c r="R84" s="70"/>
      <c r="S84" s="71"/>
      <c r="Z84" s="72"/>
      <c r="AA84" s="72"/>
      <c r="AB84" s="72"/>
    </row>
    <row r="85" s="65" customFormat="true" ht="15" hidden="false" customHeight="false" outlineLevel="0" collapsed="false">
      <c r="B85" s="75"/>
      <c r="L85" s="72"/>
      <c r="M85" s="72"/>
      <c r="N85" s="72"/>
      <c r="O85" s="72"/>
      <c r="P85" s="72"/>
      <c r="Q85" s="69"/>
      <c r="R85" s="70"/>
      <c r="S85" s="71"/>
      <c r="Z85" s="72"/>
      <c r="AA85" s="72"/>
      <c r="AB85" s="72"/>
    </row>
    <row r="86" s="65" customFormat="true" ht="15" hidden="false" customHeight="false" outlineLevel="0" collapsed="false">
      <c r="B86" s="75"/>
      <c r="L86" s="72"/>
      <c r="M86" s="72"/>
      <c r="N86" s="72"/>
      <c r="O86" s="72"/>
      <c r="P86" s="72"/>
      <c r="Q86" s="69"/>
      <c r="R86" s="70"/>
      <c r="S86" s="71"/>
      <c r="Z86" s="72"/>
      <c r="AA86" s="72"/>
      <c r="AB86" s="72"/>
    </row>
    <row r="87" s="65" customFormat="true" ht="15" hidden="false" customHeight="false" outlineLevel="0" collapsed="false">
      <c r="B87" s="75"/>
      <c r="L87" s="72"/>
      <c r="M87" s="72"/>
      <c r="N87" s="72"/>
      <c r="O87" s="72"/>
      <c r="P87" s="72"/>
      <c r="Q87" s="69"/>
      <c r="R87" s="70"/>
      <c r="S87" s="71"/>
      <c r="Z87" s="72"/>
      <c r="AA87" s="72"/>
      <c r="AB87" s="72"/>
    </row>
    <row r="88" s="65" customFormat="true" ht="15" hidden="false" customHeight="false" outlineLevel="0" collapsed="false">
      <c r="B88" s="75"/>
      <c r="L88" s="72"/>
      <c r="M88" s="72"/>
      <c r="N88" s="72"/>
      <c r="O88" s="72"/>
      <c r="P88" s="72"/>
      <c r="Q88" s="69"/>
      <c r="R88" s="70"/>
      <c r="S88" s="71"/>
      <c r="Z88" s="72"/>
      <c r="AA88" s="72"/>
      <c r="AB88" s="72"/>
    </row>
    <row r="89" s="65" customFormat="true" ht="15" hidden="false" customHeight="false" outlineLevel="0" collapsed="false">
      <c r="B89" s="75"/>
      <c r="L89" s="72"/>
      <c r="M89" s="72"/>
      <c r="N89" s="72"/>
      <c r="O89" s="72"/>
      <c r="P89" s="72"/>
      <c r="Q89" s="69"/>
      <c r="R89" s="70"/>
      <c r="S89" s="71"/>
      <c r="Z89" s="72"/>
      <c r="AA89" s="72"/>
      <c r="AB89" s="72"/>
    </row>
    <row r="90" s="65" customFormat="true" ht="15" hidden="false" customHeight="false" outlineLevel="0" collapsed="false">
      <c r="B90" s="75"/>
      <c r="L90" s="72"/>
      <c r="M90" s="72"/>
      <c r="N90" s="72"/>
      <c r="O90" s="72"/>
      <c r="P90" s="72"/>
      <c r="Q90" s="69"/>
      <c r="R90" s="70"/>
      <c r="S90" s="71"/>
      <c r="Z90" s="72"/>
      <c r="AA90" s="72"/>
      <c r="AB90" s="72"/>
    </row>
    <row r="91" s="65" customFormat="true" ht="15" hidden="false" customHeight="false" outlineLevel="0" collapsed="false">
      <c r="B91" s="75"/>
      <c r="L91" s="72"/>
      <c r="M91" s="72"/>
      <c r="N91" s="72"/>
      <c r="O91" s="72"/>
      <c r="P91" s="72"/>
      <c r="Q91" s="69"/>
      <c r="R91" s="70"/>
      <c r="S91" s="71"/>
      <c r="Z91" s="72"/>
      <c r="AA91" s="72"/>
      <c r="AB91" s="72"/>
    </row>
    <row r="92" s="65" customFormat="true" ht="15" hidden="false" customHeight="false" outlineLevel="0" collapsed="false">
      <c r="B92" s="75"/>
      <c r="L92" s="72"/>
      <c r="M92" s="72"/>
      <c r="N92" s="72"/>
      <c r="O92" s="72"/>
      <c r="P92" s="72"/>
      <c r="Q92" s="69"/>
      <c r="R92" s="70"/>
      <c r="S92" s="71"/>
      <c r="Z92" s="72"/>
      <c r="AA92" s="72"/>
      <c r="AB92" s="72"/>
    </row>
    <row r="93" s="65" customFormat="true" ht="15" hidden="false" customHeight="false" outlineLevel="0" collapsed="false">
      <c r="B93" s="75"/>
      <c r="L93" s="72"/>
      <c r="M93" s="72"/>
      <c r="N93" s="72"/>
      <c r="O93" s="72"/>
      <c r="P93" s="72"/>
      <c r="Q93" s="69"/>
      <c r="R93" s="70"/>
      <c r="S93" s="71"/>
      <c r="Z93" s="72"/>
      <c r="AA93" s="72"/>
      <c r="AB93" s="72"/>
    </row>
    <row r="94" s="65" customFormat="true" ht="15" hidden="false" customHeight="false" outlineLevel="0" collapsed="false">
      <c r="B94" s="75"/>
      <c r="L94" s="72"/>
      <c r="M94" s="72"/>
      <c r="N94" s="72"/>
      <c r="O94" s="72"/>
      <c r="P94" s="72"/>
      <c r="Q94" s="69"/>
      <c r="R94" s="70"/>
      <c r="S94" s="71"/>
      <c r="Z94" s="72"/>
      <c r="AA94" s="72"/>
      <c r="AB94" s="72"/>
    </row>
    <row r="95" s="65" customFormat="true" ht="15" hidden="false" customHeight="false" outlineLevel="0" collapsed="false">
      <c r="B95" s="75"/>
      <c r="L95" s="72"/>
      <c r="M95" s="72"/>
      <c r="N95" s="72"/>
      <c r="O95" s="72"/>
      <c r="P95" s="72"/>
      <c r="Q95" s="69"/>
      <c r="R95" s="70"/>
      <c r="S95" s="71"/>
      <c r="Z95" s="72"/>
      <c r="AA95" s="72"/>
      <c r="AB95" s="72"/>
    </row>
    <row r="96" s="65" customFormat="true" ht="15" hidden="false" customHeight="false" outlineLevel="0" collapsed="false">
      <c r="B96" s="75"/>
      <c r="L96" s="72"/>
      <c r="M96" s="72"/>
      <c r="N96" s="72"/>
      <c r="O96" s="72"/>
      <c r="P96" s="72"/>
      <c r="Q96" s="69"/>
      <c r="R96" s="70"/>
      <c r="S96" s="71"/>
      <c r="Z96" s="72"/>
      <c r="AA96" s="72"/>
      <c r="AB96" s="72"/>
    </row>
    <row r="97" s="65" customFormat="true" ht="15" hidden="false" customHeight="false" outlineLevel="0" collapsed="false">
      <c r="B97" s="75"/>
      <c r="L97" s="72"/>
      <c r="M97" s="72"/>
      <c r="N97" s="72"/>
      <c r="O97" s="72"/>
      <c r="P97" s="72"/>
      <c r="Q97" s="69"/>
      <c r="R97" s="70"/>
      <c r="S97" s="71"/>
      <c r="Z97" s="72"/>
      <c r="AA97" s="72"/>
      <c r="AB97" s="72"/>
    </row>
    <row r="98" s="65" customFormat="true" ht="15" hidden="false" customHeight="false" outlineLevel="0" collapsed="false">
      <c r="B98" s="75"/>
      <c r="L98" s="72"/>
      <c r="M98" s="72"/>
      <c r="N98" s="72"/>
      <c r="O98" s="72"/>
      <c r="P98" s="72"/>
      <c r="Q98" s="69"/>
      <c r="R98" s="70"/>
      <c r="S98" s="71"/>
      <c r="Z98" s="72"/>
      <c r="AA98" s="72"/>
      <c r="AB98" s="72"/>
    </row>
    <row r="99" s="65" customFormat="true" ht="15" hidden="false" customHeight="false" outlineLevel="0" collapsed="false">
      <c r="B99" s="75"/>
      <c r="L99" s="72"/>
      <c r="M99" s="72"/>
      <c r="N99" s="72"/>
      <c r="O99" s="72"/>
      <c r="P99" s="72"/>
      <c r="Q99" s="69"/>
      <c r="R99" s="70"/>
      <c r="S99" s="71"/>
      <c r="Z99" s="72"/>
      <c r="AA99" s="72"/>
      <c r="AB99" s="72"/>
    </row>
    <row r="100" s="65" customFormat="true" ht="15" hidden="false" customHeight="false" outlineLevel="0" collapsed="false">
      <c r="B100" s="75"/>
      <c r="L100" s="72"/>
      <c r="M100" s="72"/>
      <c r="N100" s="72"/>
      <c r="O100" s="72"/>
      <c r="P100" s="72"/>
      <c r="Q100" s="69"/>
      <c r="R100" s="70"/>
      <c r="S100" s="71"/>
      <c r="Z100" s="72"/>
      <c r="AA100" s="72"/>
      <c r="AB100" s="72"/>
    </row>
    <row r="101" s="65" customFormat="true" ht="15" hidden="false" customHeight="false" outlineLevel="0" collapsed="false">
      <c r="B101" s="75"/>
      <c r="L101" s="72"/>
      <c r="M101" s="72"/>
      <c r="N101" s="72"/>
      <c r="O101" s="72"/>
      <c r="P101" s="72"/>
      <c r="Q101" s="69"/>
      <c r="R101" s="70"/>
      <c r="S101" s="71"/>
      <c r="Z101" s="72"/>
      <c r="AA101" s="72"/>
      <c r="AB101" s="72"/>
    </row>
    <row r="102" s="65" customFormat="true" ht="15" hidden="false" customHeight="false" outlineLevel="0" collapsed="false">
      <c r="B102" s="75"/>
      <c r="L102" s="72"/>
      <c r="M102" s="72"/>
      <c r="N102" s="72"/>
      <c r="O102" s="72"/>
      <c r="P102" s="72"/>
      <c r="Q102" s="69"/>
      <c r="R102" s="70"/>
      <c r="S102" s="71"/>
      <c r="Z102" s="72"/>
      <c r="AA102" s="72"/>
      <c r="AB102" s="72"/>
    </row>
    <row r="103" s="65" customFormat="true" ht="15" hidden="false" customHeight="false" outlineLevel="0" collapsed="false">
      <c r="B103" s="75"/>
      <c r="L103" s="72"/>
      <c r="M103" s="72"/>
      <c r="N103" s="72"/>
      <c r="O103" s="72"/>
      <c r="P103" s="72"/>
      <c r="Q103" s="69"/>
      <c r="R103" s="70"/>
      <c r="S103" s="71"/>
      <c r="Z103" s="72"/>
      <c r="AA103" s="72"/>
      <c r="AB103" s="72"/>
    </row>
    <row r="104" s="65" customFormat="true" ht="15" hidden="false" customHeight="false" outlineLevel="0" collapsed="false">
      <c r="B104" s="75"/>
      <c r="L104" s="72"/>
      <c r="M104" s="72"/>
      <c r="N104" s="72"/>
      <c r="O104" s="72"/>
      <c r="P104" s="72"/>
      <c r="Q104" s="69"/>
      <c r="R104" s="70"/>
      <c r="S104" s="71"/>
      <c r="Z104" s="72"/>
      <c r="AA104" s="72"/>
      <c r="AB104" s="72"/>
    </row>
    <row r="105" s="65" customFormat="true" ht="15" hidden="false" customHeight="false" outlineLevel="0" collapsed="false">
      <c r="B105" s="75"/>
      <c r="L105" s="72"/>
      <c r="M105" s="72"/>
      <c r="N105" s="72"/>
      <c r="O105" s="72"/>
      <c r="P105" s="72"/>
      <c r="Q105" s="69"/>
      <c r="R105" s="70"/>
      <c r="S105" s="71"/>
      <c r="Z105" s="72"/>
      <c r="AA105" s="72"/>
      <c r="AB105" s="72"/>
    </row>
    <row r="106" s="65" customFormat="true" ht="15" hidden="false" customHeight="false" outlineLevel="0" collapsed="false">
      <c r="B106" s="75"/>
      <c r="L106" s="72"/>
      <c r="M106" s="72"/>
      <c r="N106" s="72"/>
      <c r="O106" s="72"/>
      <c r="P106" s="72"/>
      <c r="Q106" s="69"/>
      <c r="R106" s="70"/>
      <c r="S106" s="71"/>
      <c r="Z106" s="72"/>
      <c r="AA106" s="72"/>
      <c r="AB106" s="72"/>
    </row>
    <row r="107" s="65" customFormat="true" ht="15" hidden="false" customHeight="false" outlineLevel="0" collapsed="false">
      <c r="B107" s="75"/>
      <c r="L107" s="72"/>
      <c r="M107" s="72"/>
      <c r="N107" s="72"/>
      <c r="O107" s="72"/>
      <c r="P107" s="72"/>
      <c r="Q107" s="69"/>
      <c r="R107" s="70"/>
      <c r="S107" s="71"/>
      <c r="Z107" s="72"/>
      <c r="AA107" s="72"/>
      <c r="AB107" s="72"/>
    </row>
    <row r="108" s="65" customFormat="true" ht="15" hidden="false" customHeight="false" outlineLevel="0" collapsed="false">
      <c r="B108" s="75"/>
      <c r="L108" s="72"/>
      <c r="M108" s="72"/>
      <c r="N108" s="72"/>
      <c r="O108" s="72"/>
      <c r="P108" s="72"/>
      <c r="Q108" s="69"/>
      <c r="R108" s="70"/>
      <c r="S108" s="71"/>
      <c r="Z108" s="72"/>
      <c r="AA108" s="72"/>
      <c r="AB108" s="72"/>
    </row>
    <row r="109" s="65" customFormat="true" ht="15" hidden="false" customHeight="false" outlineLevel="0" collapsed="false">
      <c r="B109" s="75"/>
      <c r="L109" s="72"/>
      <c r="M109" s="72"/>
      <c r="N109" s="72"/>
      <c r="O109" s="72"/>
      <c r="P109" s="72"/>
      <c r="Q109" s="69"/>
      <c r="R109" s="70"/>
      <c r="S109" s="71"/>
      <c r="Z109" s="72"/>
      <c r="AA109" s="72"/>
      <c r="AB109" s="72"/>
    </row>
    <row r="110" s="65" customFormat="true" ht="15" hidden="false" customHeight="false" outlineLevel="0" collapsed="false">
      <c r="B110" s="75"/>
      <c r="L110" s="72"/>
      <c r="M110" s="72"/>
      <c r="N110" s="72"/>
      <c r="O110" s="72"/>
      <c r="P110" s="72"/>
      <c r="Q110" s="69"/>
      <c r="R110" s="70"/>
      <c r="S110" s="71"/>
      <c r="Z110" s="72"/>
      <c r="AA110" s="72"/>
      <c r="AB110" s="72"/>
    </row>
    <row r="111" s="65" customFormat="true" ht="15" hidden="false" customHeight="false" outlineLevel="0" collapsed="false">
      <c r="B111" s="75"/>
      <c r="L111" s="72"/>
      <c r="M111" s="72"/>
      <c r="N111" s="72"/>
      <c r="O111" s="72"/>
      <c r="P111" s="72"/>
      <c r="Q111" s="69"/>
      <c r="R111" s="70"/>
      <c r="S111" s="71"/>
      <c r="Z111" s="72"/>
      <c r="AA111" s="72"/>
      <c r="AB111" s="72"/>
    </row>
    <row r="112" s="65" customFormat="true" ht="15" hidden="false" customHeight="false" outlineLevel="0" collapsed="false">
      <c r="B112" s="75"/>
      <c r="L112" s="72"/>
      <c r="M112" s="72"/>
      <c r="N112" s="72"/>
      <c r="O112" s="72"/>
      <c r="P112" s="72"/>
      <c r="Q112" s="69"/>
      <c r="R112" s="70"/>
      <c r="S112" s="71"/>
      <c r="Z112" s="72"/>
      <c r="AA112" s="72"/>
      <c r="AB112" s="72"/>
    </row>
    <row r="113" s="65" customFormat="true" ht="15" hidden="false" customHeight="false" outlineLevel="0" collapsed="false">
      <c r="B113" s="75"/>
      <c r="L113" s="72"/>
      <c r="M113" s="72"/>
      <c r="N113" s="72"/>
      <c r="O113" s="72"/>
      <c r="P113" s="72"/>
      <c r="Q113" s="69"/>
      <c r="R113" s="70"/>
      <c r="S113" s="71"/>
      <c r="Z113" s="72"/>
      <c r="AA113" s="72"/>
      <c r="AB113" s="72"/>
    </row>
    <row r="114" s="65" customFormat="true" ht="15" hidden="false" customHeight="false" outlineLevel="0" collapsed="false">
      <c r="B114" s="75"/>
      <c r="L114" s="72"/>
      <c r="M114" s="72"/>
      <c r="N114" s="72"/>
      <c r="O114" s="72"/>
      <c r="P114" s="72"/>
      <c r="Q114" s="69"/>
      <c r="R114" s="70"/>
      <c r="S114" s="71"/>
      <c r="Z114" s="72"/>
      <c r="AA114" s="72"/>
      <c r="AB114" s="72"/>
    </row>
    <row r="115" s="65" customFormat="true" ht="15" hidden="false" customHeight="false" outlineLevel="0" collapsed="false">
      <c r="B115" s="75"/>
      <c r="L115" s="72"/>
      <c r="M115" s="72"/>
      <c r="N115" s="72"/>
      <c r="O115" s="72"/>
      <c r="P115" s="72"/>
      <c r="Q115" s="69"/>
      <c r="R115" s="70"/>
      <c r="S115" s="71"/>
      <c r="Z115" s="72"/>
      <c r="AA115" s="72"/>
      <c r="AB115" s="72"/>
    </row>
    <row r="116" s="65" customFormat="true" ht="15" hidden="false" customHeight="false" outlineLevel="0" collapsed="false">
      <c r="B116" s="75"/>
      <c r="L116" s="72"/>
      <c r="M116" s="72"/>
      <c r="N116" s="72"/>
      <c r="O116" s="72"/>
      <c r="P116" s="72"/>
      <c r="Q116" s="69"/>
      <c r="R116" s="70"/>
      <c r="S116" s="71"/>
      <c r="Z116" s="72"/>
      <c r="AA116" s="72"/>
      <c r="AB116" s="72"/>
    </row>
    <row r="117" s="65" customFormat="true" ht="15" hidden="false" customHeight="false" outlineLevel="0" collapsed="false">
      <c r="B117" s="75"/>
      <c r="L117" s="72"/>
      <c r="M117" s="72"/>
      <c r="N117" s="72"/>
      <c r="O117" s="72"/>
      <c r="P117" s="72"/>
      <c r="Q117" s="69"/>
      <c r="R117" s="70"/>
      <c r="S117" s="71"/>
      <c r="Z117" s="72"/>
      <c r="AA117" s="72"/>
      <c r="AB117" s="72"/>
    </row>
    <row r="118" s="65" customFormat="true" ht="15" hidden="false" customHeight="false" outlineLevel="0" collapsed="false">
      <c r="B118" s="75"/>
      <c r="L118" s="72"/>
      <c r="M118" s="72"/>
      <c r="N118" s="72"/>
      <c r="O118" s="72"/>
      <c r="P118" s="72"/>
      <c r="Q118" s="69"/>
      <c r="R118" s="70"/>
      <c r="S118" s="71"/>
      <c r="Z118" s="72"/>
      <c r="AA118" s="72"/>
      <c r="AB118" s="72"/>
    </row>
    <row r="119" s="65" customFormat="true" ht="15" hidden="false" customHeight="false" outlineLevel="0" collapsed="false">
      <c r="B119" s="75"/>
      <c r="L119" s="72"/>
      <c r="M119" s="72"/>
      <c r="N119" s="72"/>
      <c r="O119" s="72"/>
      <c r="P119" s="72"/>
      <c r="Q119" s="69"/>
      <c r="R119" s="70"/>
      <c r="S119" s="71"/>
      <c r="Z119" s="72"/>
      <c r="AA119" s="72"/>
      <c r="AB119" s="72"/>
    </row>
    <row r="120" s="65" customFormat="true" ht="15" hidden="false" customHeight="false" outlineLevel="0" collapsed="false">
      <c r="B120" s="75"/>
      <c r="L120" s="72"/>
      <c r="M120" s="72"/>
      <c r="N120" s="72"/>
      <c r="O120" s="72"/>
      <c r="P120" s="72"/>
      <c r="Q120" s="69"/>
      <c r="R120" s="70"/>
      <c r="S120" s="71"/>
      <c r="Z120" s="72"/>
      <c r="AA120" s="72"/>
      <c r="AB120" s="72"/>
    </row>
    <row r="121" s="65" customFormat="true" ht="15" hidden="false" customHeight="false" outlineLevel="0" collapsed="false">
      <c r="B121" s="75"/>
      <c r="L121" s="72"/>
      <c r="M121" s="72"/>
      <c r="N121" s="72"/>
      <c r="O121" s="72"/>
      <c r="P121" s="72"/>
      <c r="Q121" s="69"/>
      <c r="R121" s="70"/>
      <c r="S121" s="71"/>
      <c r="Z121" s="72"/>
      <c r="AA121" s="72"/>
      <c r="AB121" s="72"/>
    </row>
    <row r="122" s="65" customFormat="true" ht="15" hidden="false" customHeight="false" outlineLevel="0" collapsed="false">
      <c r="B122" s="75"/>
      <c r="L122" s="72"/>
      <c r="M122" s="72"/>
      <c r="N122" s="72"/>
      <c r="O122" s="72"/>
      <c r="P122" s="72"/>
      <c r="Q122" s="69"/>
      <c r="R122" s="70"/>
      <c r="S122" s="71"/>
      <c r="Z122" s="72"/>
      <c r="AA122" s="72"/>
      <c r="AB122" s="72"/>
    </row>
    <row r="123" s="65" customFormat="true" ht="15" hidden="false" customHeight="false" outlineLevel="0" collapsed="false">
      <c r="B123" s="75"/>
      <c r="L123" s="72"/>
      <c r="M123" s="72"/>
      <c r="N123" s="72"/>
      <c r="O123" s="72"/>
      <c r="P123" s="72"/>
      <c r="Q123" s="69"/>
      <c r="R123" s="70"/>
      <c r="S123" s="71"/>
      <c r="Z123" s="72"/>
      <c r="AA123" s="72"/>
      <c r="AB123" s="72"/>
    </row>
    <row r="124" s="65" customFormat="true" ht="15" hidden="false" customHeight="false" outlineLevel="0" collapsed="false">
      <c r="B124" s="75"/>
      <c r="L124" s="72"/>
      <c r="M124" s="72"/>
      <c r="N124" s="72"/>
      <c r="O124" s="72"/>
      <c r="P124" s="72"/>
      <c r="Q124" s="69"/>
      <c r="R124" s="70"/>
      <c r="S124" s="71"/>
      <c r="Z124" s="72"/>
      <c r="AA124" s="72"/>
      <c r="AB124" s="72"/>
    </row>
    <row r="125" s="65" customFormat="true" ht="15" hidden="false" customHeight="false" outlineLevel="0" collapsed="false">
      <c r="B125" s="75"/>
      <c r="L125" s="72"/>
      <c r="M125" s="72"/>
      <c r="N125" s="72"/>
      <c r="O125" s="72"/>
      <c r="P125" s="72"/>
      <c r="Q125" s="69"/>
      <c r="R125" s="70"/>
      <c r="S125" s="71"/>
      <c r="Z125" s="72"/>
      <c r="AA125" s="72"/>
      <c r="AB125" s="72"/>
    </row>
    <row r="126" s="65" customFormat="true" ht="15" hidden="false" customHeight="false" outlineLevel="0" collapsed="false">
      <c r="B126" s="75"/>
      <c r="L126" s="72"/>
      <c r="M126" s="72"/>
      <c r="N126" s="72"/>
      <c r="O126" s="72"/>
      <c r="P126" s="72"/>
      <c r="Q126" s="69"/>
      <c r="R126" s="70"/>
      <c r="S126" s="71"/>
      <c r="Z126" s="72"/>
      <c r="AA126" s="72"/>
      <c r="AB126" s="72"/>
    </row>
    <row r="127" s="65" customFormat="true" ht="15" hidden="false" customHeight="false" outlineLevel="0" collapsed="false">
      <c r="B127" s="75"/>
      <c r="L127" s="72"/>
      <c r="M127" s="72"/>
      <c r="N127" s="72"/>
      <c r="O127" s="72"/>
      <c r="P127" s="72"/>
      <c r="Q127" s="69"/>
      <c r="R127" s="70"/>
      <c r="S127" s="71"/>
      <c r="Z127" s="72"/>
      <c r="AA127" s="72"/>
      <c r="AB127" s="72"/>
    </row>
    <row r="128" s="65" customFormat="true" ht="15" hidden="false" customHeight="false" outlineLevel="0" collapsed="false">
      <c r="B128" s="75"/>
      <c r="L128" s="72"/>
      <c r="M128" s="72"/>
      <c r="N128" s="72"/>
      <c r="O128" s="72"/>
      <c r="P128" s="72"/>
      <c r="Q128" s="69"/>
      <c r="R128" s="70"/>
      <c r="S128" s="71"/>
      <c r="Z128" s="72"/>
      <c r="AA128" s="72"/>
      <c r="AB128" s="72"/>
    </row>
    <row r="129" s="65" customFormat="true" ht="15" hidden="false" customHeight="false" outlineLevel="0" collapsed="false">
      <c r="B129" s="75"/>
      <c r="L129" s="72"/>
      <c r="M129" s="72"/>
      <c r="N129" s="72"/>
      <c r="O129" s="72"/>
      <c r="P129" s="72"/>
      <c r="Q129" s="69"/>
      <c r="R129" s="70"/>
      <c r="S129" s="71"/>
      <c r="Z129" s="72"/>
      <c r="AA129" s="72"/>
      <c r="AB129" s="72"/>
    </row>
    <row r="130" s="65" customFormat="true" ht="15" hidden="false" customHeight="false" outlineLevel="0" collapsed="false">
      <c r="B130" s="75"/>
      <c r="L130" s="72"/>
      <c r="M130" s="72"/>
      <c r="N130" s="72"/>
      <c r="O130" s="72"/>
      <c r="P130" s="72"/>
      <c r="Q130" s="69"/>
      <c r="R130" s="70"/>
      <c r="S130" s="71"/>
      <c r="Z130" s="72"/>
      <c r="AA130" s="72"/>
      <c r="AB130" s="72"/>
    </row>
    <row r="131" s="65" customFormat="true" ht="15" hidden="false" customHeight="false" outlineLevel="0" collapsed="false">
      <c r="B131" s="75"/>
      <c r="L131" s="72"/>
      <c r="M131" s="72"/>
      <c r="N131" s="72"/>
      <c r="O131" s="72"/>
      <c r="P131" s="72"/>
      <c r="Q131" s="69"/>
      <c r="R131" s="70"/>
      <c r="S131" s="71"/>
      <c r="Z131" s="72"/>
      <c r="AA131" s="72"/>
      <c r="AB131" s="72"/>
    </row>
    <row r="132" s="65" customFormat="true" ht="15" hidden="false" customHeight="false" outlineLevel="0" collapsed="false">
      <c r="B132" s="75"/>
      <c r="L132" s="72"/>
      <c r="M132" s="72"/>
      <c r="N132" s="72"/>
      <c r="O132" s="72"/>
      <c r="P132" s="72"/>
      <c r="Q132" s="69"/>
      <c r="R132" s="70"/>
      <c r="S132" s="71"/>
      <c r="Z132" s="72"/>
      <c r="AA132" s="72"/>
      <c r="AB132" s="72"/>
    </row>
    <row r="133" s="65" customFormat="true" ht="15" hidden="false" customHeight="false" outlineLevel="0" collapsed="false">
      <c r="B133" s="75"/>
      <c r="L133" s="72"/>
      <c r="M133" s="72"/>
      <c r="N133" s="72"/>
      <c r="O133" s="72"/>
      <c r="P133" s="72"/>
      <c r="Q133" s="69"/>
      <c r="R133" s="70"/>
      <c r="S133" s="71"/>
      <c r="Z133" s="72"/>
      <c r="AA133" s="72"/>
      <c r="AB133" s="72"/>
    </row>
    <row r="134" s="65" customFormat="true" ht="15" hidden="false" customHeight="false" outlineLevel="0" collapsed="false">
      <c r="B134" s="75"/>
      <c r="L134" s="72"/>
      <c r="M134" s="72"/>
      <c r="N134" s="72"/>
      <c r="O134" s="72"/>
      <c r="P134" s="72"/>
      <c r="Q134" s="69"/>
      <c r="R134" s="70"/>
      <c r="S134" s="71"/>
      <c r="Z134" s="72"/>
      <c r="AA134" s="72"/>
      <c r="AB134" s="72"/>
    </row>
    <row r="135" s="65" customFormat="true" ht="15" hidden="false" customHeight="false" outlineLevel="0" collapsed="false">
      <c r="B135" s="75"/>
      <c r="L135" s="72"/>
      <c r="M135" s="72"/>
      <c r="N135" s="72"/>
      <c r="O135" s="72"/>
      <c r="P135" s="72"/>
      <c r="Q135" s="69"/>
      <c r="R135" s="70"/>
      <c r="S135" s="71"/>
      <c r="Z135" s="72"/>
      <c r="AA135" s="72"/>
      <c r="AB135" s="72"/>
    </row>
    <row r="136" s="65" customFormat="true" ht="15" hidden="false" customHeight="false" outlineLevel="0" collapsed="false">
      <c r="B136" s="75"/>
      <c r="L136" s="72"/>
      <c r="M136" s="72"/>
      <c r="N136" s="72"/>
      <c r="O136" s="72"/>
      <c r="P136" s="72"/>
      <c r="Q136" s="69"/>
      <c r="R136" s="70"/>
      <c r="S136" s="71"/>
      <c r="Z136" s="72"/>
      <c r="AA136" s="72"/>
      <c r="AB136" s="72"/>
    </row>
    <row r="137" s="65" customFormat="true" ht="15" hidden="false" customHeight="false" outlineLevel="0" collapsed="false">
      <c r="B137" s="75"/>
      <c r="L137" s="72"/>
      <c r="M137" s="72"/>
      <c r="N137" s="72"/>
      <c r="O137" s="72"/>
      <c r="P137" s="72"/>
      <c r="Q137" s="69"/>
      <c r="R137" s="70"/>
      <c r="S137" s="71"/>
      <c r="Z137" s="72"/>
      <c r="AA137" s="72"/>
      <c r="AB137" s="72"/>
    </row>
    <row r="138" s="65" customFormat="true" ht="15" hidden="false" customHeight="false" outlineLevel="0" collapsed="false">
      <c r="B138" s="75"/>
      <c r="L138" s="72"/>
      <c r="M138" s="72"/>
      <c r="N138" s="72"/>
      <c r="O138" s="72"/>
      <c r="P138" s="72"/>
      <c r="Q138" s="69"/>
      <c r="R138" s="70"/>
      <c r="S138" s="71"/>
      <c r="Z138" s="72"/>
      <c r="AA138" s="72"/>
      <c r="AB138" s="72"/>
    </row>
    <row r="139" s="65" customFormat="true" ht="15" hidden="false" customHeight="false" outlineLevel="0" collapsed="false">
      <c r="B139" s="75"/>
      <c r="L139" s="72"/>
      <c r="M139" s="72"/>
      <c r="N139" s="72"/>
      <c r="O139" s="72"/>
      <c r="P139" s="72"/>
      <c r="Q139" s="69"/>
      <c r="R139" s="70"/>
      <c r="S139" s="71"/>
      <c r="Z139" s="72"/>
      <c r="AA139" s="72"/>
      <c r="AB139" s="72"/>
    </row>
    <row r="140" s="65" customFormat="true" ht="15" hidden="false" customHeight="false" outlineLevel="0" collapsed="false">
      <c r="B140" s="75"/>
      <c r="L140" s="72"/>
      <c r="M140" s="72"/>
      <c r="N140" s="72"/>
      <c r="O140" s="72"/>
      <c r="P140" s="72"/>
      <c r="Q140" s="69"/>
      <c r="R140" s="70"/>
      <c r="S140" s="71"/>
      <c r="Z140" s="72"/>
      <c r="AA140" s="72"/>
      <c r="AB140" s="72"/>
    </row>
    <row r="141" s="65" customFormat="true" ht="15" hidden="false" customHeight="false" outlineLevel="0" collapsed="false">
      <c r="B141" s="75"/>
      <c r="L141" s="72"/>
      <c r="M141" s="72"/>
      <c r="N141" s="72"/>
      <c r="O141" s="72"/>
      <c r="P141" s="72"/>
      <c r="Q141" s="69"/>
      <c r="R141" s="70"/>
      <c r="S141" s="71"/>
      <c r="Z141" s="72"/>
      <c r="AA141" s="72"/>
      <c r="AB141" s="72"/>
    </row>
    <row r="142" s="65" customFormat="true" ht="15" hidden="false" customHeight="false" outlineLevel="0" collapsed="false">
      <c r="B142" s="75"/>
      <c r="L142" s="72"/>
      <c r="M142" s="72"/>
      <c r="N142" s="72"/>
      <c r="O142" s="72"/>
      <c r="P142" s="72"/>
      <c r="Q142" s="69"/>
      <c r="R142" s="70"/>
      <c r="S142" s="71"/>
      <c r="Z142" s="72"/>
      <c r="AA142" s="72"/>
      <c r="AB142" s="72"/>
    </row>
    <row r="143" s="65" customFormat="true" ht="15" hidden="false" customHeight="false" outlineLevel="0" collapsed="false">
      <c r="B143" s="75"/>
      <c r="L143" s="72"/>
      <c r="M143" s="72"/>
      <c r="N143" s="72"/>
      <c r="O143" s="72"/>
      <c r="P143" s="72"/>
      <c r="Q143" s="69"/>
      <c r="R143" s="70"/>
      <c r="S143" s="71"/>
      <c r="Z143" s="72"/>
      <c r="AA143" s="72"/>
      <c r="AB143" s="72"/>
    </row>
    <row r="144" s="65" customFormat="true" ht="15" hidden="false" customHeight="false" outlineLevel="0" collapsed="false">
      <c r="B144" s="75"/>
      <c r="L144" s="72"/>
      <c r="M144" s="72"/>
      <c r="N144" s="72"/>
      <c r="O144" s="72"/>
      <c r="P144" s="72"/>
      <c r="Q144" s="69"/>
      <c r="R144" s="70"/>
      <c r="S144" s="71"/>
      <c r="Z144" s="72"/>
      <c r="AA144" s="72"/>
      <c r="AB144" s="72"/>
    </row>
    <row r="145" s="65" customFormat="true" ht="15" hidden="false" customHeight="false" outlineLevel="0" collapsed="false">
      <c r="B145" s="75"/>
      <c r="L145" s="72"/>
      <c r="M145" s="72"/>
      <c r="N145" s="72"/>
      <c r="O145" s="72"/>
      <c r="P145" s="72"/>
      <c r="Q145" s="69"/>
      <c r="R145" s="70"/>
      <c r="S145" s="71"/>
      <c r="Z145" s="72"/>
      <c r="AA145" s="72"/>
      <c r="AB145" s="72"/>
    </row>
    <row r="146" s="65" customFormat="true" ht="15" hidden="false" customHeight="false" outlineLevel="0" collapsed="false">
      <c r="B146" s="75"/>
      <c r="L146" s="72"/>
      <c r="M146" s="72"/>
      <c r="N146" s="72"/>
      <c r="O146" s="72"/>
      <c r="P146" s="72"/>
      <c r="Q146" s="69"/>
      <c r="R146" s="70"/>
      <c r="S146" s="71"/>
      <c r="Z146" s="72"/>
      <c r="AA146" s="72"/>
      <c r="AB146" s="72"/>
    </row>
    <row r="147" s="65" customFormat="true" ht="15" hidden="false" customHeight="false" outlineLevel="0" collapsed="false">
      <c r="B147" s="75"/>
      <c r="L147" s="72"/>
      <c r="M147" s="72"/>
      <c r="N147" s="72"/>
      <c r="O147" s="72"/>
      <c r="P147" s="72"/>
      <c r="Q147" s="69"/>
      <c r="R147" s="70"/>
      <c r="S147" s="71"/>
      <c r="Z147" s="72"/>
      <c r="AA147" s="72"/>
      <c r="AB147" s="72"/>
    </row>
    <row r="148" s="65" customFormat="true" ht="15" hidden="false" customHeight="false" outlineLevel="0" collapsed="false">
      <c r="B148" s="75"/>
      <c r="L148" s="72"/>
      <c r="M148" s="72"/>
      <c r="N148" s="72"/>
      <c r="O148" s="72"/>
      <c r="P148" s="72"/>
      <c r="Q148" s="69"/>
      <c r="R148" s="70"/>
      <c r="S148" s="71"/>
      <c r="Z148" s="72"/>
      <c r="AA148" s="72"/>
      <c r="AB148" s="72"/>
    </row>
    <row r="149" s="65" customFormat="true" ht="15" hidden="false" customHeight="false" outlineLevel="0" collapsed="false">
      <c r="B149" s="75"/>
      <c r="L149" s="72"/>
      <c r="M149" s="72"/>
      <c r="N149" s="72"/>
      <c r="O149" s="72"/>
      <c r="P149" s="72"/>
      <c r="Q149" s="69"/>
      <c r="R149" s="70"/>
      <c r="S149" s="71"/>
      <c r="Z149" s="72"/>
      <c r="AA149" s="72"/>
      <c r="AB149" s="72"/>
    </row>
    <row r="150" s="65" customFormat="true" ht="15" hidden="false" customHeight="false" outlineLevel="0" collapsed="false">
      <c r="B150" s="75"/>
      <c r="L150" s="72"/>
      <c r="M150" s="72"/>
      <c r="N150" s="72"/>
      <c r="O150" s="72"/>
      <c r="P150" s="72"/>
      <c r="Q150" s="69"/>
      <c r="R150" s="70"/>
      <c r="S150" s="71"/>
      <c r="Z150" s="72"/>
      <c r="AA150" s="72"/>
      <c r="AB150" s="72"/>
    </row>
    <row r="151" s="65" customFormat="true" ht="15" hidden="false" customHeight="false" outlineLevel="0" collapsed="false">
      <c r="B151" s="75"/>
      <c r="L151" s="72"/>
      <c r="M151" s="72"/>
      <c r="N151" s="72"/>
      <c r="O151" s="72"/>
      <c r="P151" s="72"/>
      <c r="Q151" s="69"/>
      <c r="R151" s="70"/>
      <c r="S151" s="71"/>
      <c r="Z151" s="72"/>
      <c r="AA151" s="72"/>
      <c r="AB151" s="72"/>
    </row>
    <row r="152" s="65" customFormat="true" ht="15" hidden="false" customHeight="false" outlineLevel="0" collapsed="false">
      <c r="B152" s="75"/>
      <c r="L152" s="72"/>
      <c r="M152" s="72"/>
      <c r="N152" s="72"/>
      <c r="O152" s="72"/>
      <c r="P152" s="72"/>
      <c r="Q152" s="69"/>
      <c r="R152" s="70"/>
      <c r="S152" s="71"/>
      <c r="Z152" s="72"/>
      <c r="AA152" s="72"/>
      <c r="AB152" s="72"/>
    </row>
    <row r="153" s="65" customFormat="true" ht="15" hidden="false" customHeight="false" outlineLevel="0" collapsed="false">
      <c r="B153" s="75"/>
      <c r="L153" s="72"/>
      <c r="M153" s="72"/>
      <c r="N153" s="72"/>
      <c r="O153" s="72"/>
      <c r="P153" s="72"/>
      <c r="Q153" s="69"/>
      <c r="R153" s="70"/>
      <c r="S153" s="71"/>
      <c r="Z153" s="72"/>
      <c r="AA153" s="72"/>
      <c r="AB153" s="72"/>
    </row>
    <row r="154" s="65" customFormat="true" ht="15" hidden="false" customHeight="false" outlineLevel="0" collapsed="false">
      <c r="B154" s="75"/>
      <c r="L154" s="72"/>
      <c r="M154" s="72"/>
      <c r="N154" s="72"/>
      <c r="O154" s="72"/>
      <c r="P154" s="72"/>
      <c r="Q154" s="69"/>
      <c r="R154" s="70"/>
      <c r="S154" s="71"/>
      <c r="Z154" s="72"/>
      <c r="AA154" s="72"/>
      <c r="AB154" s="72"/>
    </row>
    <row r="155" s="65" customFormat="true" ht="15" hidden="false" customHeight="false" outlineLevel="0" collapsed="false">
      <c r="B155" s="75"/>
      <c r="L155" s="72"/>
      <c r="M155" s="72"/>
      <c r="N155" s="72"/>
      <c r="O155" s="72"/>
      <c r="P155" s="72"/>
      <c r="Q155" s="69"/>
      <c r="R155" s="70"/>
      <c r="S155" s="71"/>
      <c r="Z155" s="72"/>
      <c r="AA155" s="72"/>
      <c r="AB155" s="72"/>
    </row>
    <row r="156" s="65" customFormat="true" ht="15" hidden="false" customHeight="false" outlineLevel="0" collapsed="false">
      <c r="B156" s="75"/>
      <c r="L156" s="72"/>
      <c r="M156" s="72"/>
      <c r="N156" s="72"/>
      <c r="O156" s="72"/>
      <c r="P156" s="72"/>
      <c r="Q156" s="69"/>
      <c r="R156" s="70"/>
      <c r="S156" s="71"/>
      <c r="Z156" s="72"/>
      <c r="AA156" s="72"/>
      <c r="AB156" s="72"/>
    </row>
    <row r="157" s="65" customFormat="true" ht="15" hidden="false" customHeight="false" outlineLevel="0" collapsed="false">
      <c r="B157" s="75"/>
      <c r="L157" s="72"/>
      <c r="M157" s="72"/>
      <c r="N157" s="72"/>
      <c r="O157" s="72"/>
      <c r="P157" s="72"/>
      <c r="Q157" s="69"/>
      <c r="R157" s="70"/>
      <c r="S157" s="71"/>
      <c r="Z157" s="72"/>
      <c r="AA157" s="72"/>
      <c r="AB157" s="72"/>
    </row>
    <row r="158" s="65" customFormat="true" ht="15" hidden="false" customHeight="false" outlineLevel="0" collapsed="false">
      <c r="B158" s="75"/>
      <c r="L158" s="72"/>
      <c r="M158" s="72"/>
      <c r="N158" s="72"/>
      <c r="O158" s="72"/>
      <c r="P158" s="72"/>
      <c r="Q158" s="69"/>
      <c r="R158" s="70"/>
      <c r="S158" s="71"/>
      <c r="Z158" s="72"/>
      <c r="AA158" s="72"/>
      <c r="AB158" s="72"/>
    </row>
    <row r="159" s="65" customFormat="true" ht="15" hidden="false" customHeight="false" outlineLevel="0" collapsed="false">
      <c r="B159" s="75"/>
      <c r="L159" s="72"/>
      <c r="M159" s="72"/>
      <c r="N159" s="72"/>
      <c r="O159" s="72"/>
      <c r="P159" s="72"/>
      <c r="Q159" s="69"/>
      <c r="R159" s="70"/>
      <c r="S159" s="71"/>
      <c r="Z159" s="72"/>
      <c r="AA159" s="72"/>
      <c r="AB159" s="72"/>
    </row>
    <row r="160" s="65" customFormat="true" ht="15" hidden="false" customHeight="false" outlineLevel="0" collapsed="false">
      <c r="B160" s="75"/>
      <c r="L160" s="72"/>
      <c r="M160" s="72"/>
      <c r="N160" s="72"/>
      <c r="O160" s="72"/>
      <c r="P160" s="72"/>
      <c r="Q160" s="69"/>
      <c r="R160" s="70"/>
      <c r="S160" s="71"/>
      <c r="Z160" s="72"/>
      <c r="AA160" s="72"/>
      <c r="AB160" s="72"/>
    </row>
    <row r="161" s="65" customFormat="true" ht="15" hidden="false" customHeight="false" outlineLevel="0" collapsed="false">
      <c r="B161" s="75"/>
      <c r="L161" s="72"/>
      <c r="M161" s="72"/>
      <c r="N161" s="72"/>
      <c r="O161" s="72"/>
      <c r="P161" s="72"/>
      <c r="Q161" s="69"/>
      <c r="R161" s="70"/>
      <c r="S161" s="71"/>
      <c r="Z161" s="72"/>
      <c r="AA161" s="72"/>
      <c r="AB161" s="72"/>
    </row>
    <row r="162" s="65" customFormat="true" ht="15" hidden="false" customHeight="false" outlineLevel="0" collapsed="false">
      <c r="B162" s="75"/>
      <c r="L162" s="72"/>
      <c r="M162" s="72"/>
      <c r="N162" s="72"/>
      <c r="O162" s="72"/>
      <c r="P162" s="72"/>
      <c r="Q162" s="69"/>
      <c r="R162" s="70"/>
      <c r="S162" s="71"/>
      <c r="Z162" s="72"/>
      <c r="AA162" s="72"/>
      <c r="AB162" s="72"/>
    </row>
    <row r="163" s="65" customFormat="true" ht="15" hidden="false" customHeight="false" outlineLevel="0" collapsed="false">
      <c r="B163" s="75"/>
      <c r="L163" s="72"/>
      <c r="M163" s="72"/>
      <c r="N163" s="72"/>
      <c r="O163" s="72"/>
      <c r="P163" s="72"/>
      <c r="Q163" s="69"/>
      <c r="R163" s="70"/>
      <c r="S163" s="71"/>
      <c r="Z163" s="72"/>
      <c r="AA163" s="72"/>
      <c r="AB163" s="72"/>
    </row>
    <row r="164" s="65" customFormat="true" ht="15" hidden="false" customHeight="false" outlineLevel="0" collapsed="false">
      <c r="B164" s="75"/>
      <c r="L164" s="72"/>
      <c r="M164" s="72"/>
      <c r="N164" s="72"/>
      <c r="O164" s="72"/>
      <c r="P164" s="72"/>
      <c r="Q164" s="69"/>
      <c r="R164" s="70"/>
      <c r="S164" s="71"/>
      <c r="Z164" s="72"/>
      <c r="AA164" s="72"/>
      <c r="AB164" s="72"/>
    </row>
    <row r="165" s="65" customFormat="true" ht="15" hidden="false" customHeight="false" outlineLevel="0" collapsed="false">
      <c r="B165" s="75"/>
      <c r="L165" s="72"/>
      <c r="M165" s="72"/>
      <c r="N165" s="72"/>
      <c r="O165" s="72"/>
      <c r="P165" s="72"/>
      <c r="Q165" s="69"/>
      <c r="R165" s="70"/>
      <c r="S165" s="71"/>
      <c r="Z165" s="72"/>
      <c r="AA165" s="72"/>
      <c r="AB165" s="72"/>
    </row>
    <row r="166" s="65" customFormat="true" ht="15" hidden="false" customHeight="false" outlineLevel="0" collapsed="false">
      <c r="B166" s="75"/>
      <c r="L166" s="72"/>
      <c r="M166" s="72"/>
      <c r="N166" s="72"/>
      <c r="O166" s="72"/>
      <c r="P166" s="72"/>
      <c r="Q166" s="69"/>
      <c r="R166" s="70"/>
      <c r="S166" s="71"/>
      <c r="Z166" s="72"/>
      <c r="AA166" s="72"/>
      <c r="AB166" s="72"/>
    </row>
    <row r="167" s="65" customFormat="true" ht="15" hidden="false" customHeight="false" outlineLevel="0" collapsed="false">
      <c r="B167" s="75"/>
      <c r="L167" s="72"/>
      <c r="M167" s="72"/>
      <c r="N167" s="72"/>
      <c r="O167" s="72"/>
      <c r="P167" s="72"/>
      <c r="Q167" s="69"/>
      <c r="R167" s="70"/>
      <c r="S167" s="71"/>
      <c r="Z167" s="72"/>
      <c r="AA167" s="72"/>
      <c r="AB167" s="72"/>
    </row>
    <row r="168" s="65" customFormat="true" ht="15" hidden="false" customHeight="false" outlineLevel="0" collapsed="false">
      <c r="B168" s="75"/>
      <c r="L168" s="72"/>
      <c r="M168" s="72"/>
      <c r="N168" s="72"/>
      <c r="O168" s="72"/>
      <c r="P168" s="72"/>
      <c r="Q168" s="69"/>
      <c r="R168" s="70"/>
      <c r="S168" s="71"/>
      <c r="Z168" s="72"/>
      <c r="AA168" s="72"/>
      <c r="AB168" s="72"/>
    </row>
    <row r="169" s="65" customFormat="true" ht="15" hidden="false" customHeight="false" outlineLevel="0" collapsed="false">
      <c r="B169" s="75"/>
      <c r="L169" s="72"/>
      <c r="M169" s="72"/>
      <c r="N169" s="72"/>
      <c r="O169" s="72"/>
      <c r="P169" s="72"/>
      <c r="Q169" s="69"/>
      <c r="R169" s="70"/>
      <c r="S169" s="71"/>
      <c r="Z169" s="72"/>
      <c r="AA169" s="72"/>
      <c r="AB169" s="72"/>
    </row>
    <row r="170" s="65" customFormat="true" ht="15" hidden="false" customHeight="false" outlineLevel="0" collapsed="false">
      <c r="B170" s="75"/>
      <c r="L170" s="72"/>
      <c r="M170" s="72"/>
      <c r="N170" s="72"/>
      <c r="O170" s="72"/>
      <c r="P170" s="72"/>
      <c r="Q170" s="69"/>
      <c r="R170" s="70"/>
      <c r="S170" s="71"/>
      <c r="Z170" s="72"/>
      <c r="AA170" s="72"/>
      <c r="AB170" s="72"/>
    </row>
    <row r="171" s="65" customFormat="true" ht="15" hidden="false" customHeight="false" outlineLevel="0" collapsed="false">
      <c r="B171" s="75"/>
      <c r="L171" s="72"/>
      <c r="M171" s="72"/>
      <c r="N171" s="72"/>
      <c r="O171" s="72"/>
      <c r="P171" s="72"/>
      <c r="Q171" s="69"/>
      <c r="R171" s="70"/>
      <c r="S171" s="71"/>
      <c r="Z171" s="72"/>
      <c r="AA171" s="72"/>
      <c r="AB171" s="72"/>
    </row>
    <row r="172" s="65" customFormat="true" ht="15" hidden="false" customHeight="false" outlineLevel="0" collapsed="false">
      <c r="B172" s="75"/>
      <c r="L172" s="72"/>
      <c r="M172" s="72"/>
      <c r="N172" s="72"/>
      <c r="O172" s="72"/>
      <c r="P172" s="72"/>
      <c r="Q172" s="69"/>
      <c r="R172" s="70"/>
      <c r="S172" s="71"/>
      <c r="Z172" s="72"/>
      <c r="AA172" s="72"/>
      <c r="AB172" s="72"/>
    </row>
    <row r="173" s="65" customFormat="true" ht="15" hidden="false" customHeight="false" outlineLevel="0" collapsed="false">
      <c r="B173" s="75"/>
      <c r="L173" s="72"/>
      <c r="M173" s="72"/>
      <c r="N173" s="72"/>
      <c r="O173" s="72"/>
      <c r="P173" s="72"/>
      <c r="Q173" s="69"/>
      <c r="R173" s="70"/>
      <c r="S173" s="71"/>
      <c r="Z173" s="72"/>
      <c r="AA173" s="72"/>
      <c r="AB173" s="72"/>
    </row>
    <row r="174" s="65" customFormat="true" ht="15" hidden="false" customHeight="false" outlineLevel="0" collapsed="false">
      <c r="B174" s="75"/>
      <c r="L174" s="72"/>
      <c r="M174" s="72"/>
      <c r="N174" s="72"/>
      <c r="O174" s="72"/>
      <c r="P174" s="72"/>
      <c r="Q174" s="69"/>
      <c r="R174" s="70"/>
      <c r="S174" s="71"/>
      <c r="Z174" s="72"/>
      <c r="AA174" s="72"/>
      <c r="AB174" s="72"/>
    </row>
    <row r="175" s="65" customFormat="true" ht="15" hidden="false" customHeight="false" outlineLevel="0" collapsed="false">
      <c r="B175" s="75"/>
      <c r="L175" s="72"/>
      <c r="M175" s="72"/>
      <c r="N175" s="72"/>
      <c r="O175" s="72"/>
      <c r="P175" s="72"/>
      <c r="Q175" s="69"/>
      <c r="R175" s="70"/>
      <c r="S175" s="71"/>
      <c r="Z175" s="72"/>
      <c r="AA175" s="72"/>
      <c r="AB175" s="72"/>
    </row>
    <row r="176" s="65" customFormat="true" ht="15" hidden="false" customHeight="false" outlineLevel="0" collapsed="false">
      <c r="B176" s="75"/>
      <c r="L176" s="72"/>
      <c r="M176" s="72"/>
      <c r="N176" s="72"/>
      <c r="O176" s="72"/>
      <c r="P176" s="72"/>
      <c r="Q176" s="69"/>
      <c r="R176" s="70"/>
      <c r="S176" s="71"/>
      <c r="Z176" s="72"/>
      <c r="AA176" s="72"/>
      <c r="AB176" s="72"/>
    </row>
    <row r="177" s="65" customFormat="true" ht="15" hidden="false" customHeight="false" outlineLevel="0" collapsed="false">
      <c r="B177" s="75"/>
      <c r="L177" s="72"/>
      <c r="M177" s="72"/>
      <c r="N177" s="72"/>
      <c r="O177" s="72"/>
      <c r="P177" s="72"/>
      <c r="Q177" s="69"/>
      <c r="R177" s="70"/>
      <c r="S177" s="71"/>
      <c r="Z177" s="72"/>
      <c r="AA177" s="72"/>
      <c r="AB177" s="72"/>
    </row>
    <row r="178" s="65" customFormat="true" ht="15" hidden="false" customHeight="false" outlineLevel="0" collapsed="false">
      <c r="B178" s="75"/>
      <c r="L178" s="72"/>
      <c r="M178" s="72"/>
      <c r="N178" s="72"/>
      <c r="O178" s="72"/>
      <c r="P178" s="72"/>
      <c r="Q178" s="69"/>
      <c r="R178" s="70"/>
      <c r="S178" s="71"/>
      <c r="Z178" s="72"/>
      <c r="AA178" s="72"/>
      <c r="AB178" s="72"/>
    </row>
    <row r="179" s="65" customFormat="true" ht="15" hidden="false" customHeight="false" outlineLevel="0" collapsed="false">
      <c r="B179" s="75"/>
      <c r="L179" s="72"/>
      <c r="M179" s="72"/>
      <c r="N179" s="72"/>
      <c r="O179" s="72"/>
      <c r="P179" s="72"/>
      <c r="Q179" s="69"/>
      <c r="R179" s="70"/>
      <c r="S179" s="71"/>
      <c r="Z179" s="72"/>
      <c r="AA179" s="72"/>
      <c r="AB179" s="72"/>
    </row>
    <row r="180" customFormat="false" ht="15" hidden="false" customHeight="false" outlineLevel="0" collapsed="false">
      <c r="A180" s="65"/>
      <c r="Q180" s="69"/>
      <c r="R180" s="70"/>
      <c r="S180" s="71"/>
      <c r="T180" s="65"/>
      <c r="U180" s="65"/>
      <c r="V180" s="65"/>
      <c r="W180" s="65"/>
      <c r="X180" s="65"/>
      <c r="Y180" s="65"/>
      <c r="Z180" s="72"/>
      <c r="AA180" s="72"/>
      <c r="AB180" s="72"/>
    </row>
    <row r="181" customFormat="false" ht="15" hidden="false" customHeight="false" outlineLevel="0" collapsed="false">
      <c r="A181" s="65"/>
      <c r="Q181" s="69"/>
      <c r="R181" s="70"/>
      <c r="S181" s="71"/>
      <c r="T181" s="65"/>
      <c r="U181" s="65"/>
      <c r="V181" s="65"/>
      <c r="W181" s="65"/>
      <c r="X181" s="65"/>
      <c r="Y181" s="65"/>
      <c r="Z181" s="72"/>
      <c r="AA181" s="72"/>
      <c r="AB181" s="72"/>
    </row>
    <row r="182" customFormat="false" ht="15" hidden="false" customHeight="false" outlineLevel="0" collapsed="false">
      <c r="A182" s="65"/>
      <c r="Q182" s="69"/>
      <c r="R182" s="70"/>
      <c r="S182" s="71"/>
      <c r="T182" s="65"/>
      <c r="U182" s="65"/>
      <c r="V182" s="65"/>
      <c r="W182" s="65"/>
      <c r="X182" s="65"/>
      <c r="Y182" s="65"/>
      <c r="Z182" s="72"/>
      <c r="AA182" s="72"/>
      <c r="AB182" s="72"/>
    </row>
    <row r="183" customFormat="false" ht="15" hidden="false" customHeight="false" outlineLevel="0" collapsed="false">
      <c r="A183" s="65"/>
      <c r="Q183" s="69"/>
      <c r="R183" s="70"/>
      <c r="S183" s="71"/>
      <c r="T183" s="65"/>
      <c r="U183" s="65"/>
      <c r="V183" s="65"/>
      <c r="W183" s="65"/>
      <c r="X183" s="65"/>
      <c r="Y183" s="65"/>
      <c r="Z183" s="72"/>
      <c r="AA183" s="72"/>
      <c r="AB183" s="72"/>
    </row>
    <row r="184" customFormat="false" ht="15" hidden="false" customHeight="false" outlineLevel="0" collapsed="false">
      <c r="A184" s="65"/>
      <c r="Q184" s="69"/>
      <c r="R184" s="70"/>
      <c r="S184" s="71"/>
      <c r="T184" s="65"/>
      <c r="U184" s="65"/>
      <c r="V184" s="65"/>
      <c r="W184" s="65"/>
      <c r="X184" s="65"/>
      <c r="Y184" s="65"/>
      <c r="Z184" s="72"/>
      <c r="AA184" s="72"/>
      <c r="AB184" s="72"/>
    </row>
    <row r="185" customFormat="false" ht="15" hidden="false" customHeight="false" outlineLevel="0" collapsed="false">
      <c r="A185" s="65"/>
      <c r="Q185" s="69"/>
      <c r="R185" s="70"/>
      <c r="S185" s="71"/>
      <c r="T185" s="65"/>
      <c r="U185" s="65"/>
      <c r="V185" s="65"/>
      <c r="W185" s="65"/>
      <c r="X185" s="65"/>
      <c r="Y185" s="65"/>
      <c r="Z185" s="72"/>
      <c r="AA185" s="72"/>
      <c r="AB185" s="72"/>
    </row>
    <row r="186" customFormat="false" ht="15" hidden="false" customHeight="false" outlineLevel="0" collapsed="false">
      <c r="A186" s="65"/>
      <c r="Q186" s="69"/>
      <c r="R186" s="70"/>
      <c r="S186" s="71"/>
      <c r="T186" s="65"/>
      <c r="U186" s="65"/>
      <c r="V186" s="65"/>
      <c r="W186" s="65"/>
      <c r="X186" s="65"/>
      <c r="Y186" s="65"/>
      <c r="Z186" s="72"/>
      <c r="AA186" s="72"/>
      <c r="AB186" s="72"/>
    </row>
    <row r="187" customFormat="false" ht="15" hidden="false" customHeight="false" outlineLevel="0" collapsed="false">
      <c r="A187" s="65"/>
      <c r="Q187" s="69"/>
      <c r="R187" s="70"/>
      <c r="S187" s="71"/>
      <c r="T187" s="65"/>
      <c r="U187" s="65"/>
      <c r="V187" s="65"/>
      <c r="W187" s="65"/>
      <c r="X187" s="65"/>
      <c r="Y187" s="65"/>
      <c r="Z187" s="72"/>
      <c r="AA187" s="72"/>
      <c r="AB187" s="72"/>
    </row>
    <row r="188" customFormat="false" ht="15" hidden="false" customHeight="false" outlineLevel="0" collapsed="false">
      <c r="A188" s="65"/>
      <c r="Q188" s="69"/>
      <c r="R188" s="70"/>
      <c r="S188" s="71"/>
      <c r="T188" s="65"/>
      <c r="U188" s="65"/>
      <c r="V188" s="65"/>
      <c r="W188" s="65"/>
      <c r="X188" s="65"/>
      <c r="Y188" s="65"/>
      <c r="Z188" s="72"/>
      <c r="AA188" s="72"/>
      <c r="AB188" s="72"/>
    </row>
    <row r="189" customFormat="false" ht="15" hidden="false" customHeight="false" outlineLevel="0" collapsed="false">
      <c r="A189" s="65"/>
      <c r="Q189" s="69"/>
      <c r="R189" s="70"/>
      <c r="S189" s="71"/>
      <c r="T189" s="65"/>
      <c r="U189" s="65"/>
      <c r="V189" s="65"/>
      <c r="W189" s="65"/>
      <c r="X189" s="65"/>
      <c r="Y189" s="65"/>
      <c r="Z189" s="72"/>
      <c r="AA189" s="72"/>
      <c r="AB189" s="72"/>
    </row>
    <row r="190" customFormat="false" ht="15" hidden="false" customHeight="false" outlineLevel="0" collapsed="false">
      <c r="A190" s="65"/>
      <c r="Q190" s="69"/>
      <c r="R190" s="70"/>
      <c r="S190" s="71"/>
      <c r="T190" s="65"/>
      <c r="U190" s="65"/>
      <c r="V190" s="65"/>
      <c r="W190" s="65"/>
      <c r="X190" s="65"/>
      <c r="Y190" s="65"/>
      <c r="Z190" s="72"/>
      <c r="AA190" s="72"/>
      <c r="AB190" s="72"/>
    </row>
    <row r="191" customFormat="false" ht="15" hidden="false" customHeight="false" outlineLevel="0" collapsed="false">
      <c r="A191" s="65"/>
      <c r="Q191" s="69"/>
      <c r="R191" s="70"/>
      <c r="S191" s="71"/>
      <c r="T191" s="65"/>
      <c r="U191" s="65"/>
      <c r="V191" s="65"/>
      <c r="W191" s="65"/>
      <c r="X191" s="65"/>
      <c r="Y191" s="65"/>
      <c r="Z191" s="72"/>
      <c r="AA191" s="72"/>
      <c r="AB191" s="72"/>
    </row>
    <row r="192" customFormat="false" ht="15" hidden="false" customHeight="false" outlineLevel="0" collapsed="false">
      <c r="A192" s="65"/>
      <c r="Q192" s="69"/>
      <c r="R192" s="70"/>
      <c r="S192" s="71"/>
      <c r="T192" s="65"/>
      <c r="U192" s="65"/>
      <c r="V192" s="65"/>
      <c r="W192" s="65"/>
      <c r="X192" s="65"/>
      <c r="Y192" s="65"/>
      <c r="Z192" s="72"/>
      <c r="AA192" s="72"/>
      <c r="AB192" s="72"/>
    </row>
    <row r="193" customFormat="false" ht="15" hidden="false" customHeight="false" outlineLevel="0" collapsed="false">
      <c r="A193" s="65"/>
      <c r="Q193" s="69"/>
      <c r="R193" s="70"/>
      <c r="S193" s="71"/>
      <c r="T193" s="65"/>
      <c r="U193" s="65"/>
      <c r="V193" s="65"/>
      <c r="W193" s="65"/>
      <c r="X193" s="65"/>
      <c r="Y193" s="65"/>
      <c r="Z193" s="72"/>
      <c r="AA193" s="72"/>
      <c r="AB193" s="72"/>
    </row>
    <row r="194" customFormat="false" ht="15" hidden="false" customHeight="false" outlineLevel="0" collapsed="false">
      <c r="A194" s="65"/>
      <c r="Q194" s="69"/>
      <c r="R194" s="70"/>
      <c r="S194" s="71"/>
      <c r="T194" s="65"/>
      <c r="U194" s="65"/>
      <c r="V194" s="65"/>
      <c r="W194" s="65"/>
      <c r="X194" s="65"/>
      <c r="Y194" s="65"/>
      <c r="Z194" s="72"/>
      <c r="AA194" s="72"/>
      <c r="AB194" s="72"/>
    </row>
    <row r="195" customFormat="false" ht="15" hidden="false" customHeight="false" outlineLevel="0" collapsed="false">
      <c r="A195" s="65"/>
      <c r="Q195" s="69"/>
      <c r="R195" s="70"/>
      <c r="S195" s="71"/>
      <c r="T195" s="65"/>
      <c r="U195" s="65"/>
      <c r="V195" s="65"/>
      <c r="W195" s="65"/>
      <c r="X195" s="65"/>
      <c r="Y195" s="65"/>
      <c r="Z195" s="72"/>
      <c r="AA195" s="72"/>
      <c r="AB195" s="72"/>
    </row>
    <row r="196" customFormat="false" ht="15" hidden="false" customHeight="false" outlineLevel="0" collapsed="false">
      <c r="A196" s="65"/>
      <c r="Q196" s="69"/>
      <c r="R196" s="70"/>
      <c r="S196" s="71"/>
      <c r="T196" s="65"/>
      <c r="U196" s="65"/>
      <c r="V196" s="65"/>
      <c r="W196" s="65"/>
      <c r="X196" s="65"/>
      <c r="Y196" s="65"/>
      <c r="Z196" s="72"/>
      <c r="AA196" s="72"/>
      <c r="AB196" s="72"/>
    </row>
    <row r="197" customFormat="false" ht="15" hidden="false" customHeight="false" outlineLevel="0" collapsed="false">
      <c r="A197" s="65"/>
      <c r="Q197" s="69"/>
      <c r="R197" s="70"/>
      <c r="S197" s="71"/>
      <c r="T197" s="65"/>
      <c r="U197" s="65"/>
      <c r="V197" s="65"/>
      <c r="W197" s="65"/>
      <c r="X197" s="65"/>
      <c r="Y197" s="65"/>
      <c r="Z197" s="72"/>
      <c r="AA197" s="72"/>
      <c r="AB197" s="72"/>
    </row>
    <row r="198" customFormat="false" ht="15" hidden="false" customHeight="false" outlineLevel="0" collapsed="false">
      <c r="A198" s="65"/>
      <c r="Q198" s="69"/>
      <c r="R198" s="70"/>
      <c r="S198" s="71"/>
      <c r="T198" s="65"/>
      <c r="U198" s="65"/>
      <c r="V198" s="65"/>
      <c r="W198" s="65"/>
      <c r="X198" s="65"/>
      <c r="Y198" s="65"/>
      <c r="Z198" s="72"/>
      <c r="AA198" s="72"/>
      <c r="AB198" s="72"/>
    </row>
    <row r="199" customFormat="false" ht="15" hidden="false" customHeight="false" outlineLevel="0" collapsed="false">
      <c r="A199" s="65"/>
      <c r="Q199" s="69"/>
      <c r="R199" s="70"/>
      <c r="S199" s="71"/>
      <c r="T199" s="65"/>
      <c r="U199" s="65"/>
      <c r="V199" s="65"/>
      <c r="W199" s="65"/>
      <c r="X199" s="65"/>
      <c r="Y199" s="65"/>
      <c r="Z199" s="72"/>
      <c r="AA199" s="72"/>
      <c r="AB199" s="72"/>
    </row>
    <row r="200" customFormat="false" ht="15" hidden="false" customHeight="false" outlineLevel="0" collapsed="false">
      <c r="A200" s="65"/>
      <c r="Q200" s="69"/>
      <c r="R200" s="70"/>
      <c r="S200" s="71"/>
      <c r="T200" s="65"/>
      <c r="U200" s="65"/>
      <c r="V200" s="65"/>
      <c r="W200" s="65"/>
      <c r="X200" s="65"/>
      <c r="Y200" s="65"/>
      <c r="Z200" s="72"/>
      <c r="AA200" s="72"/>
      <c r="AB200" s="72"/>
    </row>
    <row r="201" customFormat="false" ht="15" hidden="false" customHeight="false" outlineLevel="0" collapsed="false">
      <c r="A201" s="65"/>
      <c r="Q201" s="69"/>
      <c r="R201" s="70"/>
      <c r="S201" s="71"/>
      <c r="T201" s="65"/>
      <c r="U201" s="65"/>
      <c r="V201" s="65"/>
      <c r="W201" s="65"/>
      <c r="X201" s="65"/>
      <c r="Y201" s="65"/>
      <c r="Z201" s="72"/>
      <c r="AA201" s="72"/>
      <c r="AB201" s="72"/>
    </row>
    <row r="202" customFormat="false" ht="15" hidden="false" customHeight="false" outlineLevel="0" collapsed="false">
      <c r="A202" s="65"/>
      <c r="Q202" s="69"/>
      <c r="R202" s="70"/>
      <c r="S202" s="71"/>
      <c r="T202" s="65"/>
      <c r="U202" s="65"/>
      <c r="V202" s="65"/>
      <c r="W202" s="65"/>
      <c r="X202" s="65"/>
      <c r="Y202" s="65"/>
      <c r="Z202" s="72"/>
      <c r="AA202" s="72"/>
      <c r="AB202" s="72"/>
    </row>
    <row r="203" customFormat="false" ht="15" hidden="false" customHeight="false" outlineLevel="0" collapsed="false">
      <c r="A203" s="65"/>
      <c r="Q203" s="69"/>
      <c r="R203" s="70"/>
      <c r="S203" s="71"/>
      <c r="T203" s="65"/>
      <c r="U203" s="65"/>
      <c r="V203" s="65"/>
      <c r="W203" s="65"/>
      <c r="X203" s="65"/>
      <c r="Y203" s="65"/>
      <c r="Z203" s="72"/>
      <c r="AA203" s="72"/>
      <c r="AB203" s="72"/>
    </row>
    <row r="204" customFormat="false" ht="15" hidden="false" customHeight="false" outlineLevel="0" collapsed="false">
      <c r="A204" s="65"/>
      <c r="Q204" s="69"/>
      <c r="R204" s="70"/>
      <c r="S204" s="71"/>
      <c r="T204" s="65"/>
      <c r="U204" s="65"/>
      <c r="V204" s="65"/>
      <c r="W204" s="65"/>
      <c r="X204" s="65"/>
      <c r="Y204" s="65"/>
      <c r="Z204" s="72"/>
      <c r="AA204" s="72"/>
      <c r="AB204" s="72"/>
    </row>
    <row r="205" customFormat="false" ht="15" hidden="false" customHeight="false" outlineLevel="0" collapsed="false">
      <c r="A205" s="65"/>
      <c r="Q205" s="69"/>
      <c r="R205" s="70"/>
      <c r="S205" s="71"/>
      <c r="T205" s="65"/>
      <c r="U205" s="65"/>
      <c r="V205" s="65"/>
      <c r="W205" s="65"/>
      <c r="X205" s="65"/>
      <c r="Y205" s="65"/>
      <c r="Z205" s="72"/>
      <c r="AA205" s="72"/>
      <c r="AB205" s="72"/>
    </row>
    <row r="206" customFormat="false" ht="15" hidden="false" customHeight="false" outlineLevel="0" collapsed="false">
      <c r="A206" s="65"/>
      <c r="Q206" s="69"/>
      <c r="R206" s="70"/>
      <c r="S206" s="71"/>
      <c r="T206" s="65"/>
      <c r="U206" s="65"/>
      <c r="V206" s="65"/>
      <c r="W206" s="65"/>
      <c r="X206" s="65"/>
      <c r="Y206" s="65"/>
      <c r="Z206" s="72"/>
      <c r="AA206" s="72"/>
      <c r="AB206" s="72"/>
    </row>
    <row r="207" customFormat="false" ht="15" hidden="false" customHeight="false" outlineLevel="0" collapsed="false">
      <c r="A207" s="65"/>
      <c r="Q207" s="69"/>
      <c r="R207" s="70"/>
      <c r="S207" s="71"/>
      <c r="T207" s="65"/>
      <c r="U207" s="65"/>
      <c r="V207" s="65"/>
      <c r="W207" s="65"/>
      <c r="X207" s="65"/>
      <c r="Y207" s="65"/>
      <c r="Z207" s="72"/>
      <c r="AA207" s="72"/>
      <c r="AB207" s="72"/>
    </row>
    <row r="208" customFormat="false" ht="15" hidden="false" customHeight="false" outlineLevel="0" collapsed="false">
      <c r="A208" s="65"/>
      <c r="Q208" s="69"/>
      <c r="R208" s="70"/>
      <c r="S208" s="71"/>
      <c r="T208" s="65"/>
      <c r="U208" s="65"/>
      <c r="V208" s="65"/>
      <c r="W208" s="65"/>
      <c r="X208" s="65"/>
      <c r="Y208" s="65"/>
      <c r="Z208" s="72"/>
      <c r="AA208" s="72"/>
      <c r="AB208" s="72"/>
    </row>
  </sheetData>
  <mergeCells count="40">
    <mergeCell ref="B3:O3"/>
    <mergeCell ref="B9:O9"/>
    <mergeCell ref="B16:O16"/>
    <mergeCell ref="T18:AB18"/>
    <mergeCell ref="T19:AB19"/>
    <mergeCell ref="T20:AB20"/>
    <mergeCell ref="T21:AB21"/>
    <mergeCell ref="B22:O22"/>
    <mergeCell ref="T22:AB22"/>
    <mergeCell ref="T23:AB23"/>
    <mergeCell ref="T24:AB24"/>
    <mergeCell ref="T25:AB25"/>
    <mergeCell ref="B27:O27"/>
    <mergeCell ref="F28:L28"/>
    <mergeCell ref="F29:L29"/>
    <mergeCell ref="F30:L30"/>
    <mergeCell ref="F31:L31"/>
    <mergeCell ref="B33:O33"/>
    <mergeCell ref="B39:O39"/>
    <mergeCell ref="B45:O45"/>
    <mergeCell ref="F46:L46"/>
    <mergeCell ref="F47:L47"/>
    <mergeCell ref="F48:L48"/>
    <mergeCell ref="B50:O50"/>
    <mergeCell ref="F51:L51"/>
    <mergeCell ref="F52:L52"/>
    <mergeCell ref="F53:L53"/>
    <mergeCell ref="B55:O55"/>
    <mergeCell ref="F56:L56"/>
    <mergeCell ref="F57:L57"/>
    <mergeCell ref="F58:L58"/>
    <mergeCell ref="B60:O60"/>
    <mergeCell ref="F61:L61"/>
    <mergeCell ref="F62:L62"/>
    <mergeCell ref="F63:L63"/>
    <mergeCell ref="B65:O65"/>
    <mergeCell ref="B71:O71"/>
    <mergeCell ref="F72:L72"/>
    <mergeCell ref="F73:L73"/>
    <mergeCell ref="F74:L7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2019-07-29T11:40:37Z</dcterms:created>
  <dc:creator>Pedro Ivan Ofugi</dc:creator>
  <dc:description/>
  <dc:language>pt-BR</dc:language>
  <cp:lastModifiedBy/>
  <dcterms:modified xsi:type="dcterms:W3CDTF">2019-11-12T22:01:49Z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5c5f3b3a-b7bf-427f-84d6-f585f412919a</vt:lpwstr>
  </property>
</Properties>
</file>