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ad091773bf205/Documents/Git/Synchronome/Synchronome/"/>
    </mc:Choice>
  </mc:AlternateContent>
  <xr:revisionPtr revIDLastSave="34" documentId="8_{5780C6B2-2F3D-4AF5-ACDD-47EBDC5733F7}" xr6:coauthVersionLast="47" xr6:coauthVersionMax="47" xr10:uidLastSave="{CD652171-8A83-48FE-9542-F28BAD18FC68}"/>
  <bookViews>
    <workbookView xWindow="-120" yWindow="-120" windowWidth="29040" windowHeight="15840" xr2:uid="{F06ED837-4034-4FA7-8DF2-35BB83929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D6" i="1"/>
  <c r="D5" i="1"/>
  <c r="D4" i="1"/>
  <c r="D3" i="1"/>
  <c r="D2" i="1"/>
  <c r="O7" i="1"/>
  <c r="K3" i="1" l="1"/>
  <c r="K2" i="1"/>
  <c r="K4" i="1"/>
  <c r="K6" i="1"/>
  <c r="K5" i="1"/>
  <c r="M7" i="1" l="1"/>
</calcChain>
</file>

<file path=xl/sharedStrings.xml><?xml version="1.0" encoding="utf-8"?>
<sst xmlns="http://schemas.openxmlformats.org/spreadsheetml/2006/main" count="38" uniqueCount="38">
  <si>
    <t>Service</t>
  </si>
  <si>
    <t>Core</t>
  </si>
  <si>
    <t>Frequency (Hz)</t>
  </si>
  <si>
    <t>LCM Frequency Multiple</t>
  </si>
  <si>
    <t>Utility</t>
  </si>
  <si>
    <t>S1</t>
  </si>
  <si>
    <t>T1 =</t>
  </si>
  <si>
    <t>S2</t>
  </si>
  <si>
    <t>S3</t>
  </si>
  <si>
    <t>S4</t>
  </si>
  <si>
    <t>S5</t>
  </si>
  <si>
    <t>T2 =</t>
  </si>
  <si>
    <t>T3 =</t>
  </si>
  <si>
    <t>T4 =</t>
  </si>
  <si>
    <t>T5 =</t>
  </si>
  <si>
    <t>f1 =</t>
  </si>
  <si>
    <t>f2 =</t>
  </si>
  <si>
    <t>f3 =</t>
  </si>
  <si>
    <t>f4 =</t>
  </si>
  <si>
    <t>f5 =</t>
  </si>
  <si>
    <t>C1 =</t>
  </si>
  <si>
    <t>C2 =</t>
  </si>
  <si>
    <t>C3 =</t>
  </si>
  <si>
    <t>C4 =</t>
  </si>
  <si>
    <t>C5 =</t>
  </si>
  <si>
    <t>U1 =</t>
  </si>
  <si>
    <t>U2 =</t>
  </si>
  <si>
    <t>U3 =</t>
  </si>
  <si>
    <t>U4 =</t>
  </si>
  <si>
    <t>U5 =</t>
  </si>
  <si>
    <t>Ucore3 =</t>
  </si>
  <si>
    <t>Total Utility</t>
  </si>
  <si>
    <t>LUBcore3 =</t>
  </si>
  <si>
    <t>Rate Monotonic Least Upper Bound</t>
  </si>
  <si>
    <t>Period (millisec)</t>
  </si>
  <si>
    <t>WCET (millisec)</t>
  </si>
  <si>
    <t>Feasible?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</si>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</sst>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0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right"/>
    </xf>
    <xf numFmtId="0" fontId="0" fillId="5" borderId="5" xfId="0" applyFill="1" applyBorder="1" applyAlignment="1">
      <alignment horizontal="left"/>
    </xf>
    <xf numFmtId="10" fontId="0" fillId="5" borderId="5" xfId="0" applyNumberFormat="1" applyFill="1" applyBorder="1" applyAlignment="1">
      <alignment horizontal="left"/>
    </xf>
    <xf numFmtId="0" fontId="0" fillId="6" borderId="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6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10" fontId="0" fillId="7" borderId="1" xfId="0" applyNumberFormat="1" applyFill="1" applyBorder="1" applyAlignment="1">
      <alignment horizontal="left"/>
    </xf>
    <xf numFmtId="0" fontId="0" fillId="8" borderId="6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6" xfId="0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10" fontId="0" fillId="8" borderId="1" xfId="0" applyNumberForma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7" xfId="0" applyFill="1" applyBorder="1" applyAlignment="1">
      <alignment horizontal="right"/>
    </xf>
    <xf numFmtId="0" fontId="0" fillId="9" borderId="9" xfId="0" applyFill="1" applyBorder="1" applyAlignment="1">
      <alignment horizontal="left"/>
    </xf>
    <xf numFmtId="10" fontId="0" fillId="9" borderId="9" xfId="0" applyNumberFormat="1" applyFill="1" applyBorder="1" applyAlignment="1">
      <alignment horizontal="left"/>
    </xf>
    <xf numFmtId="10" fontId="0" fillId="4" borderId="12" xfId="0" applyNumberForma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0" fontId="0" fillId="4" borderId="12" xfId="0" applyNumberFormat="1" applyFill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9966FF"/>
      <color rgb="FFFFCCCC"/>
      <color rgb="FF99CCFF"/>
      <color rgb="FFCC99FF"/>
      <color rgb="FFFF99FF"/>
      <color rgb="FFFF66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C0B-51B8-40BF-9ADF-DED69A2029BD}">
  <dimension ref="A1:P7"/>
  <sheetViews>
    <sheetView tabSelected="1" workbookViewId="0">
      <selection activeCell="P7" sqref="P7"/>
    </sheetView>
  </sheetViews>
  <sheetFormatPr defaultRowHeight="15" x14ac:dyDescent="0.25"/>
  <cols>
    <col min="1" max="1" width="5.140625" bestFit="1" customWidth="1"/>
    <col min="2" max="2" width="7.42578125" bestFit="1" customWidth="1"/>
    <col min="3" max="3" width="4.42578125" bestFit="1" customWidth="1"/>
    <col min="4" max="4" width="12" bestFit="1" customWidth="1"/>
    <col min="5" max="5" width="4.140625" bestFit="1" customWidth="1"/>
    <col min="6" max="6" width="11" customWidth="1"/>
    <col min="7" max="7" width="23.140625" bestFit="1" customWidth="1"/>
    <col min="8" max="8" width="4.5703125" bestFit="1" customWidth="1"/>
    <col min="9" max="9" width="10" bestFit="1" customWidth="1"/>
    <col min="10" max="10" width="4.7109375" bestFit="1" customWidth="1"/>
    <col min="11" max="11" width="9.5703125" customWidth="1"/>
    <col min="12" max="12" width="8.5703125" bestFit="1" customWidth="1"/>
    <col min="13" max="13" width="7.140625" bestFit="1" customWidth="1"/>
    <col min="14" max="14" width="19.140625" customWidth="1"/>
    <col min="15" max="15" width="13.140625" customWidth="1"/>
  </cols>
  <sheetData>
    <row r="1" spans="1:16" x14ac:dyDescent="0.25">
      <c r="A1" s="13" t="s">
        <v>1</v>
      </c>
      <c r="B1" s="16" t="s">
        <v>0</v>
      </c>
      <c r="C1" s="14" t="s">
        <v>34</v>
      </c>
      <c r="D1" s="15"/>
      <c r="E1" s="14" t="s">
        <v>2</v>
      </c>
      <c r="F1" s="15"/>
      <c r="G1" s="16" t="s">
        <v>3</v>
      </c>
      <c r="H1" s="14" t="s">
        <v>35</v>
      </c>
      <c r="I1" s="15"/>
      <c r="J1" s="14" t="s">
        <v>4</v>
      </c>
      <c r="K1" s="15"/>
      <c r="L1" s="14" t="s">
        <v>31</v>
      </c>
      <c r="M1" s="15"/>
      <c r="N1" s="14" t="s">
        <v>33</v>
      </c>
      <c r="O1" s="15"/>
      <c r="P1" s="16" t="s">
        <v>36</v>
      </c>
    </row>
    <row r="2" spans="1:16" x14ac:dyDescent="0.25">
      <c r="A2" s="17">
        <v>2</v>
      </c>
      <c r="B2" s="18" t="s">
        <v>5</v>
      </c>
      <c r="C2" s="19" t="s">
        <v>6</v>
      </c>
      <c r="D2" s="20">
        <f>1000/$F2</f>
        <v>100</v>
      </c>
      <c r="E2" s="19" t="s">
        <v>15</v>
      </c>
      <c r="F2" s="20">
        <v>10</v>
      </c>
      <c r="G2" s="18">
        <v>40</v>
      </c>
      <c r="H2" s="19" t="s">
        <v>20</v>
      </c>
      <c r="I2" s="20">
        <f>1000*42614538/1000000000</f>
        <v>42.614538000000003</v>
      </c>
      <c r="J2" s="19" t="s">
        <v>25</v>
      </c>
      <c r="K2" s="21">
        <f t="shared" ref="K2:K6" si="0">$I2/$D2</f>
        <v>0.42614538000000002</v>
      </c>
      <c r="L2" s="4"/>
      <c r="M2" s="5"/>
      <c r="N2" s="6"/>
      <c r="O2" s="5"/>
      <c r="P2" s="43"/>
    </row>
    <row r="3" spans="1:16" x14ac:dyDescent="0.25">
      <c r="A3" s="22">
        <v>2</v>
      </c>
      <c r="B3" s="23" t="s">
        <v>7</v>
      </c>
      <c r="C3" s="24" t="s">
        <v>11</v>
      </c>
      <c r="D3" s="25">
        <f>1000/$F3</f>
        <v>500</v>
      </c>
      <c r="E3" s="24" t="s">
        <v>16</v>
      </c>
      <c r="F3" s="25">
        <v>2</v>
      </c>
      <c r="G3" s="23">
        <v>8</v>
      </c>
      <c r="H3" s="24" t="s">
        <v>21</v>
      </c>
      <c r="I3" s="25">
        <f>1000*51479246/1000000000</f>
        <v>51.479246000000003</v>
      </c>
      <c r="J3" s="24" t="s">
        <v>26</v>
      </c>
      <c r="K3" s="26">
        <f t="shared" si="0"/>
        <v>0.10295849200000001</v>
      </c>
      <c r="L3" s="7"/>
      <c r="M3" s="8"/>
      <c r="N3" s="9"/>
      <c r="O3" s="8"/>
      <c r="P3" s="44"/>
    </row>
    <row r="4" spans="1:16" x14ac:dyDescent="0.25">
      <c r="A4" s="27">
        <v>2</v>
      </c>
      <c r="B4" s="28" t="s">
        <v>8</v>
      </c>
      <c r="C4" s="29" t="s">
        <v>12</v>
      </c>
      <c r="D4" s="30">
        <f>1000/$F4</f>
        <v>1000</v>
      </c>
      <c r="E4" s="29" t="s">
        <v>17</v>
      </c>
      <c r="F4" s="30">
        <v>1</v>
      </c>
      <c r="G4" s="28">
        <v>4</v>
      </c>
      <c r="H4" s="29" t="s">
        <v>22</v>
      </c>
      <c r="I4" s="30">
        <f>1000*18995337/1000000000</f>
        <v>18.995336999999999</v>
      </c>
      <c r="J4" s="29" t="s">
        <v>27</v>
      </c>
      <c r="K4" s="31">
        <f t="shared" si="0"/>
        <v>1.8995336999999998E-2</v>
      </c>
      <c r="L4" s="7"/>
      <c r="M4" s="8"/>
      <c r="N4" s="9"/>
      <c r="O4" s="8"/>
      <c r="P4" s="44"/>
    </row>
    <row r="5" spans="1:16" x14ac:dyDescent="0.25">
      <c r="A5" s="32">
        <v>2</v>
      </c>
      <c r="B5" s="33" t="s">
        <v>9</v>
      </c>
      <c r="C5" s="34" t="s">
        <v>13</v>
      </c>
      <c r="D5" s="35">
        <f>1000/$F5</f>
        <v>2000</v>
      </c>
      <c r="E5" s="34" t="s">
        <v>18</v>
      </c>
      <c r="F5" s="35">
        <v>0.5</v>
      </c>
      <c r="G5" s="33">
        <v>2</v>
      </c>
      <c r="H5" s="34" t="s">
        <v>23</v>
      </c>
      <c r="I5" s="35">
        <f>1000*6101425/1000000000</f>
        <v>6.1014249999999999</v>
      </c>
      <c r="J5" s="34" t="s">
        <v>28</v>
      </c>
      <c r="K5" s="36">
        <f t="shared" si="0"/>
        <v>3.0507124999999999E-3</v>
      </c>
      <c r="L5" s="7"/>
      <c r="M5" s="8"/>
      <c r="N5" s="9"/>
      <c r="O5" s="8"/>
      <c r="P5" s="44"/>
    </row>
    <row r="6" spans="1:16" x14ac:dyDescent="0.25">
      <c r="A6" s="37">
        <v>2</v>
      </c>
      <c r="B6" s="38" t="s">
        <v>10</v>
      </c>
      <c r="C6" s="39" t="s">
        <v>14</v>
      </c>
      <c r="D6" s="40">
        <f>1000/$F6</f>
        <v>4000</v>
      </c>
      <c r="E6" s="39" t="s">
        <v>19</v>
      </c>
      <c r="F6" s="40">
        <v>0.25</v>
      </c>
      <c r="G6" s="38">
        <v>1</v>
      </c>
      <c r="H6" s="39" t="s">
        <v>24</v>
      </c>
      <c r="I6" s="40">
        <f>1000*18278118/1000000000</f>
        <v>18.278117999999999</v>
      </c>
      <c r="J6" s="39" t="s">
        <v>29</v>
      </c>
      <c r="K6" s="41">
        <f t="shared" si="0"/>
        <v>4.5695294999999999E-3</v>
      </c>
      <c r="L6" s="10"/>
      <c r="M6" s="11"/>
      <c r="N6" s="12"/>
      <c r="O6" s="11"/>
      <c r="P6" s="45"/>
    </row>
    <row r="7" spans="1:16" x14ac:dyDescent="0.25">
      <c r="A7" s="1"/>
      <c r="B7" s="2"/>
      <c r="C7" s="1"/>
      <c r="D7" s="3"/>
      <c r="E7" s="1"/>
      <c r="F7" s="3"/>
      <c r="G7" s="2"/>
      <c r="H7" s="1"/>
      <c r="I7" s="3"/>
      <c r="J7" s="1"/>
      <c r="K7" s="3"/>
      <c r="L7" s="47" t="s">
        <v>30</v>
      </c>
      <c r="M7" s="42">
        <f>$K2+$K3+$K4+$K5+$K6</f>
        <v>0.55571945100000009</v>
      </c>
      <c r="N7" s="48" t="s">
        <v>32</v>
      </c>
      <c r="O7" s="42">
        <f>5*((POWER(2,(1/5))) - 1)</f>
        <v>0.74349177498517549</v>
      </c>
      <c r="P7" s="46" t="s">
        <v>37</v>
      </c>
    </row>
  </sheetData>
  <mergeCells count="6">
    <mergeCell ref="H1:I1"/>
    <mergeCell ref="J1:K1"/>
    <mergeCell ref="L1:M1"/>
    <mergeCell ref="N1:O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dayton.flores</dc:creator>
  <cp:lastModifiedBy>dayton.flores</cp:lastModifiedBy>
  <dcterms:created xsi:type="dcterms:W3CDTF">2022-08-09T02:09:29Z</dcterms:created>
  <dcterms:modified xsi:type="dcterms:W3CDTF">2022-08-09T05:00:57Z</dcterms:modified>
</cp:coreProperties>
</file>