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1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fwaterloo-my.sharepoint.com/personal/d24vande_uwaterloo_ca/Documents/"/>
    </mc:Choice>
  </mc:AlternateContent>
  <xr:revisionPtr revIDLastSave="0" documentId="8_{C713E2E2-9E0C-4096-8DFF-936D54233639}" xr6:coauthVersionLast="47" xr6:coauthVersionMax="47" xr10:uidLastSave="{00000000-0000-0000-0000-000000000000}"/>
  <bookViews>
    <workbookView xWindow="-120" yWindow="-120" windowWidth="20730" windowHeight="11760" xr2:uid="{421FAC20-2AC0-4D42-93CD-4D163CCF3087}"/>
  </bookViews>
  <sheets>
    <sheet name="2-way interaction" sheetId="1" r:id="rId1"/>
    <sheet name="OLD 3-way template" sheetId="2" r:id="rId2"/>
    <sheet name="OLD 2-way template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1" i="3" l="1"/>
  <c r="D33" i="3" s="1"/>
  <c r="D29" i="3"/>
  <c r="D28" i="3"/>
  <c r="D27" i="3"/>
  <c r="D26" i="3"/>
  <c r="G31" i="3" s="1"/>
  <c r="D17" i="3"/>
  <c r="D22" i="3" s="1"/>
  <c r="D15" i="3"/>
  <c r="D14" i="3"/>
  <c r="D13" i="3"/>
  <c r="D12" i="3"/>
  <c r="G17" i="3" s="1"/>
  <c r="E4" i="3"/>
  <c r="G57" i="2"/>
  <c r="D54" i="2"/>
  <c r="G43" i="2"/>
  <c r="D40" i="2"/>
  <c r="G29" i="2"/>
  <c r="D28" i="2"/>
  <c r="D27" i="2"/>
  <c r="D26" i="2"/>
  <c r="G15" i="2"/>
  <c r="G14" i="2"/>
  <c r="D14" i="2"/>
  <c r="G13" i="2"/>
  <c r="D13" i="2"/>
  <c r="G12" i="2"/>
  <c r="G17" i="2" s="1"/>
  <c r="D12" i="2"/>
  <c r="E5" i="2"/>
  <c r="D15" i="2" s="1"/>
  <c r="H4" i="2"/>
  <c r="D56" i="2" s="1"/>
  <c r="F4" i="2"/>
  <c r="G4" i="2" s="1"/>
  <c r="H3" i="2"/>
  <c r="D55" i="2" s="1"/>
  <c r="G3" i="2"/>
  <c r="D41" i="2" s="1"/>
  <c r="F3" i="2"/>
  <c r="F5" i="2" s="1"/>
  <c r="F2" i="2"/>
  <c r="G19" i="3" l="1"/>
  <c r="G22" i="3"/>
  <c r="I22" i="3"/>
  <c r="M4" i="3" s="1"/>
  <c r="G33" i="3"/>
  <c r="I33" i="3" s="1"/>
  <c r="L5" i="3" s="1"/>
  <c r="G36" i="3"/>
  <c r="D36" i="3"/>
  <c r="I36" i="3" s="1"/>
  <c r="L4" i="3" s="1"/>
  <c r="D19" i="3"/>
  <c r="I19" i="3" s="1"/>
  <c r="M5" i="3" s="1"/>
  <c r="D42" i="2"/>
  <c r="G41" i="2"/>
  <c r="G22" i="2"/>
  <c r="G19" i="2"/>
  <c r="D29" i="2"/>
  <c r="D31" i="2" s="1"/>
  <c r="G28" i="2"/>
  <c r="D17" i="2"/>
  <c r="G5" i="2"/>
  <c r="G55" i="2"/>
  <c r="H5" i="2"/>
  <c r="G26" i="2"/>
  <c r="G27" i="2"/>
  <c r="G40" i="2"/>
  <c r="G54" i="2"/>
  <c r="D33" i="2" l="1"/>
  <c r="D36" i="2"/>
  <c r="D45" i="2"/>
  <c r="G45" i="2"/>
  <c r="D43" i="2"/>
  <c r="G42" i="2"/>
  <c r="G31" i="2"/>
  <c r="D19" i="2"/>
  <c r="I19" i="2" s="1"/>
  <c r="D22" i="2"/>
  <c r="I22" i="2" s="1"/>
  <c r="D57" i="2"/>
  <c r="D59" i="2" s="1"/>
  <c r="G56" i="2"/>
  <c r="G59" i="2" s="1"/>
  <c r="G64" i="2" l="1"/>
  <c r="G61" i="2"/>
  <c r="L4" i="2"/>
  <c r="P6" i="2"/>
  <c r="P33" i="2"/>
  <c r="G50" i="2"/>
  <c r="G47" i="2"/>
  <c r="D61" i="2"/>
  <c r="I61" i="2" s="1"/>
  <c r="D64" i="2"/>
  <c r="I64" i="2" s="1"/>
  <c r="G36" i="2"/>
  <c r="G33" i="2"/>
  <c r="I33" i="2" s="1"/>
  <c r="D47" i="2"/>
  <c r="I47" i="2" s="1"/>
  <c r="D50" i="2"/>
  <c r="I50" i="2" s="1"/>
  <c r="I36" i="2"/>
  <c r="O6" i="2"/>
  <c r="L5" i="2"/>
  <c r="P27" i="2"/>
  <c r="O32" i="2" l="1"/>
  <c r="P10" i="2"/>
  <c r="L7" i="2"/>
  <c r="L10" i="2"/>
  <c r="O33" i="2"/>
  <c r="P11" i="2"/>
  <c r="L13" i="2"/>
  <c r="P32" i="2"/>
  <c r="P5" i="2"/>
  <c r="O26" i="2"/>
  <c r="L8" i="2"/>
  <c r="O10" i="2"/>
  <c r="O27" i="2"/>
  <c r="O11" i="2"/>
  <c r="L11" i="2"/>
  <c r="O5" i="2"/>
  <c r="P26" i="2"/>
  <c r="L14" i="2"/>
  <c r="B12" i="1" l="1"/>
  <c r="B11" i="1"/>
  <c r="B10" i="1"/>
  <c r="B6" i="1"/>
  <c r="B5" i="1"/>
  <c r="B4" i="1"/>
  <c r="B7" i="1"/>
  <c r="B13" i="1" l="1"/>
</calcChain>
</file>

<file path=xl/sharedStrings.xml><?xml version="1.0" encoding="utf-8"?>
<sst xmlns="http://schemas.openxmlformats.org/spreadsheetml/2006/main" count="189" uniqueCount="75">
  <si>
    <t>Interaction Equation</t>
  </si>
  <si>
    <t>Y = Bo + B1X1 + B2X2 +B3X1X2</t>
  </si>
  <si>
    <t>Vid =0</t>
  </si>
  <si>
    <t>Y =</t>
  </si>
  <si>
    <t>Bo</t>
  </si>
  <si>
    <t>B1</t>
  </si>
  <si>
    <t>X</t>
  </si>
  <si>
    <t>B2</t>
  </si>
  <si>
    <t>Z</t>
  </si>
  <si>
    <t>B3</t>
  </si>
  <si>
    <t>GRAPH BOX</t>
  </si>
  <si>
    <t>High X Low Z</t>
  </si>
  <si>
    <t>COC Frequency = 0</t>
  </si>
  <si>
    <t>Low Engaged Listening</t>
  </si>
  <si>
    <t>High Engaged Listening</t>
  </si>
  <si>
    <t>High X High Z</t>
  </si>
  <si>
    <t>Low Synchronous Communication = 0</t>
  </si>
  <si>
    <t>Low X Low Z</t>
  </si>
  <si>
    <t>High Synchronous Communication = 1</t>
  </si>
  <si>
    <t>Low X High Z</t>
  </si>
  <si>
    <t>Vid =1</t>
  </si>
  <si>
    <t>COC Frequency = 1</t>
  </si>
  <si>
    <t>b1</t>
  </si>
  <si>
    <t>SD X =</t>
  </si>
  <si>
    <t>b2</t>
  </si>
  <si>
    <t>SD Z =</t>
  </si>
  <si>
    <t>High Z, High W</t>
  </si>
  <si>
    <t>Graph 1: High W</t>
  </si>
  <si>
    <t>b3</t>
  </si>
  <si>
    <t>W</t>
  </si>
  <si>
    <t>SD W =</t>
  </si>
  <si>
    <t>X high</t>
  </si>
  <si>
    <t>X Low</t>
  </si>
  <si>
    <t>X High</t>
  </si>
  <si>
    <t>b4</t>
  </si>
  <si>
    <t>XZ</t>
  </si>
  <si>
    <t>ZW =</t>
  </si>
  <si>
    <t>X low</t>
  </si>
  <si>
    <t>Z Low</t>
  </si>
  <si>
    <t>b5</t>
  </si>
  <si>
    <t>XW</t>
  </si>
  <si>
    <t>Low Z, Low W</t>
  </si>
  <si>
    <t>Z High</t>
  </si>
  <si>
    <t>b6</t>
  </si>
  <si>
    <t>ZW</t>
  </si>
  <si>
    <t>b7</t>
  </si>
  <si>
    <t>XZW</t>
  </si>
  <si>
    <t>Graph 2: Low W</t>
  </si>
  <si>
    <t>Int b0</t>
  </si>
  <si>
    <t>High Z, Low W</t>
  </si>
  <si>
    <t>Y = (b1 + b4Z + b5W +b7ZW)X + (b2Z + b3W + b6ZW + b0)</t>
  </si>
  <si>
    <t>Term 1</t>
  </si>
  <si>
    <t>Term 2</t>
  </si>
  <si>
    <t>Low Z, High W</t>
  </si>
  <si>
    <t xml:space="preserve">Y =  </t>
  </si>
  <si>
    <t>+</t>
  </si>
  <si>
    <t>=</t>
  </si>
  <si>
    <t>Different graphs for High and Low X</t>
  </si>
  <si>
    <t>Graph 1: Low X</t>
  </si>
  <si>
    <t>Y = (b1 + b4-Z + b5-W +b7-Z-W)X + (b2-Z + b3-W + b6-Z-W + b0)</t>
  </si>
  <si>
    <t>W Low</t>
  </si>
  <si>
    <t>W High</t>
  </si>
  <si>
    <t>Graph 2: High X</t>
  </si>
  <si>
    <t>Y = (b1 + b4Z + b5-W +b7Z-W)X + (b2Z + b3-W + b6Z-W + b0)</t>
  </si>
  <si>
    <t>Y = (b1 + b4-Z + b5W +b7-ZW)X + (b2-Z + b3W + b6-ZW + b0)</t>
  </si>
  <si>
    <t>Low X</t>
  </si>
  <si>
    <t>High X</t>
  </si>
  <si>
    <t>XZ =</t>
  </si>
  <si>
    <t>Z low</t>
  </si>
  <si>
    <t>Z high</t>
  </si>
  <si>
    <t>This works if the predictors (independent variables) are mean-centered. Otherwise, the mean of the predictors is what the SD will multiply to generate the high and low scenarios</t>
  </si>
  <si>
    <t>Y = (b1X + b2Z + b3XZ + b0)</t>
  </si>
  <si>
    <t>Term 3</t>
  </si>
  <si>
    <t>Term 0</t>
  </si>
  <si>
    <t>Y = (b1-X + b2Z + b3-XZ + b0)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</si>
</sst>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Arial"/>
    </font>
  </fonts>
  <fills count="9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35">
    <xf numFmtId="0" fontId="0" fillId="0" borderId="0" xfId="0"/>
    <xf numFmtId="0" fontId="2" fillId="0" borderId="0" xfId="0" applyFont="1"/>
    <xf numFmtId="0" fontId="0" fillId="0" borderId="3" xfId="0" applyBorder="1"/>
    <xf numFmtId="0" fontId="0" fillId="4" borderId="0" xfId="0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3" fillId="0" borderId="0" xfId="0" applyFont="1"/>
    <xf numFmtId="0" fontId="0" fillId="0" borderId="0" xfId="0" quotePrefix="1"/>
    <xf numFmtId="0" fontId="4" fillId="0" borderId="0" xfId="0" applyFont="1"/>
    <xf numFmtId="0" fontId="1" fillId="0" borderId="0" xfId="1" applyFont="1" applyAlignment="1">
      <alignment horizontal="right"/>
    </xf>
    <xf numFmtId="0" fontId="5" fillId="2" borderId="0" xfId="1" applyFill="1"/>
    <xf numFmtId="0" fontId="1" fillId="0" borderId="0" xfId="1" applyFont="1"/>
    <xf numFmtId="0" fontId="5" fillId="0" borderId="0" xfId="1"/>
    <xf numFmtId="0" fontId="5" fillId="3" borderId="3" xfId="1" applyFill="1" applyBorder="1"/>
    <xf numFmtId="0" fontId="5" fillId="0" borderId="3" xfId="1" applyBorder="1"/>
    <xf numFmtId="0" fontId="5" fillId="0" borderId="0" xfId="1" applyAlignment="1">
      <alignment horizontal="right"/>
    </xf>
    <xf numFmtId="0" fontId="2" fillId="0" borderId="0" xfId="1" applyFont="1"/>
    <xf numFmtId="0" fontId="2" fillId="3" borderId="3" xfId="1" applyFont="1" applyFill="1" applyBorder="1"/>
    <xf numFmtId="0" fontId="2" fillId="8" borderId="0" xfId="0" applyFont="1" applyFill="1"/>
    <xf numFmtId="0" fontId="2" fillId="7" borderId="3" xfId="0" applyFont="1" applyFill="1" applyBorder="1"/>
    <xf numFmtId="0" fontId="0" fillId="7" borderId="3" xfId="0" applyFill="1" applyBorder="1"/>
    <xf numFmtId="0" fontId="2" fillId="8" borderId="3" xfId="0" applyFont="1" applyFill="1" applyBorder="1"/>
    <xf numFmtId="0" fontId="0" fillId="8" borderId="3" xfId="0" applyFill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5" fillId="0" borderId="1" xfId="1" applyBorder="1" applyAlignment="1">
      <alignment horizontal="center"/>
    </xf>
    <xf numFmtId="0" fontId="5" fillId="0" borderId="2" xfId="1" applyBorder="1" applyAlignment="1">
      <alignment horizontal="center"/>
    </xf>
    <xf numFmtId="0" fontId="5" fillId="3" borderId="3" xfId="1" applyFill="1" applyBorder="1" applyAlignment="1">
      <alignment horizontal="left"/>
    </xf>
    <xf numFmtId="0" fontId="5" fillId="3" borderId="1" xfId="1" applyFill="1" applyBorder="1" applyAlignment="1">
      <alignment horizontal="center"/>
    </xf>
    <xf numFmtId="0" fontId="5" fillId="3" borderId="2" xfId="1" applyFill="1" applyBorder="1" applyAlignment="1">
      <alignment horizontal="center"/>
    </xf>
  </cellXfs>
  <cellStyles count="2">
    <cellStyle name="Normal" xfId="0" builtinId="0"/>
    <cellStyle name="Normal 2" xfId="1" xr:uid="{D77CC68C-93F2-4733-99CA-A34FC9C465B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COC Frequency =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190366932610244"/>
          <c:y val="0.17171309231507351"/>
          <c:w val="0.8762384076990376"/>
          <c:h val="0.6714577865266842"/>
        </c:manualLayout>
      </c:layout>
      <c:lineChart>
        <c:grouping val="standard"/>
        <c:varyColors val="0"/>
        <c:ser>
          <c:idx val="0"/>
          <c:order val="0"/>
          <c:tx>
            <c:strRef>
              <c:f>'2-way interaction'!$M$11:$N$11</c:f>
              <c:strCache>
                <c:ptCount val="2"/>
                <c:pt idx="0">
                  <c:v>Low Synchronous Communication = 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'2-way interaction'!$O$10:$P$10</c:f>
              <c:strCache>
                <c:ptCount val="2"/>
                <c:pt idx="0">
                  <c:v>Low Engaged Listening</c:v>
                </c:pt>
                <c:pt idx="1">
                  <c:v>High Engaged Listening</c:v>
                </c:pt>
              </c:strCache>
            </c:strRef>
          </c:cat>
          <c:val>
            <c:numRef>
              <c:f>'2-way interaction'!$O$11:$P$11</c:f>
              <c:numCache>
                <c:formatCode>General</c:formatCode>
                <c:ptCount val="2"/>
                <c:pt idx="0">
                  <c:v>-6.0176E-2</c:v>
                </c:pt>
                <c:pt idx="1">
                  <c:v>-0.14224000000000001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547-4BAF-BF5E-8FA0FBB08422}"/>
            </c:ext>
          </c:extLst>
        </c:ser>
        <c:ser>
          <c:idx val="1"/>
          <c:order val="1"/>
          <c:tx>
            <c:strRef>
              <c:f>'2-way interaction'!$M$12:$N$12</c:f>
              <c:strCache>
                <c:ptCount val="2"/>
                <c:pt idx="0">
                  <c:v>High Synchronous Communication = 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'2-way interaction'!$O$10:$P$10</c:f>
              <c:strCache>
                <c:ptCount val="2"/>
                <c:pt idx="0">
                  <c:v>Low Engaged Listening</c:v>
                </c:pt>
                <c:pt idx="1">
                  <c:v>High Engaged Listening</c:v>
                </c:pt>
              </c:strCache>
            </c:strRef>
          </c:cat>
          <c:val>
            <c:numRef>
              <c:f>'2-way interaction'!$O$12:$P$12</c:f>
              <c:numCache>
                <c:formatCode>General</c:formatCode>
                <c:ptCount val="2"/>
                <c:pt idx="0">
                  <c:v>-0.22198000000000001</c:v>
                </c:pt>
                <c:pt idx="1">
                  <c:v>4.7978E-2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547-4BAF-BF5E-8FA0FBB084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46171904"/>
        <c:axId val="1446237104"/>
      </c:lineChart>
      <c:catAx>
        <c:axId val="17461719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sz="1200"/>
                  <a:t>Engaged</a:t>
                </a:r>
                <a:r>
                  <a:rPr lang="en-CA" sz="1200" baseline="0"/>
                  <a:t> Listening</a:t>
                </a:r>
                <a:endParaRPr lang="en-CA" sz="1200"/>
              </a:p>
            </c:rich>
          </c:tx>
          <c:layout>
            <c:manualLayout>
              <c:xMode val="edge"/>
              <c:yMode val="edge"/>
              <c:x val="0.40781831776841848"/>
              <c:y val="0.858603091280256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A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6237104"/>
        <c:crosses val="autoZero"/>
        <c:auto val="1"/>
        <c:lblAlgn val="ctr"/>
        <c:lblOffset val="100"/>
        <c:noMultiLvlLbl val="0"/>
      </c:catAx>
      <c:valAx>
        <c:axId val="1446237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Team Cohesion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61719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182950314350241"/>
          <c:y val="0.92939778361038217"/>
          <c:w val="0.73831442101861489"/>
          <c:h val="5.191203289791922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COC</a:t>
            </a:r>
            <a:r>
              <a:rPr lang="en-CA" baseline="0"/>
              <a:t> Frequency = 0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A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'2-way interaction'!$M$5</c:f>
              <c:strCache>
                <c:ptCount val="1"/>
                <c:pt idx="0">
                  <c:v>Low Synchronous Communication = 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'2-way interaction'!$N$4:$P$4</c:f>
              <c:strCache>
                <c:ptCount val="3"/>
                <c:pt idx="1">
                  <c:v>Low Engaged Listening</c:v>
                </c:pt>
                <c:pt idx="2">
                  <c:v>High Engaged Listening</c:v>
                </c:pt>
              </c:strCache>
            </c:strRef>
          </c:cat>
          <c:val>
            <c:numRef>
              <c:f>'2-way interaction'!$N$5:$P$5</c:f>
              <c:numCache>
                <c:formatCode>General</c:formatCode>
                <c:ptCount val="3"/>
                <c:pt idx="1">
                  <c:v>-0.44006000000000001</c:v>
                </c:pt>
                <c:pt idx="2">
                  <c:v>-0.12393999999999999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6B6-4E50-A99E-710D2C497A9E}"/>
            </c:ext>
          </c:extLst>
        </c:ser>
        <c:ser>
          <c:idx val="1"/>
          <c:order val="1"/>
          <c:tx>
            <c:strRef>
              <c:f>'2-way interaction'!$M$6</c:f>
              <c:strCache>
                <c:ptCount val="1"/>
                <c:pt idx="0">
                  <c:v>High Synchronous Communication = 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'2-way interaction'!$N$4:$P$4</c:f>
              <c:strCache>
                <c:ptCount val="3"/>
                <c:pt idx="1">
                  <c:v>Low Engaged Listening</c:v>
                </c:pt>
                <c:pt idx="2">
                  <c:v>High Engaged Listening</c:v>
                </c:pt>
              </c:strCache>
            </c:strRef>
          </c:cat>
          <c:val>
            <c:numRef>
              <c:f>'2-way interaction'!$N$6:$P$6</c:f>
              <c:numCache>
                <c:formatCode>General</c:formatCode>
                <c:ptCount val="3"/>
                <c:pt idx="1">
                  <c:v>-5.9061000000000002E-2</c:v>
                </c:pt>
                <c:pt idx="2">
                  <c:v>6.4614000000000005E-2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6B6-4E50-A99E-710D2C497A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51146624"/>
        <c:axId val="1082144848"/>
      </c:lineChart>
      <c:catAx>
        <c:axId val="14511466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sz="1200"/>
                  <a:t>Engaged Listening</a:t>
                </a:r>
              </a:p>
            </c:rich>
          </c:tx>
          <c:layout>
            <c:manualLayout>
              <c:xMode val="edge"/>
              <c:yMode val="edge"/>
              <c:x val="0.39582373255974584"/>
              <c:y val="0.8361452267715946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2144848"/>
        <c:crosses val="autoZero"/>
        <c:auto val="1"/>
        <c:lblAlgn val="ctr"/>
        <c:lblOffset val="100"/>
        <c:noMultiLvlLbl val="0"/>
      </c:catAx>
      <c:valAx>
        <c:axId val="1082144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Team Cohesion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11466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4118335208098987"/>
          <c:y val="0.91439169108544405"/>
          <c:w val="0.74308566711713042"/>
          <c:h val="5.545812848418227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'OLD 2-way template'!$J$4:$K$4</c:f>
              <c:strCache>
                <c:ptCount val="2"/>
                <c:pt idx="0">
                  <c:v>Z low</c:v>
                </c:pt>
              </c:strCache>
            </c:strRef>
          </c:tx>
          <c:cat>
            <c:strRef>
              <c:f>'OLD 2-way template'!$L$3:$M$3</c:f>
              <c:strCache>
                <c:ptCount val="2"/>
                <c:pt idx="0">
                  <c:v>Low X</c:v>
                </c:pt>
                <c:pt idx="1">
                  <c:v>High X</c:v>
                </c:pt>
              </c:strCache>
            </c:strRef>
          </c:cat>
          <c:val>
            <c:numRef>
              <c:f>'OLD 2-way template'!$L$4:$M$4</c:f>
              <c:numCache>
                <c:formatCode>General</c:formatCode>
                <c:ptCount val="2"/>
                <c:pt idx="0">
                  <c:v>-0.44006164999999997</c:v>
                </c:pt>
                <c:pt idx="1">
                  <c:v>-0.12393834999999995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E6D-428F-95DD-1EF54A8E2CAB}"/>
            </c:ext>
          </c:extLst>
        </c:ser>
        <c:ser>
          <c:idx val="1"/>
          <c:order val="1"/>
          <c:tx>
            <c:strRef>
              <c:f>'OLD 2-way template'!$J$5:$K$5</c:f>
              <c:strCache>
                <c:ptCount val="2"/>
                <c:pt idx="0">
                  <c:v>Z high</c:v>
                </c:pt>
              </c:strCache>
            </c:strRef>
          </c:tx>
          <c:cat>
            <c:strRef>
              <c:f>'OLD 2-way template'!$L$3:$M$3</c:f>
              <c:strCache>
                <c:ptCount val="2"/>
                <c:pt idx="0">
                  <c:v>Low X</c:v>
                </c:pt>
                <c:pt idx="1">
                  <c:v>High X</c:v>
                </c:pt>
              </c:strCache>
            </c:strRef>
          </c:cat>
          <c:val>
            <c:numRef>
              <c:f>'OLD 2-way template'!$L$5:$M$5</c:f>
              <c:numCache>
                <c:formatCode>General</c:formatCode>
                <c:ptCount val="2"/>
                <c:pt idx="0">
                  <c:v>-0.59061405</c:v>
                </c:pt>
                <c:pt idx="1">
                  <c:v>6.4614050000000062E-2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E6D-428F-95DD-1EF54A8E2C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82547983"/>
        <c:axId val="1"/>
      </c:lineChart>
      <c:catAx>
        <c:axId val="118254798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182547983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366033</xdr:colOff>
      <xdr:row>14</xdr:row>
      <xdr:rowOff>42183</xdr:rowOff>
    </xdr:from>
    <xdr:to>
      <xdr:col>18</xdr:col>
      <xdr:colOff>540205</xdr:colOff>
      <xdr:row>34</xdr:row>
      <xdr:rowOff>156483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491DD1F-407D-0825-CE80-C8FEB9D16FE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44903</xdr:colOff>
      <xdr:row>14</xdr:row>
      <xdr:rowOff>54428</xdr:rowOff>
    </xdr:from>
    <xdr:to>
      <xdr:col>10</xdr:col>
      <xdr:colOff>122464</xdr:colOff>
      <xdr:row>33</xdr:row>
      <xdr:rowOff>95250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16815C71-A6FF-2340-3044-FDF672ABF7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113434</xdr:colOff>
      <xdr:row>5</xdr:row>
      <xdr:rowOff>0</xdr:rowOff>
    </xdr:from>
    <xdr:to>
      <xdr:col>27</xdr:col>
      <xdr:colOff>419100</xdr:colOff>
      <xdr:row>21</xdr:row>
      <xdr:rowOff>154998</xdr:rowOff>
    </xdr:to>
    <xdr:graphicFrame macro="">
      <xdr:nvGraphicFramePr>
        <xdr:cNvPr id="2" name="Chart 2">
          <a:extLst>
            <a:ext uri="{FF2B5EF4-FFF2-40B4-BE49-F238E27FC236}">
              <a16:creationId xmlns:a16="http://schemas.microsoft.com/office/drawing/2014/main" id="{FE88E59F-880D-4ACE-AE08-E429FB87AB6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782F3-E1DE-4A16-8287-A4D5C07395F8}">
  <dimension ref="A1:P219"/>
  <sheetViews>
    <sheetView tabSelected="1" zoomScale="80" zoomScaleNormal="80" workbookViewId="0">
      <selection activeCell="S5" sqref="S5"/>
    </sheetView>
  </sheetViews>
  <sheetFormatPr defaultRowHeight="15"/>
  <cols>
    <col min="1" max="1" width="18.140625" bestFit="1" customWidth="1"/>
    <col min="11" max="11" width="4.7109375" style="3" customWidth="1"/>
    <col min="12" max="12" width="6.28515625" customWidth="1"/>
    <col min="13" max="14" width="16.5703125" bestFit="1" customWidth="1"/>
    <col min="15" max="15" width="14" bestFit="1" customWidth="1"/>
    <col min="16" max="16" width="24" bestFit="1" customWidth="1"/>
  </cols>
  <sheetData>
    <row r="1" spans="1:16">
      <c r="A1" s="1" t="s">
        <v>0</v>
      </c>
      <c r="B1" s="1" t="s">
        <v>1</v>
      </c>
      <c r="K1"/>
    </row>
    <row r="2" spans="1:16">
      <c r="K2"/>
    </row>
    <row r="3" spans="1:16">
      <c r="A3" s="6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6</v>
      </c>
      <c r="J3" s="1" t="s">
        <v>8</v>
      </c>
      <c r="K3"/>
      <c r="L3" t="s">
        <v>10</v>
      </c>
    </row>
    <row r="4" spans="1:16">
      <c r="A4" s="4" t="s">
        <v>11</v>
      </c>
      <c r="B4">
        <f>C4+(D4*E4)+(F4*G4)</f>
        <v>-0.12393834999999995</v>
      </c>
      <c r="C4">
        <v>-0.28199999999999997</v>
      </c>
      <c r="D4">
        <v>0.61899999999999999</v>
      </c>
      <c r="E4">
        <v>0.25535000000000002</v>
      </c>
      <c r="F4">
        <v>1.9E-2</v>
      </c>
      <c r="G4">
        <v>0</v>
      </c>
      <c r="K4"/>
      <c r="M4" s="26" t="s">
        <v>12</v>
      </c>
      <c r="N4" s="27"/>
      <c r="O4" s="20" t="s">
        <v>13</v>
      </c>
      <c r="P4" s="21" t="s">
        <v>14</v>
      </c>
    </row>
    <row r="5" spans="1:16">
      <c r="A5" s="5" t="s">
        <v>15</v>
      </c>
      <c r="B5">
        <f>C5+(D5*E5)+(F5*G5)+(H5*I5*J5)</f>
        <v>6.4614050000000076E-2</v>
      </c>
      <c r="C5">
        <v>-0.28199999999999997</v>
      </c>
      <c r="D5">
        <v>0.61899999999999999</v>
      </c>
      <c r="E5">
        <v>0.25535000000000002</v>
      </c>
      <c r="F5">
        <v>1.9E-2</v>
      </c>
      <c r="G5">
        <v>1</v>
      </c>
      <c r="H5">
        <v>0.66400000000000003</v>
      </c>
      <c r="I5">
        <v>0.25535000000000002</v>
      </c>
      <c r="J5">
        <v>1</v>
      </c>
      <c r="K5"/>
      <c r="M5" s="24" t="s">
        <v>16</v>
      </c>
      <c r="N5" s="25"/>
      <c r="O5">
        <v>-0.44006000000000001</v>
      </c>
      <c r="P5">
        <v>-0.12393999999999999</v>
      </c>
    </row>
    <row r="6" spans="1:16">
      <c r="A6" s="4" t="s">
        <v>17</v>
      </c>
      <c r="B6">
        <f>C6+(D6*E6)+(F6*G6)</f>
        <v>-0.44006164999999997</v>
      </c>
      <c r="C6">
        <v>-0.28199999999999997</v>
      </c>
      <c r="D6">
        <v>0.61899999999999999</v>
      </c>
      <c r="E6">
        <v>-0.25535000000000002</v>
      </c>
      <c r="F6">
        <v>1.9E-2</v>
      </c>
      <c r="G6">
        <v>0</v>
      </c>
      <c r="K6"/>
      <c r="M6" s="24" t="s">
        <v>18</v>
      </c>
      <c r="N6" s="25"/>
      <c r="O6" s="2">
        <v>-5.9061000000000002E-2</v>
      </c>
      <c r="P6" s="2">
        <v>6.4614000000000005E-2</v>
      </c>
    </row>
    <row r="7" spans="1:16">
      <c r="A7" s="5" t="s">
        <v>19</v>
      </c>
      <c r="B7">
        <f>C7+(D7*E7)+(F7*G7)+(H7*I7*J7)</f>
        <v>-0.59061405</v>
      </c>
      <c r="C7">
        <v>-0.28199999999999997</v>
      </c>
      <c r="D7">
        <v>0.61899999999999999</v>
      </c>
      <c r="E7">
        <v>-0.25535000000000002</v>
      </c>
      <c r="F7">
        <v>1.9E-2</v>
      </c>
      <c r="G7">
        <v>1</v>
      </c>
      <c r="H7">
        <v>0.66400000000000003</v>
      </c>
      <c r="I7">
        <v>-0.25535000000000002</v>
      </c>
      <c r="J7">
        <v>1</v>
      </c>
      <c r="K7"/>
    </row>
    <row r="8" spans="1:16">
      <c r="K8"/>
    </row>
    <row r="9" spans="1:16">
      <c r="A9" s="19" t="s">
        <v>20</v>
      </c>
      <c r="B9" s="1" t="s">
        <v>3</v>
      </c>
      <c r="C9" s="1" t="s">
        <v>4</v>
      </c>
      <c r="D9" s="1" t="s">
        <v>5</v>
      </c>
      <c r="E9" s="1" t="s">
        <v>6</v>
      </c>
      <c r="F9" s="1" t="s">
        <v>7</v>
      </c>
      <c r="G9" s="1" t="s">
        <v>8</v>
      </c>
      <c r="H9" s="1" t="s">
        <v>9</v>
      </c>
      <c r="I9" s="1" t="s">
        <v>6</v>
      </c>
      <c r="J9" s="1" t="s">
        <v>8</v>
      </c>
      <c r="K9"/>
      <c r="L9" t="s">
        <v>10</v>
      </c>
    </row>
    <row r="10" spans="1:16">
      <c r="A10" s="4" t="s">
        <v>11</v>
      </c>
      <c r="B10">
        <f>C10+(D10*E10)+(F10*G10)</f>
        <v>-0.14223829999999998</v>
      </c>
      <c r="C10">
        <v>-0.372</v>
      </c>
      <c r="D10">
        <v>0.76600000000000001</v>
      </c>
      <c r="E10">
        <v>0.29994999999999999</v>
      </c>
      <c r="F10">
        <v>0.28499999999999998</v>
      </c>
      <c r="G10">
        <v>0</v>
      </c>
      <c r="K10"/>
      <c r="M10" s="28" t="s">
        <v>21</v>
      </c>
      <c r="N10" s="29"/>
      <c r="O10" s="22" t="s">
        <v>13</v>
      </c>
      <c r="P10" s="23" t="s">
        <v>14</v>
      </c>
    </row>
    <row r="11" spans="1:16">
      <c r="A11" s="5" t="s">
        <v>15</v>
      </c>
      <c r="B11">
        <f>C11+(D11*E11)+(F11*G11)+(H11*I11*J11)</f>
        <v>4.7977499999999992E-2</v>
      </c>
      <c r="C11">
        <v>-0.372</v>
      </c>
      <c r="D11">
        <v>0.76600000000000001</v>
      </c>
      <c r="E11">
        <v>0.29994999999999999</v>
      </c>
      <c r="F11">
        <v>0.28499999999999998</v>
      </c>
      <c r="G11">
        <v>1</v>
      </c>
      <c r="H11">
        <v>-0.316</v>
      </c>
      <c r="I11">
        <v>0.29994999999999999</v>
      </c>
      <c r="J11">
        <v>1</v>
      </c>
      <c r="K11"/>
      <c r="M11" s="24" t="s">
        <v>16</v>
      </c>
      <c r="N11" s="25"/>
      <c r="O11">
        <v>-6.0176E-2</v>
      </c>
      <c r="P11" s="2">
        <v>-0.14224000000000001</v>
      </c>
    </row>
    <row r="12" spans="1:16">
      <c r="A12" s="4" t="s">
        <v>17</v>
      </c>
      <c r="B12">
        <f>C12+(D12*E12)+(F12*G12)</f>
        <v>-0.60176169999999995</v>
      </c>
      <c r="C12">
        <v>-0.372</v>
      </c>
      <c r="D12">
        <v>0.76600000000000001</v>
      </c>
      <c r="E12">
        <v>-0.29994999999999999</v>
      </c>
      <c r="F12">
        <v>0.28499999999999998</v>
      </c>
      <c r="G12">
        <v>0</v>
      </c>
      <c r="K12"/>
      <c r="M12" s="24" t="s">
        <v>18</v>
      </c>
      <c r="N12" s="25"/>
      <c r="O12" s="2">
        <v>-0.22198000000000001</v>
      </c>
      <c r="P12" s="2">
        <v>4.7978E-2</v>
      </c>
    </row>
    <row r="13" spans="1:16">
      <c r="A13" s="5" t="s">
        <v>19</v>
      </c>
      <c r="B13">
        <f>C13+(D13*E13)+(F13*G13)+(H13*I13*J13)</f>
        <v>-0.22197749999999999</v>
      </c>
      <c r="C13">
        <v>-0.372</v>
      </c>
      <c r="D13">
        <v>0.76600000000000001</v>
      </c>
      <c r="E13">
        <v>-0.29994999999999999</v>
      </c>
      <c r="F13">
        <v>0.28499999999999998</v>
      </c>
      <c r="G13">
        <v>1</v>
      </c>
      <c r="H13">
        <v>-0.316</v>
      </c>
      <c r="I13">
        <v>-0.29994999999999999</v>
      </c>
      <c r="J13">
        <v>1</v>
      </c>
      <c r="K13"/>
    </row>
    <row r="14" spans="1:16">
      <c r="A14" s="1"/>
      <c r="K14"/>
    </row>
    <row r="15" spans="1:16">
      <c r="A15" s="1"/>
      <c r="K15"/>
    </row>
    <row r="16" spans="1:16">
      <c r="A16" s="1"/>
      <c r="K16"/>
    </row>
    <row r="17" spans="1:11">
      <c r="A17" s="1"/>
      <c r="C17" s="1"/>
      <c r="D17" s="1"/>
      <c r="E17" s="1"/>
      <c r="F17" s="1"/>
      <c r="G17" s="1"/>
      <c r="H17" s="1"/>
      <c r="I17" s="1"/>
      <c r="J17" s="1"/>
      <c r="K17"/>
    </row>
    <row r="18" spans="1:11">
      <c r="A18" s="1"/>
      <c r="C18" s="1"/>
      <c r="K18"/>
    </row>
    <row r="19" spans="1:11">
      <c r="A19" s="1"/>
      <c r="C19" s="1"/>
      <c r="K19"/>
    </row>
    <row r="20" spans="1:11">
      <c r="A20" s="1"/>
      <c r="C20" s="7"/>
      <c r="K20"/>
    </row>
    <row r="21" spans="1:11" ht="18" customHeight="1">
      <c r="A21" s="1"/>
      <c r="C21" s="7"/>
      <c r="K21"/>
    </row>
    <row r="22" spans="1:11" ht="18" customHeight="1">
      <c r="K22"/>
    </row>
    <row r="23" spans="1:11" ht="18" customHeight="1">
      <c r="A23" s="1"/>
      <c r="B23" s="8"/>
      <c r="K23"/>
    </row>
    <row r="24" spans="1:11" ht="18" customHeight="1">
      <c r="A24" s="1"/>
      <c r="C24" s="7"/>
      <c r="K24"/>
    </row>
    <row r="25" spans="1:11">
      <c r="A25" s="1"/>
      <c r="B25" s="7"/>
      <c r="K25"/>
    </row>
    <row r="26" spans="1:11" ht="18" customHeight="1">
      <c r="K26"/>
    </row>
    <row r="27" spans="1:11">
      <c r="K27"/>
    </row>
    <row r="28" spans="1:11">
      <c r="K28"/>
    </row>
    <row r="29" spans="1:11">
      <c r="K29"/>
    </row>
    <row r="30" spans="1:11">
      <c r="K30"/>
    </row>
    <row r="31" spans="1:11">
      <c r="K31"/>
    </row>
    <row r="32" spans="1:11">
      <c r="H32" s="9"/>
      <c r="I32" s="9"/>
      <c r="J32" s="9"/>
      <c r="K32"/>
    </row>
    <row r="33" spans="11:11">
      <c r="K33"/>
    </row>
    <row r="34" spans="11:11">
      <c r="K34"/>
    </row>
    <row r="35" spans="11:11">
      <c r="K35"/>
    </row>
    <row r="36" spans="11:11">
      <c r="K36"/>
    </row>
    <row r="37" spans="11:11">
      <c r="K37"/>
    </row>
    <row r="38" spans="11:11">
      <c r="K38"/>
    </row>
    <row r="39" spans="11:11">
      <c r="K39"/>
    </row>
    <row r="40" spans="11:11">
      <c r="K40"/>
    </row>
    <row r="41" spans="11:11">
      <c r="K41"/>
    </row>
    <row r="42" spans="11:11">
      <c r="K42"/>
    </row>
    <row r="43" spans="11:11">
      <c r="K43"/>
    </row>
    <row r="44" spans="11:11">
      <c r="K44"/>
    </row>
    <row r="45" spans="11:11">
      <c r="K45"/>
    </row>
    <row r="46" spans="11:11">
      <c r="K46"/>
    </row>
    <row r="47" spans="11:11">
      <c r="K47"/>
    </row>
    <row r="48" spans="11:11">
      <c r="K48"/>
    </row>
    <row r="49" spans="11:11">
      <c r="K49"/>
    </row>
    <row r="50" spans="11:11">
      <c r="K50"/>
    </row>
    <row r="51" spans="11:11">
      <c r="K51"/>
    </row>
    <row r="52" spans="11:11">
      <c r="K52"/>
    </row>
    <row r="53" spans="11:11">
      <c r="K53"/>
    </row>
    <row r="54" spans="11:11">
      <c r="K54"/>
    </row>
    <row r="55" spans="11:11">
      <c r="K55"/>
    </row>
    <row r="56" spans="11:11">
      <c r="K56"/>
    </row>
    <row r="57" spans="11:11">
      <c r="K57"/>
    </row>
    <row r="58" spans="11:11">
      <c r="K58"/>
    </row>
    <row r="59" spans="11:11">
      <c r="K59"/>
    </row>
    <row r="60" spans="11:11">
      <c r="K60"/>
    </row>
    <row r="61" spans="11:11">
      <c r="K61"/>
    </row>
    <row r="62" spans="11:11">
      <c r="K62"/>
    </row>
    <row r="63" spans="11:11">
      <c r="K63"/>
    </row>
    <row r="64" spans="11:11">
      <c r="K64"/>
    </row>
    <row r="65" spans="11:11">
      <c r="K65"/>
    </row>
    <row r="66" spans="11:11">
      <c r="K66"/>
    </row>
    <row r="67" spans="11:11">
      <c r="K67"/>
    </row>
    <row r="68" spans="11:11">
      <c r="K68"/>
    </row>
    <row r="69" spans="11:11">
      <c r="K69"/>
    </row>
    <row r="70" spans="11:11">
      <c r="K70"/>
    </row>
    <row r="71" spans="11:11">
      <c r="K71"/>
    </row>
    <row r="72" spans="11:11">
      <c r="K72"/>
    </row>
    <row r="73" spans="11:11">
      <c r="K73"/>
    </row>
    <row r="74" spans="11:11">
      <c r="K74"/>
    </row>
    <row r="75" spans="11:11">
      <c r="K75"/>
    </row>
    <row r="76" spans="11:11">
      <c r="K76"/>
    </row>
    <row r="77" spans="11:11">
      <c r="K77"/>
    </row>
    <row r="78" spans="11:11">
      <c r="K78"/>
    </row>
    <row r="79" spans="11:11">
      <c r="K79"/>
    </row>
    <row r="80" spans="11:11">
      <c r="K80"/>
    </row>
    <row r="81" spans="11:11">
      <c r="K81"/>
    </row>
    <row r="82" spans="11:11">
      <c r="K82"/>
    </row>
    <row r="83" spans="11:11">
      <c r="K83"/>
    </row>
    <row r="84" spans="11:11">
      <c r="K84"/>
    </row>
    <row r="85" spans="11:11">
      <c r="K85"/>
    </row>
    <row r="86" spans="11:11">
      <c r="K86"/>
    </row>
    <row r="87" spans="11:11">
      <c r="K87"/>
    </row>
    <row r="88" spans="11:11">
      <c r="K88"/>
    </row>
    <row r="89" spans="11:11">
      <c r="K89"/>
    </row>
    <row r="90" spans="11:11">
      <c r="K90"/>
    </row>
    <row r="91" spans="11:11">
      <c r="K91"/>
    </row>
    <row r="92" spans="11:11">
      <c r="K92"/>
    </row>
    <row r="93" spans="11:11">
      <c r="K93"/>
    </row>
    <row r="94" spans="11:11">
      <c r="K94"/>
    </row>
    <row r="95" spans="11:11">
      <c r="K95"/>
    </row>
    <row r="96" spans="11:11">
      <c r="K96"/>
    </row>
    <row r="97" spans="11:11">
      <c r="K97"/>
    </row>
    <row r="98" spans="11:11">
      <c r="K98"/>
    </row>
    <row r="99" spans="11:11">
      <c r="K99"/>
    </row>
    <row r="100" spans="11:11">
      <c r="K100"/>
    </row>
    <row r="101" spans="11:11">
      <c r="K101"/>
    </row>
    <row r="102" spans="11:11">
      <c r="K102"/>
    </row>
    <row r="103" spans="11:11">
      <c r="K103"/>
    </row>
    <row r="104" spans="11:11">
      <c r="K104"/>
    </row>
    <row r="105" spans="11:11">
      <c r="K105"/>
    </row>
    <row r="106" spans="11:11">
      <c r="K106"/>
    </row>
    <row r="107" spans="11:11">
      <c r="K107"/>
    </row>
    <row r="108" spans="11:11">
      <c r="K108"/>
    </row>
    <row r="109" spans="11:11">
      <c r="K109"/>
    </row>
    <row r="110" spans="11:11">
      <c r="K110"/>
    </row>
    <row r="111" spans="11:11">
      <c r="K111"/>
    </row>
    <row r="112" spans="11:11">
      <c r="K112"/>
    </row>
    <row r="113" spans="11:11">
      <c r="K113"/>
    </row>
    <row r="114" spans="11:11">
      <c r="K114"/>
    </row>
    <row r="115" spans="11:11">
      <c r="K115"/>
    </row>
    <row r="116" spans="11:11">
      <c r="K116"/>
    </row>
    <row r="117" spans="11:11">
      <c r="K117"/>
    </row>
    <row r="118" spans="11:11">
      <c r="K118"/>
    </row>
    <row r="119" spans="11:11">
      <c r="K119"/>
    </row>
    <row r="120" spans="11:11">
      <c r="K120"/>
    </row>
    <row r="121" spans="11:11">
      <c r="K121"/>
    </row>
    <row r="122" spans="11:11">
      <c r="K122"/>
    </row>
    <row r="123" spans="11:11">
      <c r="K123"/>
    </row>
    <row r="124" spans="11:11">
      <c r="K124"/>
    </row>
    <row r="125" spans="11:11">
      <c r="K125"/>
    </row>
    <row r="126" spans="11:11">
      <c r="K126"/>
    </row>
    <row r="127" spans="11:11">
      <c r="K127"/>
    </row>
    <row r="128" spans="11:11">
      <c r="K128"/>
    </row>
    <row r="129" spans="11:11">
      <c r="K129"/>
    </row>
    <row r="130" spans="11:11">
      <c r="K130"/>
    </row>
    <row r="131" spans="11:11">
      <c r="K131"/>
    </row>
    <row r="132" spans="11:11">
      <c r="K132"/>
    </row>
    <row r="133" spans="11:11">
      <c r="K133"/>
    </row>
    <row r="134" spans="11:11">
      <c r="K134"/>
    </row>
    <row r="135" spans="11:11">
      <c r="K135"/>
    </row>
    <row r="136" spans="11:11">
      <c r="K136"/>
    </row>
    <row r="137" spans="11:11">
      <c r="K137"/>
    </row>
    <row r="138" spans="11:11">
      <c r="K138"/>
    </row>
    <row r="139" spans="11:11">
      <c r="K139"/>
    </row>
    <row r="140" spans="11:11">
      <c r="K140"/>
    </row>
    <row r="141" spans="11:11">
      <c r="K141"/>
    </row>
    <row r="142" spans="11:11">
      <c r="K142"/>
    </row>
    <row r="143" spans="11:11">
      <c r="K143"/>
    </row>
    <row r="144" spans="11:11">
      <c r="K144"/>
    </row>
    <row r="145" spans="11:11">
      <c r="K145"/>
    </row>
    <row r="146" spans="11:11">
      <c r="K146"/>
    </row>
    <row r="147" spans="11:11">
      <c r="K147"/>
    </row>
    <row r="148" spans="11:11">
      <c r="K148"/>
    </row>
    <row r="149" spans="11:11">
      <c r="K149"/>
    </row>
    <row r="150" spans="11:11">
      <c r="K150"/>
    </row>
    <row r="151" spans="11:11">
      <c r="K151"/>
    </row>
    <row r="152" spans="11:11">
      <c r="K152"/>
    </row>
    <row r="153" spans="11:11">
      <c r="K153"/>
    </row>
    <row r="154" spans="11:11">
      <c r="K154"/>
    </row>
    <row r="155" spans="11:11">
      <c r="K155"/>
    </row>
    <row r="156" spans="11:11">
      <c r="K156"/>
    </row>
    <row r="157" spans="11:11">
      <c r="K157"/>
    </row>
    <row r="158" spans="11:11">
      <c r="K158"/>
    </row>
    <row r="159" spans="11:11">
      <c r="K159"/>
    </row>
    <row r="160" spans="11:11">
      <c r="K160"/>
    </row>
    <row r="161" spans="11:11">
      <c r="K161"/>
    </row>
    <row r="162" spans="11:11">
      <c r="K162"/>
    </row>
    <row r="163" spans="11:11">
      <c r="K163"/>
    </row>
    <row r="164" spans="11:11">
      <c r="K164"/>
    </row>
    <row r="165" spans="11:11">
      <c r="K165"/>
    </row>
    <row r="166" spans="11:11">
      <c r="K166"/>
    </row>
    <row r="167" spans="11:11">
      <c r="K167"/>
    </row>
    <row r="168" spans="11:11">
      <c r="K168"/>
    </row>
    <row r="169" spans="11:11">
      <c r="K169"/>
    </row>
    <row r="170" spans="11:11">
      <c r="K170"/>
    </row>
    <row r="171" spans="11:11">
      <c r="K171"/>
    </row>
    <row r="172" spans="11:11">
      <c r="K172"/>
    </row>
    <row r="173" spans="11:11">
      <c r="K173"/>
    </row>
    <row r="174" spans="11:11">
      <c r="K174"/>
    </row>
    <row r="175" spans="11:11">
      <c r="K175"/>
    </row>
    <row r="176" spans="11:11">
      <c r="K176"/>
    </row>
    <row r="177" spans="11:11">
      <c r="K177"/>
    </row>
    <row r="178" spans="11:11">
      <c r="K178"/>
    </row>
    <row r="179" spans="11:11">
      <c r="K179"/>
    </row>
    <row r="180" spans="11:11">
      <c r="K180"/>
    </row>
    <row r="181" spans="11:11">
      <c r="K181"/>
    </row>
    <row r="182" spans="11:11">
      <c r="K182"/>
    </row>
    <row r="183" spans="11:11">
      <c r="K183"/>
    </row>
    <row r="184" spans="11:11">
      <c r="K184"/>
    </row>
    <row r="185" spans="11:11">
      <c r="K185"/>
    </row>
    <row r="186" spans="11:11">
      <c r="K186"/>
    </row>
    <row r="187" spans="11:11">
      <c r="K187"/>
    </row>
    <row r="188" spans="11:11">
      <c r="K188"/>
    </row>
    <row r="189" spans="11:11">
      <c r="K189"/>
    </row>
    <row r="190" spans="11:11">
      <c r="K190"/>
    </row>
    <row r="191" spans="11:11">
      <c r="K191"/>
    </row>
    <row r="192" spans="11:11">
      <c r="K192"/>
    </row>
    <row r="193" spans="11:11">
      <c r="K193"/>
    </row>
    <row r="194" spans="11:11">
      <c r="K194"/>
    </row>
    <row r="195" spans="11:11">
      <c r="K195"/>
    </row>
    <row r="196" spans="11:11">
      <c r="K196"/>
    </row>
    <row r="197" spans="11:11">
      <c r="K197"/>
    </row>
    <row r="198" spans="11:11">
      <c r="K198"/>
    </row>
    <row r="199" spans="11:11">
      <c r="K199"/>
    </row>
    <row r="200" spans="11:11">
      <c r="K200"/>
    </row>
    <row r="201" spans="11:11">
      <c r="K201"/>
    </row>
    <row r="202" spans="11:11">
      <c r="K202"/>
    </row>
    <row r="203" spans="11:11">
      <c r="K203"/>
    </row>
    <row r="204" spans="11:11">
      <c r="K204"/>
    </row>
    <row r="205" spans="11:11">
      <c r="K205"/>
    </row>
    <row r="206" spans="11:11">
      <c r="K206"/>
    </row>
    <row r="207" spans="11:11">
      <c r="K207"/>
    </row>
    <row r="208" spans="11:11">
      <c r="K208"/>
    </row>
    <row r="209" spans="11:11">
      <c r="K209"/>
    </row>
    <row r="210" spans="11:11">
      <c r="K210"/>
    </row>
    <row r="211" spans="11:11">
      <c r="K211"/>
    </row>
    <row r="212" spans="11:11">
      <c r="K212"/>
    </row>
    <row r="213" spans="11:11">
      <c r="K213"/>
    </row>
    <row r="214" spans="11:11">
      <c r="K214"/>
    </row>
    <row r="215" spans="11:11">
      <c r="K215"/>
    </row>
    <row r="216" spans="11:11">
      <c r="K216"/>
    </row>
    <row r="217" spans="11:11">
      <c r="K217"/>
    </row>
    <row r="218" spans="11:11">
      <c r="K218"/>
    </row>
    <row r="219" spans="11:11">
      <c r="K219"/>
    </row>
  </sheetData>
  <mergeCells count="6">
    <mergeCell ref="M11:N11"/>
    <mergeCell ref="M12:N12"/>
    <mergeCell ref="M4:N4"/>
    <mergeCell ref="M5:N5"/>
    <mergeCell ref="M6:N6"/>
    <mergeCell ref="M10:N10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A177A-5223-4346-B247-53BFD191FF37}">
  <dimension ref="A2:P64"/>
  <sheetViews>
    <sheetView zoomScale="110" zoomScaleNormal="110" workbookViewId="0">
      <selection activeCell="D15" sqref="D15"/>
    </sheetView>
  </sheetViews>
  <sheetFormatPr defaultRowHeight="12.75"/>
  <cols>
    <col min="1" max="1" width="9" style="13" customWidth="1"/>
    <col min="2" max="9" width="9.140625" style="13"/>
    <col min="10" max="10" width="5" style="13" customWidth="1"/>
    <col min="11" max="11" width="6.5703125" style="13" customWidth="1"/>
    <col min="12" max="12" width="9.140625" style="13"/>
    <col min="13" max="13" width="1.7109375" style="13" customWidth="1"/>
    <col min="14" max="16384" width="9.140625" style="13"/>
  </cols>
  <sheetData>
    <row r="2" spans="1:16">
      <c r="A2" s="10" t="s">
        <v>22</v>
      </c>
      <c r="B2" s="11">
        <v>0.50800000000000001</v>
      </c>
      <c r="C2" s="12" t="s">
        <v>6</v>
      </c>
      <c r="D2" s="10" t="s">
        <v>23</v>
      </c>
      <c r="E2" s="11"/>
      <c r="F2" s="13">
        <f>PRODUCT(E2,-1)</f>
        <v>-1</v>
      </c>
    </row>
    <row r="3" spans="1:16">
      <c r="A3" s="10" t="s">
        <v>24</v>
      </c>
      <c r="B3" s="11">
        <v>0.318</v>
      </c>
      <c r="C3" s="12" t="s">
        <v>8</v>
      </c>
      <c r="D3" s="10" t="s">
        <v>25</v>
      </c>
      <c r="E3" s="11"/>
      <c r="F3" s="13">
        <f>PRODUCT(E3,-1)</f>
        <v>-1</v>
      </c>
      <c r="G3" s="13">
        <f>E3</f>
        <v>0</v>
      </c>
      <c r="H3" s="13">
        <f>F3</f>
        <v>-1</v>
      </c>
      <c r="J3" s="14" t="s">
        <v>26</v>
      </c>
      <c r="K3" s="14"/>
      <c r="L3" s="14"/>
      <c r="N3" s="32" t="s">
        <v>27</v>
      </c>
      <c r="O3" s="32"/>
      <c r="P3" s="32"/>
    </row>
    <row r="4" spans="1:16">
      <c r="A4" s="10" t="s">
        <v>28</v>
      </c>
      <c r="B4" s="11">
        <v>-0.157</v>
      </c>
      <c r="C4" s="12" t="s">
        <v>29</v>
      </c>
      <c r="D4" s="10" t="s">
        <v>30</v>
      </c>
      <c r="E4" s="11"/>
      <c r="F4" s="13">
        <f>PRODUCT(E4,-1)</f>
        <v>-1</v>
      </c>
      <c r="G4" s="13">
        <f>F4</f>
        <v>-1</v>
      </c>
      <c r="H4" s="13">
        <f>E4</f>
        <v>0</v>
      </c>
      <c r="J4" s="30" t="s">
        <v>31</v>
      </c>
      <c r="K4" s="31"/>
      <c r="L4" s="15">
        <f>I19</f>
        <v>0.66900000000000004</v>
      </c>
      <c r="N4" s="15"/>
      <c r="O4" s="15" t="s">
        <v>32</v>
      </c>
      <c r="P4" s="15" t="s">
        <v>33</v>
      </c>
    </row>
    <row r="5" spans="1:16">
      <c r="A5" s="10" t="s">
        <v>34</v>
      </c>
      <c r="B5" s="11"/>
      <c r="C5" s="12" t="s">
        <v>35</v>
      </c>
      <c r="D5" s="16" t="s">
        <v>36</v>
      </c>
      <c r="E5" s="13">
        <f>PRODUCT(E3,E4)</f>
        <v>0</v>
      </c>
      <c r="F5" s="13">
        <f>PRODUCT(F3,F4)</f>
        <v>1</v>
      </c>
      <c r="G5" s="13">
        <f>PRODUCT(G3,G4)</f>
        <v>0</v>
      </c>
      <c r="H5" s="13">
        <f>PRODUCT(H3,H4)</f>
        <v>0</v>
      </c>
      <c r="J5" s="30" t="s">
        <v>37</v>
      </c>
      <c r="K5" s="31"/>
      <c r="L5" s="15">
        <f>I22</f>
        <v>-0.34699999999999998</v>
      </c>
      <c r="N5" s="15" t="s">
        <v>38</v>
      </c>
      <c r="O5" s="15">
        <f>I64</f>
        <v>0.17399999999999999</v>
      </c>
      <c r="P5" s="15">
        <f>I61</f>
        <v>-0.81</v>
      </c>
    </row>
    <row r="6" spans="1:16">
      <c r="A6" s="10" t="s">
        <v>39</v>
      </c>
      <c r="B6" s="11"/>
      <c r="C6" s="12" t="s">
        <v>40</v>
      </c>
      <c r="J6" s="14" t="s">
        <v>41</v>
      </c>
      <c r="K6" s="14"/>
      <c r="L6" s="14"/>
      <c r="N6" s="15" t="s">
        <v>42</v>
      </c>
      <c r="O6" s="15">
        <f>I22</f>
        <v>-0.34699999999999998</v>
      </c>
      <c r="P6" s="15">
        <f>I19</f>
        <v>0.66900000000000004</v>
      </c>
    </row>
    <row r="7" spans="1:16">
      <c r="A7" s="10" t="s">
        <v>43</v>
      </c>
      <c r="B7" s="11"/>
      <c r="C7" s="12" t="s">
        <v>44</v>
      </c>
      <c r="J7" s="30" t="s">
        <v>31</v>
      </c>
      <c r="K7" s="31"/>
      <c r="L7" s="15">
        <f>I33</f>
        <v>0.34699999999999998</v>
      </c>
    </row>
    <row r="8" spans="1:16">
      <c r="A8" s="10" t="s">
        <v>45</v>
      </c>
      <c r="B8" s="11"/>
      <c r="C8" s="12" t="s">
        <v>46</v>
      </c>
      <c r="J8" s="30" t="s">
        <v>37</v>
      </c>
      <c r="K8" s="31"/>
      <c r="L8" s="15">
        <f>I36</f>
        <v>1.331</v>
      </c>
      <c r="N8" s="32" t="s">
        <v>47</v>
      </c>
      <c r="O8" s="32"/>
      <c r="P8" s="32"/>
    </row>
    <row r="9" spans="1:16">
      <c r="A9" s="10" t="s">
        <v>48</v>
      </c>
      <c r="B9" s="11"/>
      <c r="J9" s="14" t="s">
        <v>49</v>
      </c>
      <c r="K9" s="14"/>
      <c r="L9" s="14"/>
      <c r="N9" s="15"/>
      <c r="O9" s="15" t="s">
        <v>32</v>
      </c>
      <c r="P9" s="15" t="s">
        <v>33</v>
      </c>
    </row>
    <row r="10" spans="1:16">
      <c r="C10" s="12" t="s">
        <v>26</v>
      </c>
      <c r="J10" s="30" t="s">
        <v>31</v>
      </c>
      <c r="K10" s="31"/>
      <c r="L10" s="15">
        <f>I47</f>
        <v>-0.33499999999999996</v>
      </c>
      <c r="N10" s="15" t="s">
        <v>38</v>
      </c>
      <c r="O10" s="15">
        <f>I36</f>
        <v>1.331</v>
      </c>
      <c r="P10" s="15">
        <f>I33</f>
        <v>0.34699999999999998</v>
      </c>
    </row>
    <row r="11" spans="1:16">
      <c r="C11" s="17" t="s">
        <v>50</v>
      </c>
      <c r="J11" s="30" t="s">
        <v>37</v>
      </c>
      <c r="K11" s="31"/>
      <c r="L11" s="15">
        <f>I50</f>
        <v>0.64900000000000002</v>
      </c>
      <c r="N11" s="15" t="s">
        <v>42</v>
      </c>
      <c r="O11" s="15">
        <f>I50</f>
        <v>0.64900000000000002</v>
      </c>
      <c r="P11" s="15">
        <f>I47</f>
        <v>-0.33499999999999996</v>
      </c>
    </row>
    <row r="12" spans="1:16">
      <c r="C12" s="13" t="s">
        <v>51</v>
      </c>
      <c r="D12" s="13">
        <f xml:space="preserve"> B2</f>
        <v>0.50800000000000001</v>
      </c>
      <c r="F12" s="13" t="s">
        <v>52</v>
      </c>
      <c r="G12" s="13">
        <f xml:space="preserve"> PRODUCT(B3,E3)</f>
        <v>0.318</v>
      </c>
      <c r="J12" s="14" t="s">
        <v>53</v>
      </c>
      <c r="K12" s="14"/>
      <c r="L12" s="14"/>
    </row>
    <row r="13" spans="1:16">
      <c r="D13" s="13">
        <f xml:space="preserve"> PRODUCT(B5,E3)</f>
        <v>0</v>
      </c>
      <c r="G13" s="13">
        <f xml:space="preserve"> PRODUCT(B4,E4)</f>
        <v>-0.157</v>
      </c>
      <c r="J13" s="30" t="s">
        <v>31</v>
      </c>
      <c r="K13" s="31"/>
      <c r="L13" s="15">
        <f>I61</f>
        <v>-0.81</v>
      </c>
    </row>
    <row r="14" spans="1:16">
      <c r="D14" s="13">
        <f xml:space="preserve"> PRODUCT(B6,E4)</f>
        <v>0</v>
      </c>
      <c r="G14" s="13">
        <f>PRODUCT(B7,E5)</f>
        <v>0</v>
      </c>
      <c r="J14" s="30" t="s">
        <v>37</v>
      </c>
      <c r="K14" s="31"/>
      <c r="L14" s="15">
        <f>I64</f>
        <v>0.17399999999999999</v>
      </c>
    </row>
    <row r="15" spans="1:16">
      <c r="D15" s="13">
        <f xml:space="preserve"> PRODUCT(B8,E5)</f>
        <v>0</v>
      </c>
      <c r="G15" s="13">
        <f>B9</f>
        <v>0</v>
      </c>
    </row>
    <row r="17" spans="3:16">
      <c r="C17" s="13" t="s">
        <v>54</v>
      </c>
      <c r="D17" s="13">
        <f>SUM(D12:D15)</f>
        <v>0.50800000000000001</v>
      </c>
      <c r="E17" s="13" t="s">
        <v>6</v>
      </c>
      <c r="F17" s="13" t="s">
        <v>55</v>
      </c>
      <c r="G17" s="13">
        <f xml:space="preserve"> SUM(G12:G15)</f>
        <v>0.161</v>
      </c>
    </row>
    <row r="19" spans="3:16">
      <c r="C19" s="13" t="s">
        <v>31</v>
      </c>
      <c r="D19" s="13">
        <f>PRODUCT(D17,E2)</f>
        <v>0.50800000000000001</v>
      </c>
      <c r="F19" s="13" t="s">
        <v>55</v>
      </c>
      <c r="G19" s="13">
        <f>G17</f>
        <v>0.161</v>
      </c>
      <c r="H19" s="13" t="s">
        <v>56</v>
      </c>
      <c r="I19" s="13">
        <f>SUM(D19,G19)</f>
        <v>0.66900000000000004</v>
      </c>
    </row>
    <row r="22" spans="3:16">
      <c r="C22" s="13" t="s">
        <v>37</v>
      </c>
      <c r="D22" s="13">
        <f>PRODUCT(D17,F2)</f>
        <v>-0.50800000000000001</v>
      </c>
      <c r="F22" s="13" t="s">
        <v>55</v>
      </c>
      <c r="G22" s="13">
        <f>G17</f>
        <v>0.161</v>
      </c>
      <c r="H22" s="13" t="s">
        <v>56</v>
      </c>
      <c r="I22" s="13">
        <f>SUM(D22,G22)</f>
        <v>-0.34699999999999998</v>
      </c>
    </row>
    <row r="23" spans="3:16">
      <c r="N23" s="13" t="s">
        <v>57</v>
      </c>
    </row>
    <row r="24" spans="3:16">
      <c r="C24" s="12" t="s">
        <v>41</v>
      </c>
      <c r="N24" s="32" t="s">
        <v>58</v>
      </c>
      <c r="O24" s="32"/>
      <c r="P24" s="32"/>
    </row>
    <row r="25" spans="3:16">
      <c r="C25" s="17" t="s">
        <v>59</v>
      </c>
      <c r="N25" s="15"/>
      <c r="O25" s="15" t="s">
        <v>60</v>
      </c>
      <c r="P25" s="15" t="s">
        <v>61</v>
      </c>
    </row>
    <row r="26" spans="3:16">
      <c r="C26" s="13" t="s">
        <v>51</v>
      </c>
      <c r="D26" s="13">
        <f xml:space="preserve"> B2</f>
        <v>0.50800000000000001</v>
      </c>
      <c r="F26" s="13" t="s">
        <v>52</v>
      </c>
      <c r="G26" s="13">
        <f xml:space="preserve"> PRODUCT(B3,F3)</f>
        <v>-0.318</v>
      </c>
      <c r="N26" s="15" t="s">
        <v>38</v>
      </c>
      <c r="O26" s="15">
        <f>I36</f>
        <v>1.331</v>
      </c>
      <c r="P26" s="15">
        <f>I64</f>
        <v>0.17399999999999999</v>
      </c>
    </row>
    <row r="27" spans="3:16">
      <c r="D27" s="13">
        <f xml:space="preserve"> PRODUCT(B5,F3)</f>
        <v>-1</v>
      </c>
      <c r="G27" s="13">
        <f xml:space="preserve"> PRODUCT(B4,F4)</f>
        <v>0.157</v>
      </c>
      <c r="N27" s="15" t="s">
        <v>42</v>
      </c>
      <c r="O27" s="15">
        <f>I50</f>
        <v>0.64900000000000002</v>
      </c>
      <c r="P27" s="15">
        <f>I22</f>
        <v>-0.34699999999999998</v>
      </c>
    </row>
    <row r="28" spans="3:16">
      <c r="D28" s="13">
        <f xml:space="preserve"> PRODUCT(B6,F4)</f>
        <v>-1</v>
      </c>
      <c r="G28" s="13">
        <f>PRODUCT(B7,F5)</f>
        <v>1</v>
      </c>
    </row>
    <row r="29" spans="3:16">
      <c r="D29" s="13">
        <f xml:space="preserve"> PRODUCT(B8,F5)</f>
        <v>1</v>
      </c>
      <c r="G29" s="13">
        <f>B9</f>
        <v>0</v>
      </c>
    </row>
    <row r="30" spans="3:16">
      <c r="N30" s="32" t="s">
        <v>62</v>
      </c>
      <c r="O30" s="32"/>
      <c r="P30" s="32"/>
    </row>
    <row r="31" spans="3:16">
      <c r="C31" s="13" t="s">
        <v>54</v>
      </c>
      <c r="D31" s="13">
        <f>SUM(D26:D29)</f>
        <v>-0.49199999999999999</v>
      </c>
      <c r="E31" s="13" t="s">
        <v>6</v>
      </c>
      <c r="F31" s="13" t="s">
        <v>55</v>
      </c>
      <c r="G31" s="13">
        <f xml:space="preserve"> SUM(G26:G29)</f>
        <v>0.83899999999999997</v>
      </c>
      <c r="N31" s="15"/>
      <c r="O31" s="15" t="s">
        <v>60</v>
      </c>
      <c r="P31" s="15" t="s">
        <v>61</v>
      </c>
    </row>
    <row r="32" spans="3:16">
      <c r="N32" s="15" t="s">
        <v>38</v>
      </c>
      <c r="O32" s="15">
        <f>I33</f>
        <v>0.34699999999999998</v>
      </c>
      <c r="P32" s="15">
        <f>I61</f>
        <v>-0.81</v>
      </c>
    </row>
    <row r="33" spans="3:16">
      <c r="C33" s="13" t="s">
        <v>31</v>
      </c>
      <c r="D33" s="13">
        <f>PRODUCT(D31,E2)</f>
        <v>-0.49199999999999999</v>
      </c>
      <c r="F33" s="13" t="s">
        <v>55</v>
      </c>
      <c r="G33" s="13">
        <f>G31</f>
        <v>0.83899999999999997</v>
      </c>
      <c r="H33" s="13" t="s">
        <v>56</v>
      </c>
      <c r="I33" s="13">
        <f>SUM(D33,G33)</f>
        <v>0.34699999999999998</v>
      </c>
      <c r="N33" s="15" t="s">
        <v>42</v>
      </c>
      <c r="O33" s="15">
        <f>I47</f>
        <v>-0.33499999999999996</v>
      </c>
      <c r="P33" s="15">
        <f>I19</f>
        <v>0.66900000000000004</v>
      </c>
    </row>
    <row r="36" spans="3:16">
      <c r="C36" s="13" t="s">
        <v>37</v>
      </c>
      <c r="D36" s="13">
        <f>PRODUCT(D31,F2)</f>
        <v>0.49199999999999999</v>
      </c>
      <c r="F36" s="13" t="s">
        <v>55</v>
      </c>
      <c r="G36" s="13">
        <f>G31</f>
        <v>0.83899999999999997</v>
      </c>
      <c r="H36" s="13" t="s">
        <v>56</v>
      </c>
      <c r="I36" s="13">
        <f>SUM(D36,G36)</f>
        <v>1.331</v>
      </c>
    </row>
    <row r="38" spans="3:16">
      <c r="C38" s="12" t="s">
        <v>49</v>
      </c>
    </row>
    <row r="39" spans="3:16">
      <c r="C39" s="17" t="s">
        <v>63</v>
      </c>
    </row>
    <row r="40" spans="3:16">
      <c r="C40" s="13" t="s">
        <v>51</v>
      </c>
      <c r="D40" s="13">
        <f xml:space="preserve"> B2</f>
        <v>0.50800000000000001</v>
      </c>
      <c r="F40" s="13" t="s">
        <v>52</v>
      </c>
      <c r="G40" s="13">
        <f xml:space="preserve"> PRODUCT(B3,G3)</f>
        <v>0</v>
      </c>
    </row>
    <row r="41" spans="3:16">
      <c r="D41" s="13">
        <f xml:space="preserve"> PRODUCT(B5,G3)</f>
        <v>0</v>
      </c>
      <c r="G41" s="13">
        <f xml:space="preserve"> PRODUCT(B4,G4)</f>
        <v>0.157</v>
      </c>
    </row>
    <row r="42" spans="3:16">
      <c r="D42" s="13">
        <f xml:space="preserve"> PRODUCT(B6,G4)</f>
        <v>-1</v>
      </c>
      <c r="G42" s="13">
        <f>PRODUCT(B7,G5)</f>
        <v>0</v>
      </c>
    </row>
    <row r="43" spans="3:16">
      <c r="D43" s="13">
        <f xml:space="preserve"> PRODUCT(B8,G5)</f>
        <v>0</v>
      </c>
      <c r="G43" s="13">
        <f>B9</f>
        <v>0</v>
      </c>
    </row>
    <row r="45" spans="3:16">
      <c r="C45" s="13" t="s">
        <v>54</v>
      </c>
      <c r="D45" s="13">
        <f>SUM(D40:D43)</f>
        <v>-0.49199999999999999</v>
      </c>
      <c r="E45" s="13" t="s">
        <v>6</v>
      </c>
      <c r="F45" s="13" t="s">
        <v>55</v>
      </c>
      <c r="G45" s="13">
        <f xml:space="preserve"> SUM(G40:G43)</f>
        <v>0.157</v>
      </c>
    </row>
    <row r="47" spans="3:16">
      <c r="C47" s="13" t="s">
        <v>31</v>
      </c>
      <c r="D47" s="13">
        <f>PRODUCT(D45,E2)</f>
        <v>-0.49199999999999999</v>
      </c>
      <c r="F47" s="13" t="s">
        <v>55</v>
      </c>
      <c r="G47" s="13">
        <f>G45</f>
        <v>0.157</v>
      </c>
      <c r="H47" s="13" t="s">
        <v>56</v>
      </c>
      <c r="I47" s="13">
        <f>SUM(D47,G47)</f>
        <v>-0.33499999999999996</v>
      </c>
    </row>
    <row r="50" spans="3:9">
      <c r="C50" s="13" t="s">
        <v>37</v>
      </c>
      <c r="D50" s="13">
        <f>PRODUCT(D45,F2)</f>
        <v>0.49199999999999999</v>
      </c>
      <c r="F50" s="13" t="s">
        <v>55</v>
      </c>
      <c r="G50" s="13">
        <f>G45</f>
        <v>0.157</v>
      </c>
      <c r="H50" s="13" t="s">
        <v>56</v>
      </c>
      <c r="I50" s="13">
        <f>SUM(D50,G50)</f>
        <v>0.64900000000000002</v>
      </c>
    </row>
    <row r="52" spans="3:9">
      <c r="C52" s="12" t="s">
        <v>53</v>
      </c>
    </row>
    <row r="53" spans="3:9">
      <c r="C53" s="17" t="s">
        <v>64</v>
      </c>
    </row>
    <row r="54" spans="3:9">
      <c r="C54" s="13" t="s">
        <v>51</v>
      </c>
      <c r="D54" s="13">
        <f xml:space="preserve"> B2</f>
        <v>0.50800000000000001</v>
      </c>
      <c r="F54" s="13" t="s">
        <v>52</v>
      </c>
      <c r="G54" s="13">
        <f xml:space="preserve"> PRODUCT(B3,H3)</f>
        <v>-0.318</v>
      </c>
    </row>
    <row r="55" spans="3:9">
      <c r="D55" s="13">
        <f xml:space="preserve"> PRODUCT(B5,H3)</f>
        <v>-1</v>
      </c>
      <c r="G55" s="13">
        <f xml:space="preserve"> PRODUCT(B4,H4)</f>
        <v>0</v>
      </c>
    </row>
    <row r="56" spans="3:9">
      <c r="D56" s="13">
        <f xml:space="preserve"> PRODUCT(B6,H4)</f>
        <v>0</v>
      </c>
      <c r="G56" s="13">
        <f>PRODUCT(B7,H5)</f>
        <v>0</v>
      </c>
    </row>
    <row r="57" spans="3:9">
      <c r="D57" s="13">
        <f xml:space="preserve"> PRODUCT(B8,H5)</f>
        <v>0</v>
      </c>
      <c r="G57" s="13">
        <f>B9</f>
        <v>0</v>
      </c>
    </row>
    <row r="59" spans="3:9">
      <c r="C59" s="13" t="s">
        <v>54</v>
      </c>
      <c r="D59" s="13">
        <f>SUM(D54:D57)</f>
        <v>-0.49199999999999999</v>
      </c>
      <c r="E59" s="13" t="s">
        <v>6</v>
      </c>
      <c r="F59" s="13" t="s">
        <v>55</v>
      </c>
      <c r="G59" s="13">
        <f xml:space="preserve"> SUM(G54:G57)</f>
        <v>-0.318</v>
      </c>
    </row>
    <row r="61" spans="3:9">
      <c r="C61" s="13" t="s">
        <v>31</v>
      </c>
      <c r="D61" s="13">
        <f>PRODUCT(D59,E2)</f>
        <v>-0.49199999999999999</v>
      </c>
      <c r="F61" s="13" t="s">
        <v>55</v>
      </c>
      <c r="G61" s="13">
        <f>G59</f>
        <v>-0.318</v>
      </c>
      <c r="H61" s="13" t="s">
        <v>56</v>
      </c>
      <c r="I61" s="13">
        <f>SUM(D61,G61)</f>
        <v>-0.81</v>
      </c>
    </row>
    <row r="64" spans="3:9">
      <c r="C64" s="13" t="s">
        <v>37</v>
      </c>
      <c r="D64" s="13">
        <f>PRODUCT(D59,F2)</f>
        <v>0.49199999999999999</v>
      </c>
      <c r="F64" s="13" t="s">
        <v>55</v>
      </c>
      <c r="G64" s="13">
        <f>G59</f>
        <v>-0.318</v>
      </c>
      <c r="H64" s="13" t="s">
        <v>56</v>
      </c>
      <c r="I64" s="13">
        <f>SUM(D64,G64)</f>
        <v>0.17399999999999999</v>
      </c>
    </row>
  </sheetData>
  <mergeCells count="12">
    <mergeCell ref="N30:P30"/>
    <mergeCell ref="N3:P3"/>
    <mergeCell ref="J4:K4"/>
    <mergeCell ref="J5:K5"/>
    <mergeCell ref="J7:K7"/>
    <mergeCell ref="J8:K8"/>
    <mergeCell ref="N8:P8"/>
    <mergeCell ref="J10:K10"/>
    <mergeCell ref="J11:K11"/>
    <mergeCell ref="J13:K13"/>
    <mergeCell ref="J14:K14"/>
    <mergeCell ref="N24:P24"/>
  </mergeCells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9B5FF-EFA1-4E58-B8B8-27308F2D7D3E}">
  <dimension ref="A2:M36"/>
  <sheetViews>
    <sheetView zoomScale="110" zoomScaleNormal="110" workbookViewId="0">
      <selection activeCell="A23" sqref="A23:XFD23"/>
    </sheetView>
  </sheetViews>
  <sheetFormatPr defaultRowHeight="12.75"/>
  <cols>
    <col min="1" max="1" width="8.28515625" style="13" customWidth="1"/>
    <col min="2" max="9" width="9.140625" style="13"/>
    <col min="10" max="10" width="5.5703125" style="13" customWidth="1"/>
    <col min="11" max="11" width="6.28515625" style="13" customWidth="1"/>
    <col min="12" max="16384" width="9.140625" style="13"/>
  </cols>
  <sheetData>
    <row r="2" spans="1:13">
      <c r="A2" s="10" t="s">
        <v>22</v>
      </c>
      <c r="B2" s="11">
        <v>0.61899999999999999</v>
      </c>
      <c r="D2" s="10" t="s">
        <v>23</v>
      </c>
      <c r="E2" s="11">
        <v>0.25535000000000002</v>
      </c>
      <c r="F2" s="13">
        <v>-0.25535000000000002</v>
      </c>
    </row>
    <row r="3" spans="1:13">
      <c r="A3" s="10" t="s">
        <v>24</v>
      </c>
      <c r="B3" s="11">
        <v>1.9E-2</v>
      </c>
      <c r="D3" s="10" t="s">
        <v>25</v>
      </c>
      <c r="E3" s="11">
        <v>1</v>
      </c>
      <c r="F3" s="13">
        <v>0</v>
      </c>
      <c r="J3" s="33"/>
      <c r="K3" s="34"/>
      <c r="L3" s="18" t="s">
        <v>65</v>
      </c>
      <c r="M3" s="14" t="s">
        <v>66</v>
      </c>
    </row>
    <row r="4" spans="1:13">
      <c r="A4" s="10" t="s">
        <v>28</v>
      </c>
      <c r="B4" s="11">
        <v>0.66400000000000003</v>
      </c>
      <c r="D4" s="16" t="s">
        <v>67</v>
      </c>
      <c r="E4" s="13">
        <f>PRODUCT(E2,E3)</f>
        <v>0.25535000000000002</v>
      </c>
      <c r="F4" s="13">
        <v>-0.25535000000000002</v>
      </c>
      <c r="J4" s="30" t="s">
        <v>68</v>
      </c>
      <c r="K4" s="31"/>
      <c r="L4" s="15">
        <f>I36</f>
        <v>-0.44006164999999997</v>
      </c>
      <c r="M4" s="15">
        <f>I22</f>
        <v>-0.12393834999999995</v>
      </c>
    </row>
    <row r="5" spans="1:13">
      <c r="J5" s="30" t="s">
        <v>69</v>
      </c>
      <c r="K5" s="31"/>
      <c r="L5" s="15">
        <f>I33</f>
        <v>-0.59061405</v>
      </c>
      <c r="M5" s="15">
        <f>I19</f>
        <v>6.4614050000000062E-2</v>
      </c>
    </row>
    <row r="6" spans="1:13">
      <c r="A6" s="10"/>
      <c r="C6" s="17" t="s">
        <v>70</v>
      </c>
    </row>
    <row r="7" spans="1:13">
      <c r="A7" s="10"/>
    </row>
    <row r="8" spans="1:13">
      <c r="A8" s="10"/>
    </row>
    <row r="9" spans="1:13">
      <c r="A9" s="10" t="s">
        <v>48</v>
      </c>
      <c r="B9" s="11">
        <v>-0.28199999999999997</v>
      </c>
    </row>
    <row r="10" spans="1:13">
      <c r="C10" s="17" t="s">
        <v>66</v>
      </c>
    </row>
    <row r="11" spans="1:13">
      <c r="C11" s="17" t="s">
        <v>71</v>
      </c>
    </row>
    <row r="12" spans="1:13">
      <c r="C12" s="13" t="s">
        <v>51</v>
      </c>
      <c r="D12" s="13">
        <f xml:space="preserve"> PRODUCT(B2, E2)</f>
        <v>0.15806165000000003</v>
      </c>
    </row>
    <row r="13" spans="1:13">
      <c r="C13" s="13" t="s">
        <v>52</v>
      </c>
      <c r="D13" s="13">
        <f>B3</f>
        <v>1.9E-2</v>
      </c>
      <c r="E13" s="13" t="s">
        <v>8</v>
      </c>
    </row>
    <row r="14" spans="1:13">
      <c r="C14" s="13" t="s">
        <v>72</v>
      </c>
      <c r="D14" s="13">
        <f xml:space="preserve"> PRODUCT(B4,E2)</f>
        <v>0.16955240000000002</v>
      </c>
      <c r="E14" s="13" t="s">
        <v>8</v>
      </c>
    </row>
    <row r="15" spans="1:13">
      <c r="C15" s="13" t="s">
        <v>73</v>
      </c>
      <c r="D15" s="13">
        <f>B9</f>
        <v>-0.28199999999999997</v>
      </c>
    </row>
    <row r="17" spans="3:9">
      <c r="C17" s="13" t="s">
        <v>54</v>
      </c>
      <c r="D17" s="13">
        <f>SUM(D13:D14)</f>
        <v>0.18855240000000001</v>
      </c>
      <c r="E17" s="13" t="s">
        <v>8</v>
      </c>
      <c r="F17" s="13" t="s">
        <v>55</v>
      </c>
      <c r="G17" s="13">
        <f xml:space="preserve"> SUM(D12,D15)</f>
        <v>-0.12393834999999995</v>
      </c>
    </row>
    <row r="19" spans="3:9">
      <c r="C19" s="13" t="s">
        <v>69</v>
      </c>
      <c r="D19" s="13">
        <f>PRODUCT(D17,E3)</f>
        <v>0.18855240000000001</v>
      </c>
      <c r="F19" s="13" t="s">
        <v>55</v>
      </c>
      <c r="G19" s="13">
        <f>G17</f>
        <v>-0.12393834999999995</v>
      </c>
      <c r="H19" s="13" t="s">
        <v>56</v>
      </c>
      <c r="I19" s="13">
        <f>SUM(D19,G19)</f>
        <v>6.4614050000000062E-2</v>
      </c>
    </row>
    <row r="22" spans="3:9">
      <c r="C22" s="13" t="s">
        <v>68</v>
      </c>
      <c r="D22" s="13">
        <f>PRODUCT(D17,F3)</f>
        <v>0</v>
      </c>
      <c r="F22" s="13" t="s">
        <v>55</v>
      </c>
      <c r="G22" s="13">
        <f>G17</f>
        <v>-0.12393834999999995</v>
      </c>
      <c r="H22" s="13" t="s">
        <v>56</v>
      </c>
      <c r="I22" s="13">
        <f>SUM(D22,G22)</f>
        <v>-0.12393834999999995</v>
      </c>
    </row>
    <row r="24" spans="3:9">
      <c r="C24" s="13" t="s">
        <v>65</v>
      </c>
    </row>
    <row r="25" spans="3:9">
      <c r="C25" s="17" t="s">
        <v>74</v>
      </c>
    </row>
    <row r="26" spans="3:9">
      <c r="C26" s="13" t="s">
        <v>51</v>
      </c>
      <c r="D26" s="13">
        <f xml:space="preserve"> PRODUCT(B2, F2)</f>
        <v>-0.15806165000000003</v>
      </c>
    </row>
    <row r="27" spans="3:9">
      <c r="D27" s="13">
        <f>B3</f>
        <v>1.9E-2</v>
      </c>
      <c r="E27" s="13" t="s">
        <v>8</v>
      </c>
    </row>
    <row r="28" spans="3:9">
      <c r="D28" s="13">
        <f xml:space="preserve"> PRODUCT(B4,F2)</f>
        <v>-0.16955240000000002</v>
      </c>
      <c r="E28" s="13" t="s">
        <v>8</v>
      </c>
    </row>
    <row r="29" spans="3:9">
      <c r="D29" s="13">
        <f>B9</f>
        <v>-0.28199999999999997</v>
      </c>
    </row>
    <row r="31" spans="3:9">
      <c r="C31" s="13" t="s">
        <v>54</v>
      </c>
      <c r="D31" s="13">
        <f>SUM(D27:D28)</f>
        <v>-0.15055240000000003</v>
      </c>
      <c r="E31" s="13" t="s">
        <v>8</v>
      </c>
      <c r="F31" s="13" t="s">
        <v>55</v>
      </c>
      <c r="G31" s="13">
        <f xml:space="preserve"> SUM(D26,D29)</f>
        <v>-0.44006164999999997</v>
      </c>
    </row>
    <row r="33" spans="3:9">
      <c r="C33" s="13" t="s">
        <v>69</v>
      </c>
      <c r="D33" s="13">
        <f>PRODUCT(D31,E3)</f>
        <v>-0.15055240000000003</v>
      </c>
      <c r="F33" s="13" t="s">
        <v>55</v>
      </c>
      <c r="G33" s="13">
        <f>G31</f>
        <v>-0.44006164999999997</v>
      </c>
      <c r="H33" s="13" t="s">
        <v>56</v>
      </c>
      <c r="I33" s="13">
        <f>SUM(D33,G33)</f>
        <v>-0.59061405</v>
      </c>
    </row>
    <row r="36" spans="3:9">
      <c r="C36" s="13" t="s">
        <v>68</v>
      </c>
      <c r="D36" s="13">
        <f>PRODUCT(D31,F3)</f>
        <v>0</v>
      </c>
      <c r="F36" s="13" t="s">
        <v>55</v>
      </c>
      <c r="G36" s="13">
        <f>G31</f>
        <v>-0.44006164999999997</v>
      </c>
      <c r="H36" s="13" t="s">
        <v>56</v>
      </c>
      <c r="I36" s="13">
        <f>SUM(D36,G36)</f>
        <v>-0.44006164999999997</v>
      </c>
    </row>
  </sheetData>
  <mergeCells count="3">
    <mergeCell ref="J3:K3"/>
    <mergeCell ref="J4:K4"/>
    <mergeCell ref="J5:K5"/>
  </mergeCells>
  <pageMargins left="0.75" right="0.75" top="1" bottom="1" header="0.5" footer="0.5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Dayna van der Zande</dc:creator>
  <cp:keywords/>
  <dc:description/>
  <cp:lastModifiedBy/>
  <cp:revision/>
  <dcterms:created xsi:type="dcterms:W3CDTF">2023-09-18T03:41:42Z</dcterms:created>
  <dcterms:modified xsi:type="dcterms:W3CDTF">2025-09-24T21:00:15Z</dcterms:modified>
  <cp:category/>
  <cp:contentStatus/>
</cp:coreProperties>
</file>