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el\OneDrive\05 - Research\00 - Codes\01 - Python Code\03 - Asaoka\Asaoka\RawData\"/>
    </mc:Choice>
  </mc:AlternateContent>
  <xr:revisionPtr revIDLastSave="0" documentId="3C6875BD43E33B83654F5997F0EB428CE534BD36" xr6:coauthVersionLast="21" xr6:coauthVersionMax="21" xr10:uidLastSave="{00000000-0000-0000-0000-000000000000}"/>
  <bookViews>
    <workbookView xWindow="-15" yWindow="-15" windowWidth="9675" windowHeight="7230" xr2:uid="{00000000-000D-0000-FFFF-FFFF00000000}"/>
  </bookViews>
  <sheets>
    <sheet name="RA-11-SM1-1" sheetId="4" r:id="rId1"/>
    <sheet name="Chart" sheetId="6" r:id="rId2"/>
    <sheet name="Input Data" sheetId="1" r:id="rId3"/>
  </sheets>
  <definedNames>
    <definedName name="_xlnm.Print_Area" localSheetId="1">Chart!#REF!</definedName>
    <definedName name="_xlnm.Print_Area" localSheetId="2">'Input Data'!$A$1:$I$26</definedName>
    <definedName name="_xlnm.Print_Area" localSheetId="0">'RA-11-SM1-1'!$A:$H</definedName>
    <definedName name="_xlnm.Print_Titles" localSheetId="1">Chart!#REF!,Chart!$1:$13</definedName>
    <definedName name="_xlnm.Print_Titles" localSheetId="0">'RA-11-SM1-1'!$1:$12</definedName>
  </definedNames>
  <calcPr calcId="171027" calcCompleted="0"/>
  <fileRecoveryPr repairLoad="1"/>
</workbook>
</file>

<file path=xl/calcChain.xml><?xml version="1.0" encoding="utf-8"?>
<calcChain xmlns="http://schemas.openxmlformats.org/spreadsheetml/2006/main">
  <c r="G84" i="1" l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B113" i="4"/>
  <c r="D113" i="4"/>
  <c r="C113" i="4"/>
  <c r="B114" i="4"/>
  <c r="D114" i="4" s="1"/>
  <c r="C114" i="4"/>
  <c r="B115" i="4"/>
  <c r="C115" i="4"/>
  <c r="D115" i="4"/>
  <c r="B116" i="4"/>
  <c r="D116" i="4"/>
  <c r="C116" i="4"/>
  <c r="B117" i="4"/>
  <c r="D117" i="4" s="1"/>
  <c r="C117" i="4"/>
  <c r="B118" i="4"/>
  <c r="D118" i="4" s="1"/>
  <c r="C118" i="4"/>
  <c r="B119" i="4"/>
  <c r="C119" i="4"/>
  <c r="D119" i="4"/>
  <c r="B120" i="4"/>
  <c r="D120" i="4" s="1"/>
  <c r="C120" i="4"/>
  <c r="B121" i="4"/>
  <c r="D121" i="4"/>
  <c r="C121" i="4"/>
  <c r="B122" i="4"/>
  <c r="D122" i="4" s="1"/>
  <c r="C122" i="4"/>
  <c r="B123" i="4"/>
  <c r="D123" i="4" s="1"/>
  <c r="C123" i="4"/>
  <c r="B124" i="4"/>
  <c r="D124" i="4" s="1"/>
  <c r="C124" i="4"/>
  <c r="B125" i="4"/>
  <c r="D125" i="4"/>
  <c r="C125" i="4"/>
  <c r="B126" i="4"/>
  <c r="D126" i="4" s="1"/>
  <c r="C126" i="4"/>
  <c r="B127" i="4"/>
  <c r="D127" i="4" s="1"/>
  <c r="C127" i="4"/>
  <c r="B128" i="4"/>
  <c r="C128" i="4"/>
  <c r="D128" i="4"/>
  <c r="B129" i="4"/>
  <c r="D129" i="4"/>
  <c r="C129" i="4"/>
  <c r="B130" i="4"/>
  <c r="D130" i="4" s="1"/>
  <c r="C130" i="4"/>
  <c r="B131" i="4"/>
  <c r="C131" i="4"/>
  <c r="D131" i="4"/>
  <c r="B132" i="4"/>
  <c r="D132" i="4"/>
  <c r="C132" i="4"/>
  <c r="B133" i="4"/>
  <c r="D133" i="4" s="1"/>
  <c r="C133" i="4"/>
  <c r="B134" i="4"/>
  <c r="D134" i="4" s="1"/>
  <c r="C134" i="4"/>
  <c r="B135" i="4"/>
  <c r="C135" i="4"/>
  <c r="D135" i="4"/>
  <c r="B136" i="4"/>
  <c r="D136" i="4" s="1"/>
  <c r="C136" i="4"/>
  <c r="B137" i="4"/>
  <c r="D137" i="4" s="1"/>
  <c r="C137" i="4"/>
  <c r="B138" i="4"/>
  <c r="D138" i="4" s="1"/>
  <c r="C138" i="4"/>
  <c r="B139" i="4"/>
  <c r="D139" i="4" s="1"/>
  <c r="C139" i="4"/>
  <c r="B140" i="4"/>
  <c r="D140" i="4" s="1"/>
  <c r="C140" i="4"/>
  <c r="B141" i="4"/>
  <c r="D141" i="4"/>
  <c r="C141" i="4"/>
  <c r="B142" i="4"/>
  <c r="D142" i="4" s="1"/>
  <c r="C142" i="4"/>
  <c r="B143" i="4"/>
  <c r="D143" i="4" s="1"/>
  <c r="C143" i="4"/>
  <c r="B144" i="4"/>
  <c r="C144" i="4"/>
  <c r="D144" i="4"/>
  <c r="B145" i="4"/>
  <c r="D145" i="4"/>
  <c r="C145" i="4"/>
  <c r="B146" i="4"/>
  <c r="D146" i="4" s="1"/>
  <c r="C146" i="4"/>
  <c r="B147" i="4"/>
  <c r="C147" i="4"/>
  <c r="D147" i="4"/>
  <c r="B148" i="4"/>
  <c r="D148" i="4"/>
  <c r="C148" i="4"/>
  <c r="B149" i="4"/>
  <c r="D149" i="4" s="1"/>
  <c r="C149" i="4"/>
  <c r="B150" i="4"/>
  <c r="D150" i="4" s="1"/>
  <c r="C150" i="4"/>
  <c r="B151" i="4"/>
  <c r="C151" i="4"/>
  <c r="D151" i="4"/>
  <c r="B152" i="4"/>
  <c r="D152" i="4" s="1"/>
  <c r="C152" i="4"/>
  <c r="B153" i="4"/>
  <c r="D153" i="4" s="1"/>
  <c r="C153" i="4"/>
  <c r="B154" i="4"/>
  <c r="D154" i="4" s="1"/>
  <c r="C154" i="4"/>
  <c r="B155" i="4"/>
  <c r="D155" i="4" s="1"/>
  <c r="C155" i="4"/>
  <c r="B156" i="4"/>
  <c r="D156" i="4" s="1"/>
  <c r="C156" i="4"/>
  <c r="B157" i="4"/>
  <c r="D157" i="4"/>
  <c r="C157" i="4"/>
  <c r="B158" i="4"/>
  <c r="D158" i="4" s="1"/>
  <c r="C158" i="4"/>
  <c r="B159" i="4"/>
  <c r="D159" i="4" s="1"/>
  <c r="C159" i="4"/>
  <c r="B160" i="4"/>
  <c r="C160" i="4"/>
  <c r="D160" i="4"/>
  <c r="B161" i="4"/>
  <c r="D161" i="4"/>
  <c r="C161" i="4"/>
  <c r="B162" i="4"/>
  <c r="D162" i="4" s="1"/>
  <c r="C16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D94" i="4" s="1"/>
  <c r="C94" i="4"/>
  <c r="B95" i="4"/>
  <c r="D95" i="4" s="1"/>
  <c r="C95" i="4"/>
  <c r="B96" i="4"/>
  <c r="D96" i="4" s="1"/>
  <c r="C96" i="4"/>
  <c r="B97" i="4"/>
  <c r="D97" i="4" s="1"/>
  <c r="C97" i="4"/>
  <c r="B98" i="4"/>
  <c r="D98" i="4" s="1"/>
  <c r="C98" i="4"/>
  <c r="B99" i="4"/>
  <c r="C99" i="4"/>
  <c r="D99" i="4"/>
  <c r="B100" i="4"/>
  <c r="D100" i="4" s="1"/>
  <c r="C100" i="4"/>
  <c r="B101" i="4"/>
  <c r="D101" i="4" s="1"/>
  <c r="C101" i="4"/>
  <c r="B102" i="4"/>
  <c r="D102" i="4"/>
  <c r="C102" i="4"/>
  <c r="B103" i="4"/>
  <c r="C103" i="4"/>
  <c r="D103" i="4"/>
  <c r="B104" i="4"/>
  <c r="D104" i="4" s="1"/>
  <c r="C104" i="4"/>
  <c r="B105" i="4"/>
  <c r="D105" i="4"/>
  <c r="C105" i="4"/>
  <c r="B106" i="4"/>
  <c r="D106" i="4"/>
  <c r="C106" i="4"/>
  <c r="B107" i="4"/>
  <c r="D107" i="4" s="1"/>
  <c r="C107" i="4"/>
  <c r="B108" i="4"/>
  <c r="D108" i="4" s="1"/>
  <c r="C108" i="4"/>
  <c r="B109" i="4"/>
  <c r="D109" i="4"/>
  <c r="C109" i="4"/>
  <c r="B110" i="4"/>
  <c r="D110" i="4" s="1"/>
  <c r="C110" i="4"/>
  <c r="B111" i="4"/>
  <c r="D111" i="4" s="1"/>
  <c r="C111" i="4"/>
  <c r="B112" i="4"/>
  <c r="D112" i="4" s="1"/>
  <c r="C11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G22" i="1"/>
  <c r="H22" i="1" s="1"/>
  <c r="G23" i="1"/>
  <c r="H23" i="1"/>
  <c r="G24" i="1"/>
  <c r="H24" i="1" s="1"/>
  <c r="G25" i="1"/>
  <c r="H25" i="1"/>
  <c r="G26" i="1"/>
  <c r="H26" i="1" s="1"/>
  <c r="G27" i="1"/>
  <c r="H27" i="1"/>
  <c r="G28" i="1"/>
  <c r="H28" i="1" s="1"/>
  <c r="G29" i="1"/>
  <c r="H29" i="1"/>
  <c r="G30" i="1"/>
  <c r="H30" i="1" s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37" i="1"/>
  <c r="H37" i="1"/>
  <c r="G38" i="1"/>
  <c r="H38" i="1" s="1"/>
  <c r="G39" i="1"/>
  <c r="H39" i="1"/>
  <c r="G40" i="1"/>
  <c r="H40" i="1" s="1"/>
  <c r="G41" i="1"/>
  <c r="H41" i="1"/>
  <c r="G42" i="1"/>
  <c r="H42" i="1" s="1"/>
  <c r="G43" i="1"/>
  <c r="H43" i="1"/>
  <c r="G44" i="1"/>
  <c r="H44" i="1" s="1"/>
  <c r="G45" i="1"/>
  <c r="H45" i="1"/>
  <c r="G46" i="1"/>
  <c r="H46" i="1" s="1"/>
  <c r="G47" i="1"/>
  <c r="H47" i="1"/>
  <c r="G48" i="1"/>
  <c r="H48" i="1" s="1"/>
  <c r="G49" i="1"/>
  <c r="H49" i="1"/>
  <c r="G50" i="1"/>
  <c r="H50" i="1" s="1"/>
  <c r="G51" i="1"/>
  <c r="H51" i="1"/>
  <c r="G52" i="1"/>
  <c r="H52" i="1" s="1"/>
  <c r="G53" i="1"/>
  <c r="H53" i="1"/>
  <c r="G54" i="1"/>
  <c r="H54" i="1" s="1"/>
  <c r="G55" i="1"/>
  <c r="H55" i="1"/>
  <c r="G56" i="1"/>
  <c r="H56" i="1" s="1"/>
  <c r="G57" i="1"/>
  <c r="H57" i="1"/>
  <c r="G58" i="1"/>
  <c r="H58" i="1" s="1"/>
  <c r="G59" i="1"/>
  <c r="H59" i="1"/>
  <c r="G60" i="1"/>
  <c r="H60" i="1" s="1"/>
  <c r="G61" i="1"/>
  <c r="H61" i="1"/>
  <c r="G62" i="1"/>
  <c r="H62" i="1" s="1"/>
  <c r="G63" i="1"/>
  <c r="H63" i="1"/>
  <c r="G64" i="1"/>
  <c r="H64" i="1" s="1"/>
  <c r="G65" i="1"/>
  <c r="H65" i="1"/>
  <c r="G66" i="1"/>
  <c r="H66" i="1" s="1"/>
  <c r="G67" i="1"/>
  <c r="H67" i="1"/>
  <c r="G68" i="1"/>
  <c r="H68" i="1" s="1"/>
  <c r="G69" i="1"/>
  <c r="H69" i="1"/>
  <c r="G70" i="1"/>
  <c r="H70" i="1" s="1"/>
  <c r="G71" i="1"/>
  <c r="H71" i="1"/>
  <c r="G72" i="1"/>
  <c r="H72" i="1" s="1"/>
  <c r="G73" i="1"/>
  <c r="H73" i="1"/>
  <c r="G74" i="1"/>
  <c r="H74" i="1" s="1"/>
  <c r="G75" i="1"/>
  <c r="H75" i="1"/>
  <c r="G76" i="1"/>
  <c r="H76" i="1" s="1"/>
  <c r="G77" i="1"/>
  <c r="H77" i="1"/>
  <c r="G78" i="1"/>
  <c r="H78" i="1" s="1"/>
  <c r="G79" i="1"/>
  <c r="H79" i="1"/>
  <c r="G80" i="1"/>
  <c r="H80" i="1" s="1"/>
  <c r="G81" i="1"/>
  <c r="H81" i="1"/>
  <c r="G82" i="1"/>
  <c r="H82" i="1" s="1"/>
  <c r="G83" i="1"/>
  <c r="H83" i="1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H15" i="4"/>
  <c r="H16" i="4"/>
  <c r="H17" i="4"/>
  <c r="H18" i="4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/>
  <c r="G15" i="1"/>
  <c r="H15" i="1" s="1"/>
  <c r="G16" i="1"/>
  <c r="H16" i="1"/>
  <c r="G17" i="1"/>
  <c r="H17" i="1" s="1"/>
  <c r="G18" i="1"/>
  <c r="H18" i="1"/>
  <c r="G19" i="1"/>
  <c r="H19" i="1" s="1"/>
  <c r="G20" i="1"/>
  <c r="H20" i="1"/>
  <c r="G21" i="1"/>
  <c r="H21" i="1" s="1"/>
  <c r="D6" i="1"/>
  <c r="E14" i="4"/>
  <c r="E5" i="1"/>
  <c r="H13" i="4" s="1"/>
  <c r="H14" i="4"/>
  <c r="H19" i="4"/>
  <c r="H20" i="4"/>
  <c r="H21" i="4"/>
  <c r="H22" i="4"/>
  <c r="H23" i="4"/>
  <c r="H24" i="4"/>
  <c r="H25" i="4"/>
  <c r="H26" i="4"/>
  <c r="H27" i="4"/>
  <c r="B31" i="4"/>
  <c r="B30" i="4"/>
  <c r="B29" i="4"/>
  <c r="B28" i="4"/>
  <c r="B27" i="4"/>
  <c r="B26" i="4"/>
  <c r="B25" i="4"/>
  <c r="B24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H28" i="4"/>
  <c r="H29" i="4"/>
  <c r="H30" i="4"/>
  <c r="H31" i="4"/>
  <c r="H32" i="4"/>
  <c r="H34" i="4"/>
  <c r="H35" i="4"/>
  <c r="H36" i="4"/>
  <c r="H37" i="4"/>
  <c r="I29" i="1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E48" i="1"/>
  <c r="H56" i="4"/>
  <c r="H57" i="4"/>
  <c r="H58" i="4"/>
  <c r="E51" i="1"/>
  <c r="H59" i="4"/>
  <c r="E52" i="1"/>
  <c r="H60" i="4" s="1"/>
  <c r="H61" i="4"/>
  <c r="H62" i="4"/>
  <c r="E55" i="1"/>
  <c r="H63" i="4" s="1"/>
  <c r="H64" i="4"/>
  <c r="H65" i="4"/>
  <c r="E58" i="1"/>
  <c r="H70" i="4"/>
  <c r="E63" i="1"/>
  <c r="H71" i="4" s="1"/>
  <c r="H72" i="4"/>
  <c r="H73" i="4"/>
  <c r="E66" i="1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D86" i="1"/>
  <c r="E94" i="4" s="1"/>
  <c r="E86" i="1"/>
  <c r="H94" i="4" s="1"/>
  <c r="D87" i="1"/>
  <c r="E95" i="4" s="1"/>
  <c r="E87" i="1"/>
  <c r="H95" i="4"/>
  <c r="D88" i="1"/>
  <c r="E96" i="4" s="1"/>
  <c r="F96" i="4" s="1"/>
  <c r="E88" i="1"/>
  <c r="H96" i="4"/>
  <c r="D89" i="1"/>
  <c r="E97" i="4" s="1"/>
  <c r="G97" i="4" s="1"/>
  <c r="E89" i="1"/>
  <c r="H97" i="4" s="1"/>
  <c r="D90" i="1"/>
  <c r="E98" i="4" s="1"/>
  <c r="E90" i="1"/>
  <c r="H98" i="4"/>
  <c r="D91" i="1"/>
  <c r="E99" i="4" s="1"/>
  <c r="E91" i="1"/>
  <c r="H99" i="4"/>
  <c r="D92" i="1"/>
  <c r="E100" i="4" s="1"/>
  <c r="F100" i="4" s="1"/>
  <c r="E92" i="1"/>
  <c r="H100" i="4"/>
  <c r="D93" i="1"/>
  <c r="E101" i="4" s="1"/>
  <c r="G101" i="4" s="1"/>
  <c r="E93" i="1"/>
  <c r="H101" i="4" s="1"/>
  <c r="D94" i="1"/>
  <c r="E102" i="4" s="1"/>
  <c r="E94" i="1"/>
  <c r="H102" i="4"/>
  <c r="D95" i="1"/>
  <c r="E103" i="4" s="1"/>
  <c r="E95" i="1"/>
  <c r="H103" i="4"/>
  <c r="D96" i="1"/>
  <c r="E104" i="4" s="1"/>
  <c r="F104" i="4" s="1"/>
  <c r="E96" i="1"/>
  <c r="H104" i="4"/>
  <c r="D97" i="1"/>
  <c r="E105" i="4" s="1"/>
  <c r="G105" i="4" s="1"/>
  <c r="E97" i="1"/>
  <c r="H105" i="4" s="1"/>
  <c r="D98" i="1"/>
  <c r="E106" i="4" s="1"/>
  <c r="E98" i="1"/>
  <c r="H106" i="4"/>
  <c r="D99" i="1"/>
  <c r="E107" i="4" s="1"/>
  <c r="E99" i="1"/>
  <c r="H107" i="4"/>
  <c r="D100" i="1"/>
  <c r="E108" i="4" s="1"/>
  <c r="E100" i="1"/>
  <c r="H108" i="4"/>
  <c r="D101" i="1"/>
  <c r="E109" i="4" s="1"/>
  <c r="F109" i="4" s="1"/>
  <c r="E101" i="1"/>
  <c r="H109" i="4" s="1"/>
  <c r="D102" i="1"/>
  <c r="E110" i="4" s="1"/>
  <c r="E102" i="1"/>
  <c r="H110" i="4" s="1"/>
  <c r="D103" i="1"/>
  <c r="E111" i="4"/>
  <c r="E103" i="1"/>
  <c r="H111" i="4" s="1"/>
  <c r="D104" i="1"/>
  <c r="E112" i="4"/>
  <c r="G112" i="4" s="1"/>
  <c r="E104" i="1"/>
  <c r="H112" i="4" s="1"/>
  <c r="D105" i="1"/>
  <c r="E113" i="4"/>
  <c r="F113" i="4" s="1"/>
  <c r="E105" i="1"/>
  <c r="H113" i="4" s="1"/>
  <c r="D106" i="1"/>
  <c r="E114" i="4"/>
  <c r="G114" i="4" s="1"/>
  <c r="E106" i="1"/>
  <c r="H114" i="4" s="1"/>
  <c r="D107" i="1"/>
  <c r="E115" i="4"/>
  <c r="E107" i="1"/>
  <c r="H115" i="4" s="1"/>
  <c r="D108" i="1"/>
  <c r="E116" i="4"/>
  <c r="E108" i="1"/>
  <c r="H116" i="4" s="1"/>
  <c r="D109" i="1"/>
  <c r="E117" i="4"/>
  <c r="E109" i="1"/>
  <c r="H117" i="4" s="1"/>
  <c r="D110" i="1"/>
  <c r="E118" i="4"/>
  <c r="F118" i="4" s="1"/>
  <c r="E110" i="1"/>
  <c r="H118" i="4" s="1"/>
  <c r="D111" i="1"/>
  <c r="E119" i="4"/>
  <c r="E111" i="1"/>
  <c r="H119" i="4" s="1"/>
  <c r="D112" i="1"/>
  <c r="E120" i="4"/>
  <c r="E112" i="1"/>
  <c r="H120" i="4" s="1"/>
  <c r="D113" i="1"/>
  <c r="E121" i="4"/>
  <c r="G121" i="4" s="1"/>
  <c r="E113" i="1"/>
  <c r="H121" i="4" s="1"/>
  <c r="D114" i="1"/>
  <c r="E122" i="4"/>
  <c r="G122" i="4" s="1"/>
  <c r="E114" i="1"/>
  <c r="H122" i="4" s="1"/>
  <c r="D115" i="1"/>
  <c r="E123" i="4"/>
  <c r="E115" i="1"/>
  <c r="H123" i="4" s="1"/>
  <c r="D116" i="1"/>
  <c r="E124" i="4"/>
  <c r="E116" i="1"/>
  <c r="H124" i="4" s="1"/>
  <c r="D117" i="1"/>
  <c r="E125" i="4"/>
  <c r="G125" i="4" s="1"/>
  <c r="E117" i="1"/>
  <c r="H125" i="4" s="1"/>
  <c r="D118" i="1"/>
  <c r="E126" i="4"/>
  <c r="E118" i="1"/>
  <c r="H126" i="4" s="1"/>
  <c r="D119" i="1"/>
  <c r="E127" i="4"/>
  <c r="E119" i="1"/>
  <c r="H127" i="4" s="1"/>
  <c r="D120" i="1"/>
  <c r="E128" i="4"/>
  <c r="E120" i="1"/>
  <c r="H128" i="4" s="1"/>
  <c r="D121" i="1"/>
  <c r="E129" i="4"/>
  <c r="F129" i="4" s="1"/>
  <c r="E121" i="1"/>
  <c r="H129" i="4" s="1"/>
  <c r="D122" i="1"/>
  <c r="E130" i="4"/>
  <c r="E122" i="1"/>
  <c r="H130" i="4" s="1"/>
  <c r="D123" i="1"/>
  <c r="E131" i="4"/>
  <c r="E123" i="1"/>
  <c r="H131" i="4" s="1"/>
  <c r="D124" i="1"/>
  <c r="E132" i="4"/>
  <c r="E124" i="1"/>
  <c r="H132" i="4" s="1"/>
  <c r="D125" i="1"/>
  <c r="E133" i="4"/>
  <c r="E125" i="1"/>
  <c r="H133" i="4" s="1"/>
  <c r="D126" i="1"/>
  <c r="E134" i="4"/>
  <c r="F134" i="4" s="1"/>
  <c r="E126" i="1"/>
  <c r="H134" i="4" s="1"/>
  <c r="D127" i="1"/>
  <c r="E135" i="4"/>
  <c r="E127" i="1"/>
  <c r="H135" i="4" s="1"/>
  <c r="D128" i="1"/>
  <c r="E136" i="4"/>
  <c r="E128" i="1"/>
  <c r="H136" i="4" s="1"/>
  <c r="D129" i="1"/>
  <c r="E137" i="4"/>
  <c r="G137" i="4" s="1"/>
  <c r="E129" i="1"/>
  <c r="H137" i="4" s="1"/>
  <c r="D130" i="1"/>
  <c r="E138" i="4"/>
  <c r="E130" i="1"/>
  <c r="H138" i="4" s="1"/>
  <c r="D131" i="1"/>
  <c r="E139" i="4"/>
  <c r="E131" i="1"/>
  <c r="H139" i="4" s="1"/>
  <c r="D132" i="1"/>
  <c r="E140" i="4"/>
  <c r="E132" i="1"/>
  <c r="H140" i="4" s="1"/>
  <c r="D133" i="1"/>
  <c r="E141" i="4"/>
  <c r="G141" i="4" s="1"/>
  <c r="E133" i="1"/>
  <c r="H141" i="4" s="1"/>
  <c r="D134" i="1"/>
  <c r="E142" i="4"/>
  <c r="G142" i="4" s="1"/>
  <c r="E134" i="1"/>
  <c r="H142" i="4" s="1"/>
  <c r="D135" i="1"/>
  <c r="E143" i="4"/>
  <c r="E135" i="1"/>
  <c r="H143" i="4" s="1"/>
  <c r="D136" i="1"/>
  <c r="E144" i="4"/>
  <c r="G144" i="4" s="1"/>
  <c r="E136" i="1"/>
  <c r="H144" i="4" s="1"/>
  <c r="D137" i="1"/>
  <c r="E145" i="4"/>
  <c r="G145" i="4" s="1"/>
  <c r="E137" i="1"/>
  <c r="H145" i="4" s="1"/>
  <c r="D138" i="1"/>
  <c r="E146" i="4"/>
  <c r="G146" i="4" s="1"/>
  <c r="E138" i="1"/>
  <c r="H146" i="4" s="1"/>
  <c r="D139" i="1"/>
  <c r="E147" i="4"/>
  <c r="E139" i="1"/>
  <c r="H147" i="4" s="1"/>
  <c r="D140" i="1"/>
  <c r="E148" i="4"/>
  <c r="E140" i="1"/>
  <c r="H148" i="4" s="1"/>
  <c r="D141" i="1"/>
  <c r="E149" i="4"/>
  <c r="E141" i="1"/>
  <c r="H149" i="4" s="1"/>
  <c r="D142" i="1"/>
  <c r="E150" i="4"/>
  <c r="E142" i="1"/>
  <c r="H150" i="4" s="1"/>
  <c r="D143" i="1"/>
  <c r="E151" i="4"/>
  <c r="G151" i="4" s="1"/>
  <c r="E143" i="1"/>
  <c r="H151" i="4" s="1"/>
  <c r="D144" i="1"/>
  <c r="E152" i="4"/>
  <c r="E144" i="1"/>
  <c r="H152" i="4" s="1"/>
  <c r="D145" i="1"/>
  <c r="E153" i="4"/>
  <c r="G153" i="4" s="1"/>
  <c r="E145" i="1"/>
  <c r="H153" i="4" s="1"/>
  <c r="D146" i="1"/>
  <c r="E154" i="4"/>
  <c r="E146" i="1"/>
  <c r="H154" i="4" s="1"/>
  <c r="D147" i="1"/>
  <c r="E155" i="4"/>
  <c r="E147" i="1"/>
  <c r="H155" i="4" s="1"/>
  <c r="D148" i="1"/>
  <c r="E156" i="4"/>
  <c r="E148" i="1"/>
  <c r="H156" i="4" s="1"/>
  <c r="D149" i="1"/>
  <c r="E157" i="4"/>
  <c r="F157" i="4" s="1"/>
  <c r="E149" i="1"/>
  <c r="H157" i="4" s="1"/>
  <c r="D150" i="1"/>
  <c r="E158" i="4"/>
  <c r="F158" i="4" s="1"/>
  <c r="E150" i="1"/>
  <c r="H158" i="4" s="1"/>
  <c r="D151" i="1"/>
  <c r="E159" i="4"/>
  <c r="F159" i="4" s="1"/>
  <c r="E151" i="1"/>
  <c r="H159" i="4" s="1"/>
  <c r="D152" i="1"/>
  <c r="E160" i="4"/>
  <c r="E152" i="1"/>
  <c r="H160" i="4" s="1"/>
  <c r="D153" i="1"/>
  <c r="E161" i="4"/>
  <c r="F161" i="4" s="1"/>
  <c r="E153" i="1"/>
  <c r="H161" i="4" s="1"/>
  <c r="D154" i="1"/>
  <c r="E162" i="4"/>
  <c r="G162" i="4"/>
  <c r="E154" i="1"/>
  <c r="H162" i="4" s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B23" i="4"/>
  <c r="C23" i="4"/>
  <c r="C24" i="4"/>
  <c r="C25" i="4"/>
  <c r="C26" i="4"/>
  <c r="C27" i="4"/>
  <c r="C28" i="4"/>
  <c r="C29" i="4"/>
  <c r="C30" i="4"/>
  <c r="C20" i="4"/>
  <c r="C19" i="4"/>
  <c r="C18" i="4"/>
  <c r="G6" i="1"/>
  <c r="H6" i="1" s="1"/>
  <c r="I28" i="1"/>
  <c r="C4" i="4"/>
  <c r="C6" i="4"/>
  <c r="D6" i="4"/>
  <c r="G6" i="4"/>
  <c r="H6" i="4"/>
  <c r="B13" i="4"/>
  <c r="C13" i="4"/>
  <c r="B14" i="4"/>
  <c r="C14" i="4"/>
  <c r="B15" i="4"/>
  <c r="D15" i="4" s="1"/>
  <c r="D7" i="1" s="1"/>
  <c r="E15" i="4" s="1"/>
  <c r="C15" i="4"/>
  <c r="B16" i="4"/>
  <c r="D16" i="4" s="1"/>
  <c r="C16" i="4"/>
  <c r="B17" i="4"/>
  <c r="C17" i="4"/>
  <c r="B18" i="4"/>
  <c r="B19" i="4"/>
  <c r="B20" i="4"/>
  <c r="B21" i="4"/>
  <c r="C21" i="4"/>
  <c r="B22" i="4"/>
  <c r="C22" i="4"/>
  <c r="H33" i="4"/>
  <c r="E13" i="4"/>
  <c r="G14" i="4" s="1"/>
  <c r="F14" i="4"/>
  <c r="F153" i="4"/>
  <c r="F148" i="4"/>
  <c r="G148" i="4"/>
  <c r="G157" i="4"/>
  <c r="G136" i="4"/>
  <c r="F136" i="4"/>
  <c r="G159" i="4"/>
  <c r="G160" i="4"/>
  <c r="F160" i="4"/>
  <c r="G158" i="4"/>
  <c r="F156" i="4"/>
  <c r="G156" i="4"/>
  <c r="F141" i="4"/>
  <c r="G133" i="4"/>
  <c r="F133" i="4"/>
  <c r="F125" i="4"/>
  <c r="G117" i="4"/>
  <c r="F117" i="4"/>
  <c r="G109" i="4"/>
  <c r="F105" i="4"/>
  <c r="F101" i="4"/>
  <c r="G161" i="4"/>
  <c r="G155" i="4"/>
  <c r="F155" i="4"/>
  <c r="F142" i="4"/>
  <c r="G128" i="4"/>
  <c r="F128" i="4"/>
  <c r="G118" i="4"/>
  <c r="G108" i="4"/>
  <c r="F108" i="4"/>
  <c r="G104" i="4"/>
  <c r="G96" i="4"/>
  <c r="F162" i="4"/>
  <c r="F97" i="4" l="1"/>
  <c r="C7" i="4"/>
  <c r="C11" i="4"/>
  <c r="C5" i="4"/>
  <c r="G100" i="4"/>
  <c r="H66" i="4"/>
  <c r="E59" i="1"/>
  <c r="G149" i="4"/>
  <c r="F149" i="4"/>
  <c r="G147" i="4"/>
  <c r="F147" i="4"/>
  <c r="F143" i="4"/>
  <c r="G143" i="4"/>
  <c r="G140" i="4"/>
  <c r="F140" i="4"/>
  <c r="G138" i="4"/>
  <c r="F138" i="4"/>
  <c r="F132" i="4"/>
  <c r="G132" i="4"/>
  <c r="F130" i="4"/>
  <c r="G130" i="4"/>
  <c r="F126" i="4"/>
  <c r="G126" i="4"/>
  <c r="G124" i="4"/>
  <c r="F124" i="4"/>
  <c r="G119" i="4"/>
  <c r="F119" i="4"/>
  <c r="G115" i="4"/>
  <c r="F115" i="4"/>
  <c r="F110" i="4"/>
  <c r="G110" i="4"/>
  <c r="G94" i="4"/>
  <c r="F94" i="4"/>
  <c r="F114" i="4"/>
  <c r="F122" i="4"/>
  <c r="G134" i="4"/>
  <c r="G113" i="4"/>
  <c r="F121" i="4"/>
  <c r="G129" i="4"/>
  <c r="F137" i="4"/>
  <c r="F145" i="4"/>
  <c r="F146" i="4"/>
  <c r="F112" i="4"/>
  <c r="F144" i="4"/>
  <c r="F151" i="4"/>
  <c r="G107" i="4"/>
  <c r="F107" i="4"/>
  <c r="F103" i="4"/>
  <c r="G103" i="4"/>
  <c r="G99" i="4"/>
  <c r="F99" i="4"/>
  <c r="F95" i="4"/>
  <c r="G95" i="4"/>
  <c r="D17" i="4"/>
  <c r="D8" i="1"/>
  <c r="E16" i="4" s="1"/>
  <c r="F154" i="4"/>
  <c r="G154" i="4"/>
  <c r="G152" i="4"/>
  <c r="F152" i="4"/>
  <c r="G150" i="4"/>
  <c r="F150" i="4"/>
  <c r="F139" i="4"/>
  <c r="G139" i="4"/>
  <c r="F135" i="4"/>
  <c r="G135" i="4"/>
  <c r="F131" i="4"/>
  <c r="G131" i="4"/>
  <c r="F127" i="4"/>
  <c r="G127" i="4"/>
  <c r="G123" i="4"/>
  <c r="F123" i="4"/>
  <c r="G120" i="4"/>
  <c r="F120" i="4"/>
  <c r="G116" i="4"/>
  <c r="F116" i="4"/>
  <c r="F111" i="4"/>
  <c r="G111" i="4"/>
  <c r="G106" i="4"/>
  <c r="F106" i="4"/>
  <c r="G102" i="4"/>
  <c r="F102" i="4"/>
  <c r="G98" i="4"/>
  <c r="F98" i="4"/>
  <c r="G15" i="4"/>
  <c r="F15" i="4"/>
  <c r="H74" i="4"/>
  <c r="E67" i="1"/>
  <c r="H75" i="4" s="1"/>
  <c r="H67" i="4" l="1"/>
  <c r="E60" i="1"/>
  <c r="G16" i="4"/>
  <c r="F16" i="4"/>
  <c r="D9" i="1"/>
  <c r="E17" i="4" s="1"/>
  <c r="D18" i="4"/>
  <c r="H68" i="4" l="1"/>
  <c r="E61" i="1"/>
  <c r="H69" i="4" s="1"/>
  <c r="D10" i="1"/>
  <c r="E18" i="4" s="1"/>
  <c r="D19" i="4"/>
  <c r="F17" i="4"/>
  <c r="G17" i="4"/>
  <c r="D20" i="4" l="1"/>
  <c r="D11" i="1"/>
  <c r="E19" i="4" s="1"/>
  <c r="G18" i="4"/>
  <c r="F18" i="4"/>
  <c r="G19" i="4" l="1"/>
  <c r="F19" i="4"/>
  <c r="D21" i="4"/>
  <c r="D12" i="1"/>
  <c r="E20" i="4" s="1"/>
  <c r="F20" i="4" l="1"/>
  <c r="G20" i="4"/>
  <c r="D13" i="1"/>
  <c r="E21" i="4" s="1"/>
  <c r="D22" i="4"/>
  <c r="D14" i="1" l="1"/>
  <c r="E22" i="4" s="1"/>
  <c r="D23" i="4"/>
  <c r="F21" i="4"/>
  <c r="G21" i="4"/>
  <c r="D24" i="4" l="1"/>
  <c r="D15" i="1"/>
  <c r="E23" i="4" s="1"/>
  <c r="F22" i="4"/>
  <c r="G22" i="4"/>
  <c r="G23" i="4" l="1"/>
  <c r="F23" i="4"/>
  <c r="D16" i="1"/>
  <c r="E24" i="4" s="1"/>
  <c r="D25" i="4"/>
  <c r="D17" i="1" l="1"/>
  <c r="E25" i="4" s="1"/>
  <c r="D26" i="4"/>
  <c r="G24" i="4"/>
  <c r="F24" i="4"/>
  <c r="D18" i="1" l="1"/>
  <c r="E26" i="4" s="1"/>
  <c r="D27" i="4"/>
  <c r="F25" i="4"/>
  <c r="G25" i="4"/>
  <c r="D19" i="1" l="1"/>
  <c r="E27" i="4" s="1"/>
  <c r="D28" i="4"/>
  <c r="F26" i="4"/>
  <c r="G26" i="4"/>
  <c r="D20" i="1" l="1"/>
  <c r="E28" i="4" s="1"/>
  <c r="D29" i="4"/>
  <c r="F27" i="4"/>
  <c r="G27" i="4"/>
  <c r="D21" i="1" l="1"/>
  <c r="E29" i="4" s="1"/>
  <c r="D30" i="4"/>
  <c r="F28" i="4"/>
  <c r="G28" i="4"/>
  <c r="D22" i="1" l="1"/>
  <c r="E30" i="4" s="1"/>
  <c r="D31" i="4"/>
  <c r="F29" i="4"/>
  <c r="G29" i="4"/>
  <c r="D23" i="1" l="1"/>
  <c r="E31" i="4" s="1"/>
  <c r="D32" i="4"/>
  <c r="F30" i="4"/>
  <c r="G30" i="4"/>
  <c r="D33" i="4" l="1"/>
  <c r="D24" i="1"/>
  <c r="E32" i="4" s="1"/>
  <c r="F31" i="4"/>
  <c r="G31" i="4"/>
  <c r="F32" i="4" l="1"/>
  <c r="G32" i="4"/>
  <c r="D25" i="1"/>
  <c r="E33" i="4" s="1"/>
  <c r="D34" i="4"/>
  <c r="D26" i="1" l="1"/>
  <c r="E34" i="4" s="1"/>
  <c r="D35" i="4"/>
  <c r="G33" i="4"/>
  <c r="F33" i="4"/>
  <c r="D27" i="1" l="1"/>
  <c r="E35" i="4" s="1"/>
  <c r="D36" i="4"/>
  <c r="G34" i="4"/>
  <c r="F34" i="4"/>
  <c r="D37" i="4" l="1"/>
  <c r="D28" i="1"/>
  <c r="E36" i="4" s="1"/>
  <c r="F35" i="4"/>
  <c r="G35" i="4"/>
  <c r="G36" i="4" l="1"/>
  <c r="F36" i="4"/>
  <c r="D38" i="4"/>
  <c r="D29" i="1"/>
  <c r="E37" i="4" s="1"/>
  <c r="G37" i="4" l="1"/>
  <c r="F37" i="4"/>
  <c r="D30" i="1"/>
  <c r="E38" i="4" s="1"/>
  <c r="D39" i="4"/>
  <c r="D31" i="1" l="1"/>
  <c r="E39" i="4" s="1"/>
  <c r="D40" i="4"/>
  <c r="F38" i="4"/>
  <c r="G38" i="4"/>
  <c r="D32" i="1" l="1"/>
  <c r="E40" i="4" s="1"/>
  <c r="D41" i="4"/>
  <c r="G39" i="4"/>
  <c r="F39" i="4"/>
  <c r="D33" i="1" l="1"/>
  <c r="E41" i="4" s="1"/>
  <c r="D42" i="4"/>
  <c r="F40" i="4"/>
  <c r="G40" i="4"/>
  <c r="D43" i="4" l="1"/>
  <c r="D34" i="1"/>
  <c r="E42" i="4" s="1"/>
  <c r="G41" i="4"/>
  <c r="F41" i="4"/>
  <c r="G42" i="4" l="1"/>
  <c r="F42" i="4"/>
  <c r="D35" i="1"/>
  <c r="E43" i="4" s="1"/>
  <c r="D44" i="4"/>
  <c r="D45" i="4" l="1"/>
  <c r="D36" i="1"/>
  <c r="E44" i="4" s="1"/>
  <c r="G43" i="4"/>
  <c r="F43" i="4"/>
  <c r="F44" i="4" l="1"/>
  <c r="G44" i="4"/>
  <c r="D37" i="1"/>
  <c r="E45" i="4" s="1"/>
  <c r="D46" i="4"/>
  <c r="D38" i="1" l="1"/>
  <c r="E46" i="4" s="1"/>
  <c r="D47" i="4"/>
  <c r="F45" i="4"/>
  <c r="G45" i="4"/>
  <c r="D39" i="1" l="1"/>
  <c r="E47" i="4" s="1"/>
  <c r="D48" i="4"/>
  <c r="G46" i="4"/>
  <c r="F46" i="4"/>
  <c r="D40" i="1" l="1"/>
  <c r="E48" i="4" s="1"/>
  <c r="D49" i="4"/>
  <c r="G47" i="4"/>
  <c r="F47" i="4"/>
  <c r="G48" i="4" l="1"/>
  <c r="F48" i="4"/>
  <c r="D41" i="1"/>
  <c r="E49" i="4" s="1"/>
  <c r="D50" i="4"/>
  <c r="D42" i="1" l="1"/>
  <c r="E50" i="4" s="1"/>
  <c r="D51" i="4"/>
  <c r="F49" i="4"/>
  <c r="G49" i="4"/>
  <c r="D43" i="1" l="1"/>
  <c r="E51" i="4" s="1"/>
  <c r="D52" i="4"/>
  <c r="G50" i="4"/>
  <c r="F50" i="4"/>
  <c r="F51" i="4" l="1"/>
  <c r="G51" i="4"/>
  <c r="D44" i="1"/>
  <c r="E52" i="4" s="1"/>
  <c r="D53" i="4"/>
  <c r="F52" i="4" l="1"/>
  <c r="G52" i="4"/>
  <c r="D54" i="4"/>
  <c r="D45" i="1"/>
  <c r="E53" i="4" s="1"/>
  <c r="G53" i="4" l="1"/>
  <c r="F53" i="4"/>
  <c r="D46" i="1"/>
  <c r="E54" i="4" s="1"/>
  <c r="D55" i="4"/>
  <c r="D56" i="4" l="1"/>
  <c r="D47" i="1"/>
  <c r="E55" i="4" s="1"/>
  <c r="G54" i="4"/>
  <c r="F54" i="4"/>
  <c r="F55" i="4" l="1"/>
  <c r="G55" i="4"/>
  <c r="D48" i="1"/>
  <c r="E56" i="4" s="1"/>
  <c r="D57" i="4"/>
  <c r="D49" i="1" l="1"/>
  <c r="E57" i="4" s="1"/>
  <c r="D58" i="4"/>
  <c r="F56" i="4"/>
  <c r="G56" i="4"/>
  <c r="D59" i="4" l="1"/>
  <c r="D50" i="1"/>
  <c r="E58" i="4" s="1"/>
  <c r="G57" i="4"/>
  <c r="F57" i="4"/>
  <c r="G58" i="4" l="1"/>
  <c r="F58" i="4"/>
  <c r="D60" i="4"/>
  <c r="D51" i="1"/>
  <c r="E59" i="4" s="1"/>
  <c r="F59" i="4" l="1"/>
  <c r="G59" i="4"/>
  <c r="D61" i="4"/>
  <c r="D52" i="1"/>
  <c r="E60" i="4" s="1"/>
  <c r="G60" i="4" l="1"/>
  <c r="F60" i="4"/>
  <c r="D62" i="4"/>
  <c r="D53" i="1"/>
  <c r="E61" i="4" s="1"/>
  <c r="F61" i="4" l="1"/>
  <c r="G61" i="4"/>
  <c r="D63" i="4"/>
  <c r="D54" i="1"/>
  <c r="E62" i="4" s="1"/>
  <c r="G62" i="4" l="1"/>
  <c r="F62" i="4"/>
  <c r="D55" i="1"/>
  <c r="E63" i="4" s="1"/>
  <c r="D64" i="4"/>
  <c r="F63" i="4" l="1"/>
  <c r="G63" i="4"/>
  <c r="D56" i="1"/>
  <c r="E64" i="4" s="1"/>
  <c r="D65" i="4"/>
  <c r="D66" i="4" l="1"/>
  <c r="D57" i="1"/>
  <c r="E65" i="4" s="1"/>
  <c r="G64" i="4"/>
  <c r="F64" i="4"/>
  <c r="G65" i="4" l="1"/>
  <c r="F65" i="4"/>
  <c r="D58" i="1"/>
  <c r="E66" i="4" s="1"/>
  <c r="D67" i="4"/>
  <c r="D68" i="4" l="1"/>
  <c r="D59" i="1"/>
  <c r="E67" i="4" s="1"/>
  <c r="F66" i="4"/>
  <c r="G66" i="4"/>
  <c r="G67" i="4" l="1"/>
  <c r="F67" i="4"/>
  <c r="D60" i="1"/>
  <c r="E68" i="4" s="1"/>
  <c r="D69" i="4"/>
  <c r="D61" i="1" l="1"/>
  <c r="E69" i="4" s="1"/>
  <c r="D70" i="4"/>
  <c r="G68" i="4"/>
  <c r="F68" i="4"/>
  <c r="G69" i="4" l="1"/>
  <c r="F69" i="4"/>
  <c r="D71" i="4"/>
  <c r="D62" i="1"/>
  <c r="E70" i="4" s="1"/>
  <c r="F70" i="4" l="1"/>
  <c r="G70" i="4"/>
  <c r="D63" i="1"/>
  <c r="E71" i="4" s="1"/>
  <c r="D72" i="4"/>
  <c r="D73" i="4" l="1"/>
  <c r="D64" i="1"/>
  <c r="E72" i="4" s="1"/>
  <c r="F71" i="4"/>
  <c r="G71" i="4"/>
  <c r="F72" i="4" l="1"/>
  <c r="G72" i="4"/>
  <c r="D65" i="1"/>
  <c r="E73" i="4" s="1"/>
  <c r="D74" i="4"/>
  <c r="D66" i="1" l="1"/>
  <c r="E74" i="4" s="1"/>
  <c r="D75" i="4"/>
  <c r="G73" i="4"/>
  <c r="F73" i="4"/>
  <c r="F74" i="4" l="1"/>
  <c r="G74" i="4"/>
  <c r="D76" i="4"/>
  <c r="D67" i="1"/>
  <c r="E75" i="4" s="1"/>
  <c r="G75" i="4" l="1"/>
  <c r="F75" i="4"/>
  <c r="D68" i="1"/>
  <c r="E76" i="4" s="1"/>
  <c r="D77" i="4"/>
  <c r="D69" i="1" l="1"/>
  <c r="E77" i="4" s="1"/>
  <c r="D78" i="4"/>
  <c r="G76" i="4"/>
  <c r="F76" i="4"/>
  <c r="D79" i="4" l="1"/>
  <c r="D70" i="1"/>
  <c r="E78" i="4" s="1"/>
  <c r="G77" i="4"/>
  <c r="F77" i="4"/>
  <c r="G78" i="4" l="1"/>
  <c r="F78" i="4"/>
  <c r="D71" i="1"/>
  <c r="E79" i="4" s="1"/>
  <c r="D80" i="4"/>
  <c r="D72" i="1" l="1"/>
  <c r="E80" i="4" s="1"/>
  <c r="D81" i="4"/>
  <c r="G79" i="4"/>
  <c r="F79" i="4"/>
  <c r="D73" i="1" l="1"/>
  <c r="E81" i="4" s="1"/>
  <c r="D82" i="4"/>
  <c r="F80" i="4"/>
  <c r="G80" i="4"/>
  <c r="D74" i="1" l="1"/>
  <c r="E82" i="4" s="1"/>
  <c r="D83" i="4"/>
  <c r="F81" i="4"/>
  <c r="G81" i="4"/>
  <c r="D75" i="1" l="1"/>
  <c r="E83" i="4" s="1"/>
  <c r="D84" i="4"/>
  <c r="G82" i="4"/>
  <c r="F82" i="4"/>
  <c r="D76" i="1" l="1"/>
  <c r="E84" i="4" s="1"/>
  <c r="D85" i="4"/>
  <c r="G83" i="4"/>
  <c r="F83" i="4"/>
  <c r="D77" i="1" l="1"/>
  <c r="E85" i="4" s="1"/>
  <c r="D86" i="4"/>
  <c r="F84" i="4"/>
  <c r="G84" i="4"/>
  <c r="D87" i="4" l="1"/>
  <c r="D78" i="1"/>
  <c r="E86" i="4" s="1"/>
  <c r="G85" i="4"/>
  <c r="F85" i="4"/>
  <c r="G86" i="4" l="1"/>
  <c r="F86" i="4"/>
  <c r="D79" i="1"/>
  <c r="E87" i="4" s="1"/>
  <c r="D88" i="4"/>
  <c r="D80" i="1" l="1"/>
  <c r="E88" i="4" s="1"/>
  <c r="D89" i="4"/>
  <c r="G87" i="4"/>
  <c r="F87" i="4"/>
  <c r="D90" i="4" l="1"/>
  <c r="D81" i="1"/>
  <c r="E89" i="4" s="1"/>
  <c r="G88" i="4"/>
  <c r="F88" i="4"/>
  <c r="F89" i="4" l="1"/>
  <c r="G89" i="4"/>
  <c r="D82" i="1"/>
  <c r="E90" i="4" s="1"/>
  <c r="D91" i="4"/>
  <c r="D83" i="1" l="1"/>
  <c r="E91" i="4" s="1"/>
  <c r="D92" i="4"/>
  <c r="G90" i="4"/>
  <c r="F90" i="4"/>
  <c r="D84" i="1" l="1"/>
  <c r="E92" i="4" s="1"/>
  <c r="D93" i="4"/>
  <c r="D85" i="1" s="1"/>
  <c r="E93" i="4" s="1"/>
  <c r="G91" i="4"/>
  <c r="F91" i="4"/>
  <c r="G93" i="4" l="1"/>
  <c r="F93" i="4"/>
  <c r="G92" i="4"/>
  <c r="F92" i="4"/>
</calcChain>
</file>

<file path=xl/sharedStrings.xml><?xml version="1.0" encoding="utf-8"?>
<sst xmlns="http://schemas.openxmlformats.org/spreadsheetml/2006/main" count="28" uniqueCount="28">
  <si>
    <t>Contract no :</t>
    <phoneticPr fontId="5" type="noConversion"/>
  </si>
  <si>
    <t>Subject  :</t>
    <phoneticPr fontId="5" type="noConversion"/>
  </si>
  <si>
    <t>Date</t>
  </si>
  <si>
    <t>HY/2010/02</t>
    <phoneticPr fontId="5" type="noConversion"/>
  </si>
  <si>
    <t>Plate Cen.</t>
    <phoneticPr fontId="1" type="noConversion"/>
  </si>
  <si>
    <t>Tube Top</t>
    <phoneticPr fontId="1" type="noConversion"/>
  </si>
  <si>
    <t>Type I Settlement Monitoring</t>
    <phoneticPr fontId="5" type="noConversion"/>
  </si>
  <si>
    <t>China Harbour Engineering Co. Ltd.</t>
    <phoneticPr fontId="5" type="noConversion"/>
  </si>
  <si>
    <t>Tube Top (mPD)</t>
    <phoneticPr fontId="3" type="noConversion"/>
  </si>
  <si>
    <t>Plate Level (mPD)</t>
    <phoneticPr fontId="5" type="noConversion"/>
  </si>
  <si>
    <t>Tube ht. (m)</t>
    <phoneticPr fontId="5" type="noConversion"/>
  </si>
  <si>
    <t>Ground Level (mPD)</t>
    <phoneticPr fontId="5" type="noConversion"/>
  </si>
  <si>
    <t>Ground Level</t>
    <phoneticPr fontId="1" type="noConversion"/>
  </si>
  <si>
    <t xml:space="preserve">Settlement No. </t>
    <phoneticPr fontId="5" type="noConversion"/>
  </si>
  <si>
    <t>Installation Date</t>
    <phoneticPr fontId="5" type="noConversion"/>
  </si>
  <si>
    <t>Plate Cen.</t>
    <phoneticPr fontId="1" type="noConversion"/>
  </si>
  <si>
    <t>Initial Reading</t>
    <phoneticPr fontId="5" type="noConversion"/>
  </si>
  <si>
    <t>Hong Kong-Zhuhai-Macao Bridge Hong Kong Boundary Crossing Facilities - Reclamation Works</t>
    <phoneticPr fontId="1" type="noConversion"/>
  </si>
  <si>
    <t xml:space="preserve">Portion : </t>
    <phoneticPr fontId="3" type="noConversion"/>
  </si>
  <si>
    <t xml:space="preserve">Tube Top : </t>
    <phoneticPr fontId="1" type="noConversion"/>
  </si>
  <si>
    <t>Hong Kong-Zhuhai-Macao Bridge Hong Kong Boundary Crossing Facilities - Reclamation Works</t>
    <phoneticPr fontId="11" type="noConversion"/>
  </si>
  <si>
    <t>Date Square Root</t>
    <phoneticPr fontId="1" type="noConversion"/>
  </si>
  <si>
    <t>Difference
Δh (mm)</t>
  </si>
  <si>
    <t>Cumulative Settlement (mm)</t>
  </si>
  <si>
    <t>RA-11-SM1-1</t>
    <phoneticPr fontId="1" type="noConversion"/>
  </si>
  <si>
    <t>C2a</t>
    <phoneticPr fontId="3" type="noConversion"/>
  </si>
  <si>
    <t>Handover</t>
  </si>
  <si>
    <t>Repaired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</si>
</sst>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dd\-mmm\-yy"/>
    <numFmt numFmtId="165" formatCode="0.000"/>
    <numFmt numFmtId="166" formatCode="dd\ mmm\ yy"/>
    <numFmt numFmtId="167" formatCode="0&quot;  &quot;"/>
    <numFmt numFmtId="168" formatCode="d\ mmm\ yyyy"/>
    <numFmt numFmtId="169" formatCode="0.0000"/>
    <numFmt numFmtId="170" formatCode="&quot;\&quot;#,##0.00;[Red]&quot;\&quot;\-#,##0.00"/>
    <numFmt numFmtId="171" formatCode="&quot;\&quot;#,##0;[Red]&quot;\&quot;\-#,##0"/>
    <numFmt numFmtId="172" formatCode="000\ 000.000\ &quot; E&quot;"/>
    <numFmt numFmtId="173" formatCode="000\ 000.000\ &quot; N&quot;"/>
    <numFmt numFmtId="174" formatCode="0.000\ &quot;mPD (Plate level)&quot;"/>
    <numFmt numFmtId="175" formatCode="000\ 000.00\ &quot;N&quot;"/>
    <numFmt numFmtId="176" formatCode="000\ 000.00\ &quot;E&quot;"/>
    <numFmt numFmtId="177" formatCode="0.00_);[Red]\(0.00\)"/>
    <numFmt numFmtId="178" formatCode="0.0_);[Red]\(0.0\)"/>
  </numFmts>
  <fonts count="21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b/>
      <sz val="8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8"/>
      <name val="Times New Roman"/>
      <family val="1"/>
    </font>
    <font>
      <sz val="12"/>
      <name val="Arial"/>
      <family val="2"/>
    </font>
    <font>
      <sz val="11"/>
      <name val=""/>
      <family val="1"/>
      <charset val="136"/>
    </font>
    <font>
      <sz val="11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4"/>
      <name val="Times New Roman"/>
      <family val="1"/>
    </font>
    <font>
      <sz val="11"/>
      <color theme="1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169" fontId="8" fillId="0" borderId="0" applyNumberFormat="0" applyFont="0" applyFill="0" applyBorder="0" applyAlignment="0"/>
    <xf numFmtId="0" fontId="14" fillId="0" borderId="0">
      <alignment vertical="center"/>
    </xf>
    <xf numFmtId="0" fontId="2" fillId="0" borderId="0"/>
    <xf numFmtId="0" fontId="2" fillId="0" borderId="0">
      <alignment horizontal="center" vertical="center"/>
    </xf>
    <xf numFmtId="0" fontId="2" fillId="0" borderId="0"/>
    <xf numFmtId="17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69" fontId="8" fillId="0" borderId="0"/>
  </cellStyleXfs>
  <cellXfs count="95">
    <xf numFmtId="0" fontId="0" fillId="0" borderId="0" xfId="0">
      <alignment vertical="center"/>
    </xf>
    <xf numFmtId="0" fontId="2" fillId="0" borderId="0" xfId="4" applyFont="1">
      <alignment horizontal="center" vertical="center"/>
    </xf>
    <xf numFmtId="0" fontId="4" fillId="0" borderId="0" xfId="4" applyFont="1" applyBorder="1" applyAlignment="1">
      <alignment horizontal="left" vertical="center"/>
    </xf>
    <xf numFmtId="166" fontId="4" fillId="0" borderId="0" xfId="4" applyNumberFormat="1" applyFont="1" applyBorder="1" applyAlignment="1">
      <alignment horizontal="left" vertical="center"/>
    </xf>
    <xf numFmtId="165" fontId="4" fillId="0" borderId="0" xfId="4" applyNumberFormat="1" applyFont="1" applyBorder="1" applyAlignment="1">
      <alignment horizontal="left" vertical="center"/>
    </xf>
    <xf numFmtId="0" fontId="7" fillId="0" borderId="0" xfId="4" applyFont="1">
      <alignment horizontal="center" vertical="center"/>
    </xf>
    <xf numFmtId="165" fontId="6" fillId="0" borderId="0" xfId="4" applyNumberFormat="1" applyFont="1" applyBorder="1">
      <alignment horizontal="center" vertical="center"/>
    </xf>
    <xf numFmtId="0" fontId="2" fillId="0" borderId="0" xfId="4" applyBorder="1">
      <alignment horizontal="center" vertical="center"/>
    </xf>
    <xf numFmtId="166" fontId="6" fillId="0" borderId="0" xfId="4" applyNumberFormat="1" applyFont="1" applyBorder="1" applyAlignment="1">
      <alignment horizontal="left" vertical="center"/>
    </xf>
    <xf numFmtId="0" fontId="2" fillId="0" borderId="0" xfId="4">
      <alignment horizontal="center" vertical="center"/>
    </xf>
    <xf numFmtId="165" fontId="4" fillId="0" borderId="1" xfId="4" applyNumberFormat="1" applyFont="1" applyBorder="1" applyAlignment="1">
      <alignment horizontal="center" vertical="center" wrapText="1"/>
    </xf>
    <xf numFmtId="167" fontId="7" fillId="0" borderId="2" xfId="4" applyNumberFormat="1" applyFont="1" applyBorder="1" applyAlignment="1">
      <alignment horizontal="right" vertical="center"/>
    </xf>
    <xf numFmtId="166" fontId="6" fillId="0" borderId="2" xfId="4" applyNumberFormat="1" applyFont="1" applyBorder="1">
      <alignment horizontal="center" vertical="center"/>
    </xf>
    <xf numFmtId="167" fontId="7" fillId="0" borderId="3" xfId="4" applyNumberFormat="1" applyFont="1" applyBorder="1" applyAlignment="1">
      <alignment horizontal="right" vertical="center"/>
    </xf>
    <xf numFmtId="166" fontId="6" fillId="0" borderId="3" xfId="4" applyNumberFormat="1" applyFont="1" applyBorder="1">
      <alignment horizontal="center" vertical="center"/>
    </xf>
    <xf numFmtId="165" fontId="6" fillId="0" borderId="3" xfId="4" applyNumberFormat="1" applyFont="1" applyBorder="1" applyAlignment="1">
      <alignment horizontal="center" vertical="center"/>
    </xf>
    <xf numFmtId="166" fontId="2" fillId="0" borderId="0" xfId="4" applyNumberFormat="1">
      <alignment horizontal="center" vertical="center"/>
    </xf>
    <xf numFmtId="165" fontId="2" fillId="0" borderId="0" xfId="4" applyNumberFormat="1">
      <alignment horizontal="center" vertical="center"/>
    </xf>
    <xf numFmtId="165" fontId="6" fillId="0" borderId="2" xfId="4" applyNumberFormat="1" applyFont="1" applyBorder="1" applyAlignment="1">
      <alignment horizontal="center" vertical="center"/>
    </xf>
    <xf numFmtId="167" fontId="7" fillId="0" borderId="4" xfId="4" applyNumberFormat="1" applyFont="1" applyBorder="1" applyAlignment="1">
      <alignment horizontal="right" vertical="center"/>
    </xf>
    <xf numFmtId="166" fontId="6" fillId="0" borderId="4" xfId="4" applyNumberFormat="1" applyFont="1" applyBorder="1">
      <alignment horizontal="center" vertical="center"/>
    </xf>
    <xf numFmtId="165" fontId="6" fillId="0" borderId="4" xfId="4" applyNumberFormat="1" applyFont="1" applyBorder="1" applyAlignment="1">
      <alignment horizontal="center" vertical="center"/>
    </xf>
    <xf numFmtId="165" fontId="4" fillId="0" borderId="5" xfId="4" applyNumberFormat="1" applyFont="1" applyBorder="1" applyAlignment="1">
      <alignment vertical="center" wrapText="1"/>
    </xf>
    <xf numFmtId="0" fontId="4" fillId="0" borderId="5" xfId="4" applyFont="1" applyBorder="1" applyAlignment="1">
      <alignment vertical="center"/>
    </xf>
    <xf numFmtId="165" fontId="6" fillId="0" borderId="0" xfId="4" applyNumberFormat="1" applyFont="1" applyBorder="1" applyAlignment="1">
      <alignment horizontal="left" vertical="center"/>
    </xf>
    <xf numFmtId="165" fontId="4" fillId="0" borderId="1" xfId="5" applyNumberFormat="1" applyFont="1" applyBorder="1" applyAlignment="1">
      <alignment horizontal="center" vertical="center" wrapText="1"/>
    </xf>
    <xf numFmtId="165" fontId="6" fillId="0" borderId="0" xfId="3" applyNumberFormat="1" applyFont="1" applyBorder="1" applyAlignment="1" applyProtection="1">
      <alignment horizontal="left"/>
    </xf>
    <xf numFmtId="1" fontId="4" fillId="0" borderId="0" xfId="3" applyNumberFormat="1" applyFont="1" applyBorder="1" applyAlignment="1">
      <alignment horizontal="center"/>
    </xf>
    <xf numFmtId="1" fontId="6" fillId="0" borderId="0" xfId="4" applyNumberFormat="1" applyFont="1" applyBorder="1" applyAlignment="1">
      <alignment vertical="center"/>
    </xf>
    <xf numFmtId="1" fontId="6" fillId="0" borderId="0" xfId="4" applyNumberFormat="1" applyFont="1" applyBorder="1">
      <alignment horizontal="center" vertical="center"/>
    </xf>
    <xf numFmtId="1" fontId="4" fillId="0" borderId="1" xfId="4" applyNumberFormat="1" applyFont="1" applyBorder="1" applyAlignment="1">
      <alignment horizontal="center" vertical="center" wrapText="1"/>
    </xf>
    <xf numFmtId="1" fontId="6" fillId="0" borderId="2" xfId="4" applyNumberFormat="1" applyFont="1" applyBorder="1" applyAlignment="1">
      <alignment horizontal="center" vertical="center"/>
    </xf>
    <xf numFmtId="1" fontId="6" fillId="0" borderId="3" xfId="4" applyNumberFormat="1" applyFont="1" applyBorder="1" applyAlignment="1">
      <alignment horizontal="center" vertical="center"/>
    </xf>
    <xf numFmtId="1" fontId="6" fillId="0" borderId="4" xfId="4" applyNumberFormat="1" applyFont="1" applyBorder="1" applyAlignment="1">
      <alignment horizontal="center" vertical="center"/>
    </xf>
    <xf numFmtId="1" fontId="2" fillId="0" borderId="0" xfId="4" applyNumberFormat="1">
      <alignment horizontal="center" vertical="center"/>
    </xf>
    <xf numFmtId="1" fontId="6" fillId="0" borderId="0" xfId="4" applyNumberFormat="1" applyFont="1" applyBorder="1" applyAlignment="1">
      <alignment horizontal="center" vertical="center"/>
    </xf>
    <xf numFmtId="1" fontId="4" fillId="0" borderId="1" xfId="5" applyNumberFormat="1" applyFont="1" applyBorder="1" applyAlignment="1">
      <alignment horizontal="center" vertical="center" wrapText="1"/>
    </xf>
    <xf numFmtId="1" fontId="2" fillId="0" borderId="0" xfId="4" applyNumberFormat="1" applyAlignment="1">
      <alignment horizontal="center" vertical="center"/>
    </xf>
    <xf numFmtId="0" fontId="6" fillId="0" borderId="6" xfId="4" applyFont="1" applyBorder="1" applyAlignment="1">
      <alignment horizontal="left" vertical="center"/>
    </xf>
    <xf numFmtId="166" fontId="6" fillId="0" borderId="1" xfId="4" applyNumberFormat="1" applyFont="1" applyBorder="1" applyAlignment="1">
      <alignment horizontal="left" vertical="center"/>
    </xf>
    <xf numFmtId="0" fontId="6" fillId="0" borderId="6" xfId="4" applyFont="1" applyBorder="1" applyAlignment="1">
      <alignment vertical="center"/>
    </xf>
    <xf numFmtId="2" fontId="6" fillId="0" borderId="2" xfId="4" applyNumberFormat="1" applyFont="1" applyBorder="1" applyAlignment="1">
      <alignment horizontal="center" vertical="center"/>
    </xf>
    <xf numFmtId="2" fontId="6" fillId="0" borderId="3" xfId="4" applyNumberFormat="1" applyFont="1" applyBorder="1" applyAlignment="1">
      <alignment horizontal="center" vertical="center"/>
    </xf>
    <xf numFmtId="2" fontId="6" fillId="0" borderId="4" xfId="4" applyNumberFormat="1" applyFont="1" applyBorder="1" applyAlignment="1">
      <alignment horizontal="center" vertical="center"/>
    </xf>
    <xf numFmtId="175" fontId="6" fillId="0" borderId="6" xfId="4" applyNumberFormat="1" applyFont="1" applyBorder="1" applyAlignment="1">
      <alignment horizontal="center" vertical="center"/>
    </xf>
    <xf numFmtId="176" fontId="6" fillId="0" borderId="6" xfId="4" applyNumberFormat="1" applyFont="1" applyBorder="1" applyAlignment="1">
      <alignment horizontal="center" vertical="center"/>
    </xf>
    <xf numFmtId="175" fontId="6" fillId="0" borderId="1" xfId="4" applyNumberFormat="1" applyFont="1" applyBorder="1" applyAlignment="1">
      <alignment horizontal="center" vertical="center"/>
    </xf>
    <xf numFmtId="176" fontId="6" fillId="0" borderId="7" xfId="4" applyNumberFormat="1" applyFont="1" applyBorder="1" applyAlignment="1">
      <alignment horizontal="center" vertical="center"/>
    </xf>
    <xf numFmtId="0" fontId="2" fillId="0" borderId="0" xfId="4" applyAlignment="1">
      <alignment horizontal="center" vertical="center"/>
    </xf>
    <xf numFmtId="0" fontId="10" fillId="0" borderId="0" xfId="4" applyFont="1" applyBorder="1" applyAlignment="1">
      <alignment horizontal="center" vertical="center" wrapText="1"/>
    </xf>
    <xf numFmtId="165" fontId="4" fillId="0" borderId="6" xfId="4" applyNumberFormat="1" applyFont="1" applyBorder="1" applyAlignment="1">
      <alignment horizontal="center" vertical="center"/>
    </xf>
    <xf numFmtId="165" fontId="4" fillId="0" borderId="9" xfId="4" applyNumberFormat="1" applyFont="1" applyBorder="1" applyAlignment="1">
      <alignment horizontal="center" vertical="center"/>
    </xf>
    <xf numFmtId="165" fontId="4" fillId="0" borderId="7" xfId="4" applyNumberFormat="1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174" fontId="6" fillId="0" borderId="1" xfId="4" applyNumberFormat="1" applyFont="1" applyBorder="1" applyAlignment="1">
      <alignment horizontal="center" vertical="center"/>
    </xf>
    <xf numFmtId="165" fontId="4" fillId="0" borderId="5" xfId="4" applyNumberFormat="1" applyFont="1" applyBorder="1" applyAlignment="1">
      <alignment horizontal="left" vertical="center" wrapText="1"/>
    </xf>
    <xf numFmtId="168" fontId="6" fillId="0" borderId="1" xfId="4" applyNumberFormat="1" applyFont="1" applyBorder="1" applyAlignment="1">
      <alignment horizontal="center" vertical="center"/>
    </xf>
    <xf numFmtId="166" fontId="4" fillId="0" borderId="13" xfId="4" applyNumberFormat="1" applyFont="1" applyBorder="1" applyAlignment="1">
      <alignment horizontal="center" vertical="center"/>
    </xf>
    <xf numFmtId="166" fontId="4" fillId="0" borderId="14" xfId="4" applyNumberFormat="1" applyFont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" fontId="17" fillId="0" borderId="0" xfId="0" applyNumberFormat="1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 shrinkToFit="1"/>
    </xf>
    <xf numFmtId="0" fontId="15" fillId="0" borderId="0" xfId="0" applyFont="1">
      <alignment vertical="center"/>
    </xf>
    <xf numFmtId="172" fontId="15" fillId="0" borderId="0" xfId="0" applyNumberFormat="1" applyFont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3" fontId="15" fillId="0" borderId="0" xfId="0" applyNumberFormat="1" applyFont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/>
    </xf>
    <xf numFmtId="177" fontId="15" fillId="0" borderId="0" xfId="0" applyNumberFormat="1" applyFont="1">
      <alignment vertical="center"/>
    </xf>
    <xf numFmtId="165" fontId="18" fillId="0" borderId="0" xfId="0" applyNumberFormat="1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/>
    </xf>
    <xf numFmtId="165" fontId="18" fillId="0" borderId="8" xfId="0" applyNumberFormat="1" applyFont="1" applyBorder="1" applyAlignment="1">
      <alignment horizontal="center"/>
    </xf>
    <xf numFmtId="0" fontId="15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164" fontId="20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Fill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</cellXfs>
  <cellStyles count="9">
    <cellStyle name="day" xfId="1" xr:uid="{00000000-0005-0000-0000-000000000000}"/>
    <cellStyle name="Normal" xfId="0" builtinId="0"/>
    <cellStyle name="Normal 2" xfId="2" xr:uid="{00000000-0005-0000-0000-000002000000}"/>
    <cellStyle name="Normal_DG2_Settlement Monitoring" xfId="3" xr:uid="{00000000-0005-0000-0000-000003000000}"/>
    <cellStyle name="Normal_SM01-05" xfId="4" xr:uid="{00000000-0005-0000-0000-000004000000}"/>
    <cellStyle name=" [0.00]_A" xfId="6" xr:uid="{00000000-0005-0000-0000-000005000000}"/>
    <cellStyle name="_A" xfId="7" xr:uid="{00000000-0005-0000-0000-000006000000}"/>
    <cellStyle name="?_A" xfId="8" xr:uid="{00000000-0005-0000-0000-000007000000}"/>
    <cellStyle name="一般 2" xfId="5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4748746029387"/>
          <c:y val="0.13276873236123704"/>
          <c:w val="0.78514237607091564"/>
          <c:h val="0.75442329202520575"/>
        </c:manualLayout>
      </c:layout>
      <c:lineChart>
        <c:grouping val="standard"/>
        <c:varyColors val="0"/>
        <c:ser>
          <c:idx val="0"/>
          <c:order val="0"/>
          <c:tx>
            <c:strRef>
              <c:f>'RA-11-SM1-1'!$C$11:$H$11</c:f>
              <c:strCache>
                <c:ptCount val="1"/>
                <c:pt idx="0">
                  <c:v>RA-11-SM1-1</c:v>
                </c:pt>
              </c:strCache>
            </c:strRef>
          </c:tx>
          <c:cat>
            <c:numRef>
              <c:f>'Input Data'!$B$5:$B$404</c:f>
              <c:numCache>
                <c:formatCode>dd\-mmm\-yy</c:formatCode>
                <c:ptCount val="400"/>
                <c:pt idx="0">
                  <c:v>41590</c:v>
                </c:pt>
                <c:pt idx="1">
                  <c:v>41991</c:v>
                </c:pt>
                <c:pt idx="2">
                  <c:v>42002</c:v>
                </c:pt>
                <c:pt idx="3">
                  <c:v>42014</c:v>
                </c:pt>
                <c:pt idx="4">
                  <c:v>42028</c:v>
                </c:pt>
                <c:pt idx="5">
                  <c:v>42031</c:v>
                </c:pt>
                <c:pt idx="6">
                  <c:v>42040</c:v>
                </c:pt>
                <c:pt idx="7">
                  <c:v>42044</c:v>
                </c:pt>
                <c:pt idx="8">
                  <c:v>42060</c:v>
                </c:pt>
                <c:pt idx="9">
                  <c:v>42070</c:v>
                </c:pt>
                <c:pt idx="10">
                  <c:v>42114</c:v>
                </c:pt>
                <c:pt idx="11">
                  <c:v>42131</c:v>
                </c:pt>
                <c:pt idx="12">
                  <c:v>42139</c:v>
                </c:pt>
                <c:pt idx="13">
                  <c:v>42144</c:v>
                </c:pt>
                <c:pt idx="14">
                  <c:v>42152</c:v>
                </c:pt>
                <c:pt idx="15">
                  <c:v>42158</c:v>
                </c:pt>
                <c:pt idx="16">
                  <c:v>42164</c:v>
                </c:pt>
                <c:pt idx="17">
                  <c:v>42171</c:v>
                </c:pt>
                <c:pt idx="18">
                  <c:v>42180</c:v>
                </c:pt>
                <c:pt idx="19">
                  <c:v>42189</c:v>
                </c:pt>
                <c:pt idx="20">
                  <c:v>42195</c:v>
                </c:pt>
                <c:pt idx="21">
                  <c:v>42206</c:v>
                </c:pt>
                <c:pt idx="22">
                  <c:v>42217</c:v>
                </c:pt>
                <c:pt idx="23">
                  <c:v>42228</c:v>
                </c:pt>
                <c:pt idx="24">
                  <c:v>42237</c:v>
                </c:pt>
                <c:pt idx="25">
                  <c:v>42251</c:v>
                </c:pt>
                <c:pt idx="26">
                  <c:v>42259</c:v>
                </c:pt>
                <c:pt idx="27">
                  <c:v>42266</c:v>
                </c:pt>
                <c:pt idx="28">
                  <c:v>42276</c:v>
                </c:pt>
                <c:pt idx="29">
                  <c:v>42290</c:v>
                </c:pt>
                <c:pt idx="30">
                  <c:v>42300</c:v>
                </c:pt>
                <c:pt idx="31">
                  <c:v>42306</c:v>
                </c:pt>
                <c:pt idx="32">
                  <c:v>42314</c:v>
                </c:pt>
                <c:pt idx="33">
                  <c:v>42324</c:v>
                </c:pt>
                <c:pt idx="34">
                  <c:v>42336</c:v>
                </c:pt>
                <c:pt idx="35">
                  <c:v>42342</c:v>
                </c:pt>
                <c:pt idx="36">
                  <c:v>42346</c:v>
                </c:pt>
                <c:pt idx="37">
                  <c:v>42353</c:v>
                </c:pt>
                <c:pt idx="38">
                  <c:v>42360</c:v>
                </c:pt>
                <c:pt idx="39">
                  <c:v>42369</c:v>
                </c:pt>
                <c:pt idx="40">
                  <c:v>42378</c:v>
                </c:pt>
                <c:pt idx="41">
                  <c:v>42382</c:v>
                </c:pt>
                <c:pt idx="42">
                  <c:v>42404</c:v>
                </c:pt>
                <c:pt idx="43">
                  <c:v>42413</c:v>
                </c:pt>
                <c:pt idx="44">
                  <c:v>42417</c:v>
                </c:pt>
                <c:pt idx="45">
                  <c:v>42425</c:v>
                </c:pt>
                <c:pt idx="46">
                  <c:v>42436</c:v>
                </c:pt>
                <c:pt idx="47">
                  <c:v>42437</c:v>
                </c:pt>
                <c:pt idx="48">
                  <c:v>42446</c:v>
                </c:pt>
                <c:pt idx="49">
                  <c:v>42451</c:v>
                </c:pt>
                <c:pt idx="50">
                  <c:v>42461</c:v>
                </c:pt>
                <c:pt idx="51">
                  <c:v>42473</c:v>
                </c:pt>
                <c:pt idx="52">
                  <c:v>42480</c:v>
                </c:pt>
                <c:pt idx="53">
                  <c:v>42489</c:v>
                </c:pt>
                <c:pt idx="54">
                  <c:v>42494</c:v>
                </c:pt>
                <c:pt idx="55">
                  <c:v>42501</c:v>
                </c:pt>
                <c:pt idx="56">
                  <c:v>42513</c:v>
                </c:pt>
                <c:pt idx="57">
                  <c:v>42516</c:v>
                </c:pt>
                <c:pt idx="58">
                  <c:v>42522</c:v>
                </c:pt>
                <c:pt idx="59">
                  <c:v>42532</c:v>
                </c:pt>
                <c:pt idx="60">
                  <c:v>42536</c:v>
                </c:pt>
                <c:pt idx="61">
                  <c:v>42543</c:v>
                </c:pt>
                <c:pt idx="62">
                  <c:v>42549</c:v>
                </c:pt>
                <c:pt idx="63">
                  <c:v>42557</c:v>
                </c:pt>
                <c:pt idx="64">
                  <c:v>42576</c:v>
                </c:pt>
                <c:pt idx="65">
                  <c:v>42578</c:v>
                </c:pt>
                <c:pt idx="66">
                  <c:v>42593</c:v>
                </c:pt>
                <c:pt idx="67">
                  <c:v>42603</c:v>
                </c:pt>
                <c:pt idx="68">
                  <c:v>42606</c:v>
                </c:pt>
                <c:pt idx="69">
                  <c:v>42614</c:v>
                </c:pt>
                <c:pt idx="70">
                  <c:v>42626</c:v>
                </c:pt>
                <c:pt idx="71">
                  <c:v>42635</c:v>
                </c:pt>
                <c:pt idx="72">
                  <c:v>42671</c:v>
                </c:pt>
                <c:pt idx="73">
                  <c:v>42678</c:v>
                </c:pt>
                <c:pt idx="74">
                  <c:v>42686</c:v>
                </c:pt>
                <c:pt idx="75">
                  <c:v>42692</c:v>
                </c:pt>
                <c:pt idx="76">
                  <c:v>42699</c:v>
                </c:pt>
                <c:pt idx="77">
                  <c:v>42704</c:v>
                </c:pt>
                <c:pt idx="78">
                  <c:v>42710</c:v>
                </c:pt>
                <c:pt idx="79">
                  <c:v>42717</c:v>
                </c:pt>
                <c:pt idx="80">
                  <c:v>42725</c:v>
                </c:pt>
              </c:numCache>
            </c:numRef>
          </c:cat>
          <c:val>
            <c:numRef>
              <c:f>'RA-11-SM1-1'!$G$13:$G$407</c:f>
              <c:numCache>
                <c:formatCode>0</c:formatCode>
                <c:ptCount val="395"/>
                <c:pt idx="0">
                  <c:v>0</c:v>
                </c:pt>
                <c:pt idx="1">
                  <c:v>2543</c:v>
                </c:pt>
                <c:pt idx="2">
                  <c:v>2758.9999999999995</c:v>
                </c:pt>
                <c:pt idx="3">
                  <c:v>2932.9999999999991</c:v>
                </c:pt>
                <c:pt idx="4">
                  <c:v>3104.9999999999995</c:v>
                </c:pt>
                <c:pt idx="5">
                  <c:v>3147.9999999999995</c:v>
                </c:pt>
                <c:pt idx="6">
                  <c:v>3157.9999999999995</c:v>
                </c:pt>
                <c:pt idx="7">
                  <c:v>3314.9999999999995</c:v>
                </c:pt>
                <c:pt idx="8">
                  <c:v>3453.9999999999995</c:v>
                </c:pt>
                <c:pt idx="9">
                  <c:v>3523.9999999999991</c:v>
                </c:pt>
                <c:pt idx="10">
                  <c:v>3939.9999999999986</c:v>
                </c:pt>
                <c:pt idx="11">
                  <c:v>4148.9999999999964</c:v>
                </c:pt>
                <c:pt idx="12">
                  <c:v>4278.9999999999991</c:v>
                </c:pt>
                <c:pt idx="13">
                  <c:v>4361.9999999999991</c:v>
                </c:pt>
                <c:pt idx="14">
                  <c:v>4371.9999999999991</c:v>
                </c:pt>
                <c:pt idx="15">
                  <c:v>4513.9999999999982</c:v>
                </c:pt>
                <c:pt idx="16">
                  <c:v>4552.9999999999982</c:v>
                </c:pt>
                <c:pt idx="17">
                  <c:v>4576.9999999999991</c:v>
                </c:pt>
                <c:pt idx="18">
                  <c:v>4703.9999999999982</c:v>
                </c:pt>
                <c:pt idx="19">
                  <c:v>4781.9999999999991</c:v>
                </c:pt>
                <c:pt idx="20">
                  <c:v>4827.9999999999982</c:v>
                </c:pt>
                <c:pt idx="21">
                  <c:v>4871.9999999999991</c:v>
                </c:pt>
                <c:pt idx="22">
                  <c:v>4954.9999999999991</c:v>
                </c:pt>
                <c:pt idx="23">
                  <c:v>5044</c:v>
                </c:pt>
                <c:pt idx="24">
                  <c:v>5100.9999999999982</c:v>
                </c:pt>
                <c:pt idx="25">
                  <c:v>5132.0000000000009</c:v>
                </c:pt>
                <c:pt idx="26">
                  <c:v>5167.0000000000009</c:v>
                </c:pt>
                <c:pt idx="27">
                  <c:v>5242.0000000000018</c:v>
                </c:pt>
                <c:pt idx="28">
                  <c:v>5341.0000000000018</c:v>
                </c:pt>
                <c:pt idx="29">
                  <c:v>5511.0000000000036</c:v>
                </c:pt>
                <c:pt idx="30">
                  <c:v>5530.0000000000036</c:v>
                </c:pt>
                <c:pt idx="31">
                  <c:v>5580.0000000000027</c:v>
                </c:pt>
                <c:pt idx="32">
                  <c:v>5623.0000000000036</c:v>
                </c:pt>
                <c:pt idx="33">
                  <c:v>5686.0000000000027</c:v>
                </c:pt>
                <c:pt idx="34">
                  <c:v>5705.0000000000027</c:v>
                </c:pt>
                <c:pt idx="35">
                  <c:v>5860.0000000000036</c:v>
                </c:pt>
                <c:pt idx="36">
                  <c:v>5882.0000000000027</c:v>
                </c:pt>
                <c:pt idx="37">
                  <c:v>5931.0000000000036</c:v>
                </c:pt>
                <c:pt idx="38">
                  <c:v>5935.0000000000027</c:v>
                </c:pt>
                <c:pt idx="39">
                  <c:v>5964.0000000000027</c:v>
                </c:pt>
                <c:pt idx="40">
                  <c:v>5972.0000000000036</c:v>
                </c:pt>
                <c:pt idx="41">
                  <c:v>5992.0000000000036</c:v>
                </c:pt>
                <c:pt idx="42">
                  <c:v>6033.0000000000036</c:v>
                </c:pt>
                <c:pt idx="43">
                  <c:v>6055.0000000000027</c:v>
                </c:pt>
                <c:pt idx="44">
                  <c:v>6069.0000000000036</c:v>
                </c:pt>
                <c:pt idx="45">
                  <c:v>6123.0000000000036</c:v>
                </c:pt>
                <c:pt idx="46">
                  <c:v>6157.0000000000027</c:v>
                </c:pt>
                <c:pt idx="47">
                  <c:v>6189.0000000000027</c:v>
                </c:pt>
                <c:pt idx="48">
                  <c:v>6228.0000000000027</c:v>
                </c:pt>
                <c:pt idx="49">
                  <c:v>6278.0000000000027</c:v>
                </c:pt>
                <c:pt idx="50">
                  <c:v>6317.0000000000027</c:v>
                </c:pt>
                <c:pt idx="51">
                  <c:v>6353.0000000000027</c:v>
                </c:pt>
                <c:pt idx="52">
                  <c:v>6372.0000000000027</c:v>
                </c:pt>
                <c:pt idx="53">
                  <c:v>6398.0000000000027</c:v>
                </c:pt>
                <c:pt idx="54">
                  <c:v>6423.0000000000027</c:v>
                </c:pt>
                <c:pt idx="55">
                  <c:v>6437.0000000000036</c:v>
                </c:pt>
                <c:pt idx="56">
                  <c:v>6457.0000000000036</c:v>
                </c:pt>
                <c:pt idx="57">
                  <c:v>6437.0000000000036</c:v>
                </c:pt>
                <c:pt idx="58">
                  <c:v>6477.0000000000027</c:v>
                </c:pt>
                <c:pt idx="59">
                  <c:v>6538.0000000000045</c:v>
                </c:pt>
                <c:pt idx="60">
                  <c:v>6604.0000000000055</c:v>
                </c:pt>
                <c:pt idx="61">
                  <c:v>6659.0000000000055</c:v>
                </c:pt>
                <c:pt idx="62">
                  <c:v>6660.0000000000045</c:v>
                </c:pt>
                <c:pt idx="63">
                  <c:v>6666.0000000000045</c:v>
                </c:pt>
                <c:pt idx="64">
                  <c:v>6658.0000000000036</c:v>
                </c:pt>
                <c:pt idx="65">
                  <c:v>6680.0000000000045</c:v>
                </c:pt>
                <c:pt idx="66">
                  <c:v>6710.0000000000055</c:v>
                </c:pt>
                <c:pt idx="67">
                  <c:v>6745.0000000000055</c:v>
                </c:pt>
                <c:pt idx="68">
                  <c:v>6766.0000000000045</c:v>
                </c:pt>
                <c:pt idx="69">
                  <c:v>6786.0000000000036</c:v>
                </c:pt>
                <c:pt idx="70">
                  <c:v>6844.0000000000036</c:v>
                </c:pt>
                <c:pt idx="71">
                  <c:v>6869.0000000000045</c:v>
                </c:pt>
                <c:pt idx="72">
                  <c:v>7002.0000000000055</c:v>
                </c:pt>
                <c:pt idx="73">
                  <c:v>7013.0000000000045</c:v>
                </c:pt>
                <c:pt idx="74">
                  <c:v>7012.0000000000045</c:v>
                </c:pt>
                <c:pt idx="75">
                  <c:v>7048.0000000000045</c:v>
                </c:pt>
                <c:pt idx="76">
                  <c:v>7060.0000000000045</c:v>
                </c:pt>
                <c:pt idx="77">
                  <c:v>7059.0000000000055</c:v>
                </c:pt>
                <c:pt idx="78">
                  <c:v>7060.0000000000045</c:v>
                </c:pt>
                <c:pt idx="79">
                  <c:v>7070.0000000000045</c:v>
                </c:pt>
                <c:pt idx="80">
                  <c:v>7075.0000000000055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C-4FF7-86AC-C33DBB9F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46136"/>
        <c:axId val="1"/>
      </c:lineChart>
      <c:dateAx>
        <c:axId val="439746136"/>
        <c:scaling>
          <c:orientation val="minMax"/>
        </c:scaling>
        <c:delete val="0"/>
        <c:axPos val="t"/>
        <c:majorGridlines/>
        <c:numFmt formatCode="dd\ mmm\ yy" sourceLinked="0"/>
        <c:majorTickMark val="out"/>
        <c:minorTickMark val="cross"/>
        <c:tickLblPos val="high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1"/>
        <c:minorTimeUnit val="months"/>
      </c:dateAx>
      <c:valAx>
        <c:axId val="1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Cumalative</a:t>
                </a:r>
                <a:r>
                  <a:rPr lang="en-US" altLang="zh-TW" baseline="0"/>
                  <a:t> Settlement (mm)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3077516253864493E-2"/>
              <c:y val="0.15142297086281936"/>
            </c:manualLayout>
          </c:layout>
          <c:overlay val="0"/>
          <c:spPr>
            <a:noFill/>
            <a:ln w="25400">
              <a:noFill/>
            </a:ln>
          </c:spPr>
        </c:title>
        <c:numFmt formatCode="0&quot; mm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9746136"/>
        <c:crosses val="autoZero"/>
        <c:crossBetween val="midCat"/>
        <c:majorUnit val="1000"/>
        <c:minorUnit val="500"/>
      </c:valAx>
    </c:plotArea>
    <c:plotVisOnly val="1"/>
    <c:dispBlanksAs val="span"/>
    <c:showDLblsOverMax val="0"/>
  </c:chart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77706511870679"/>
          <c:y val="0.13276873236123712"/>
          <c:w val="0.78659007335446862"/>
          <c:h val="0.73996560774730746"/>
        </c:manualLayout>
      </c:layout>
      <c:lineChart>
        <c:grouping val="standard"/>
        <c:varyColors val="0"/>
        <c:ser>
          <c:idx val="0"/>
          <c:order val="0"/>
          <c:tx>
            <c:strRef>
              <c:f>'RA-11-SM1-1'!$C$11:$H$11</c:f>
              <c:strCache>
                <c:ptCount val="1"/>
                <c:pt idx="0">
                  <c:v>RA-11-SM1-1</c:v>
                </c:pt>
              </c:strCache>
            </c:strRef>
          </c:tx>
          <c:cat>
            <c:numRef>
              <c:f>'Input Data'!$B$5:$B$404</c:f>
              <c:numCache>
                <c:formatCode>dd\-mmm\-yy</c:formatCode>
                <c:ptCount val="400"/>
                <c:pt idx="0">
                  <c:v>41590</c:v>
                </c:pt>
                <c:pt idx="1">
                  <c:v>41991</c:v>
                </c:pt>
                <c:pt idx="2">
                  <c:v>42002</c:v>
                </c:pt>
                <c:pt idx="3">
                  <c:v>42014</c:v>
                </c:pt>
                <c:pt idx="4">
                  <c:v>42028</c:v>
                </c:pt>
                <c:pt idx="5">
                  <c:v>42031</c:v>
                </c:pt>
                <c:pt idx="6">
                  <c:v>42040</c:v>
                </c:pt>
                <c:pt idx="7">
                  <c:v>42044</c:v>
                </c:pt>
                <c:pt idx="8">
                  <c:v>42060</c:v>
                </c:pt>
                <c:pt idx="9">
                  <c:v>42070</c:v>
                </c:pt>
                <c:pt idx="10">
                  <c:v>42114</c:v>
                </c:pt>
                <c:pt idx="11">
                  <c:v>42131</c:v>
                </c:pt>
                <c:pt idx="12">
                  <c:v>42139</c:v>
                </c:pt>
                <c:pt idx="13">
                  <c:v>42144</c:v>
                </c:pt>
                <c:pt idx="14">
                  <c:v>42152</c:v>
                </c:pt>
                <c:pt idx="15">
                  <c:v>42158</c:v>
                </c:pt>
                <c:pt idx="16">
                  <c:v>42164</c:v>
                </c:pt>
                <c:pt idx="17">
                  <c:v>42171</c:v>
                </c:pt>
                <c:pt idx="18">
                  <c:v>42180</c:v>
                </c:pt>
                <c:pt idx="19">
                  <c:v>42189</c:v>
                </c:pt>
                <c:pt idx="20">
                  <c:v>42195</c:v>
                </c:pt>
                <c:pt idx="21">
                  <c:v>42206</c:v>
                </c:pt>
                <c:pt idx="22">
                  <c:v>42217</c:v>
                </c:pt>
                <c:pt idx="23">
                  <c:v>42228</c:v>
                </c:pt>
                <c:pt idx="24">
                  <c:v>42237</c:v>
                </c:pt>
                <c:pt idx="25">
                  <c:v>42251</c:v>
                </c:pt>
                <c:pt idx="26">
                  <c:v>42259</c:v>
                </c:pt>
                <c:pt idx="27">
                  <c:v>42266</c:v>
                </c:pt>
                <c:pt idx="28">
                  <c:v>42276</c:v>
                </c:pt>
                <c:pt idx="29">
                  <c:v>42290</c:v>
                </c:pt>
                <c:pt idx="30">
                  <c:v>42300</c:v>
                </c:pt>
                <c:pt idx="31">
                  <c:v>42306</c:v>
                </c:pt>
                <c:pt idx="32">
                  <c:v>42314</c:v>
                </c:pt>
                <c:pt idx="33">
                  <c:v>42324</c:v>
                </c:pt>
                <c:pt idx="34">
                  <c:v>42336</c:v>
                </c:pt>
                <c:pt idx="35">
                  <c:v>42342</c:v>
                </c:pt>
                <c:pt idx="36">
                  <c:v>42346</c:v>
                </c:pt>
                <c:pt idx="37">
                  <c:v>42353</c:v>
                </c:pt>
                <c:pt idx="38">
                  <c:v>42360</c:v>
                </c:pt>
                <c:pt idx="39">
                  <c:v>42369</c:v>
                </c:pt>
                <c:pt idx="40">
                  <c:v>42378</c:v>
                </c:pt>
                <c:pt idx="41">
                  <c:v>42382</c:v>
                </c:pt>
                <c:pt idx="42">
                  <c:v>42404</c:v>
                </c:pt>
                <c:pt idx="43">
                  <c:v>42413</c:v>
                </c:pt>
                <c:pt idx="44">
                  <c:v>42417</c:v>
                </c:pt>
                <c:pt idx="45">
                  <c:v>42425</c:v>
                </c:pt>
                <c:pt idx="46">
                  <c:v>42436</c:v>
                </c:pt>
                <c:pt idx="47">
                  <c:v>42437</c:v>
                </c:pt>
                <c:pt idx="48">
                  <c:v>42446</c:v>
                </c:pt>
                <c:pt idx="49">
                  <c:v>42451</c:v>
                </c:pt>
                <c:pt idx="50">
                  <c:v>42461</c:v>
                </c:pt>
                <c:pt idx="51">
                  <c:v>42473</c:v>
                </c:pt>
                <c:pt idx="52">
                  <c:v>42480</c:v>
                </c:pt>
                <c:pt idx="53">
                  <c:v>42489</c:v>
                </c:pt>
                <c:pt idx="54">
                  <c:v>42494</c:v>
                </c:pt>
                <c:pt idx="55">
                  <c:v>42501</c:v>
                </c:pt>
                <c:pt idx="56">
                  <c:v>42513</c:v>
                </c:pt>
                <c:pt idx="57">
                  <c:v>42516</c:v>
                </c:pt>
                <c:pt idx="58">
                  <c:v>42522</c:v>
                </c:pt>
                <c:pt idx="59">
                  <c:v>42532</c:v>
                </c:pt>
                <c:pt idx="60">
                  <c:v>42536</c:v>
                </c:pt>
                <c:pt idx="61">
                  <c:v>42543</c:v>
                </c:pt>
                <c:pt idx="62">
                  <c:v>42549</c:v>
                </c:pt>
                <c:pt idx="63">
                  <c:v>42557</c:v>
                </c:pt>
                <c:pt idx="64">
                  <c:v>42576</c:v>
                </c:pt>
                <c:pt idx="65">
                  <c:v>42578</c:v>
                </c:pt>
                <c:pt idx="66">
                  <c:v>42593</c:v>
                </c:pt>
                <c:pt idx="67">
                  <c:v>42603</c:v>
                </c:pt>
                <c:pt idx="68">
                  <c:v>42606</c:v>
                </c:pt>
                <c:pt idx="69">
                  <c:v>42614</c:v>
                </c:pt>
                <c:pt idx="70">
                  <c:v>42626</c:v>
                </c:pt>
                <c:pt idx="71">
                  <c:v>42635</c:v>
                </c:pt>
                <c:pt idx="72">
                  <c:v>42671</c:v>
                </c:pt>
                <c:pt idx="73">
                  <c:v>42678</c:v>
                </c:pt>
                <c:pt idx="74">
                  <c:v>42686</c:v>
                </c:pt>
                <c:pt idx="75">
                  <c:v>42692</c:v>
                </c:pt>
                <c:pt idx="76">
                  <c:v>42699</c:v>
                </c:pt>
                <c:pt idx="77">
                  <c:v>42704</c:v>
                </c:pt>
                <c:pt idx="78">
                  <c:v>42710</c:v>
                </c:pt>
                <c:pt idx="79">
                  <c:v>42717</c:v>
                </c:pt>
                <c:pt idx="80">
                  <c:v>42725</c:v>
                </c:pt>
              </c:numCache>
            </c:numRef>
          </c:cat>
          <c:val>
            <c:numRef>
              <c:f>'Input Data'!$E$5:$E$404</c:f>
              <c:numCache>
                <c:formatCode>0.0_);[Red]\(0.0\)</c:formatCode>
                <c:ptCount val="400"/>
                <c:pt idx="0">
                  <c:v>-2.04</c:v>
                </c:pt>
                <c:pt idx="1">
                  <c:v>5.4729999999999999</c:v>
                </c:pt>
                <c:pt idx="2">
                  <c:v>4.9560000000000004</c:v>
                </c:pt>
                <c:pt idx="3">
                  <c:v>6.3550000000000004</c:v>
                </c:pt>
                <c:pt idx="4">
                  <c:v>6.2240000000000002</c:v>
                </c:pt>
                <c:pt idx="5">
                  <c:v>6.2220000000000004</c:v>
                </c:pt>
                <c:pt idx="6">
                  <c:v>6.1539999999999999</c:v>
                </c:pt>
                <c:pt idx="7">
                  <c:v>6.0449999999999999</c:v>
                </c:pt>
                <c:pt idx="8">
                  <c:v>5.9189999999999996</c:v>
                </c:pt>
                <c:pt idx="9">
                  <c:v>6.5030000000000001</c:v>
                </c:pt>
                <c:pt idx="10">
                  <c:v>8.36</c:v>
                </c:pt>
                <c:pt idx="11">
                  <c:v>8.9060000000000006</c:v>
                </c:pt>
                <c:pt idx="12">
                  <c:v>10.555999999999999</c:v>
                </c:pt>
                <c:pt idx="13">
                  <c:v>10.532999999999999</c:v>
                </c:pt>
                <c:pt idx="14">
                  <c:v>10.452999999999999</c:v>
                </c:pt>
                <c:pt idx="15">
                  <c:v>10.199</c:v>
                </c:pt>
                <c:pt idx="16">
                  <c:v>10.16</c:v>
                </c:pt>
                <c:pt idx="17">
                  <c:v>10.132</c:v>
                </c:pt>
                <c:pt idx="18">
                  <c:v>9.9740000000000002</c:v>
                </c:pt>
                <c:pt idx="19">
                  <c:v>8.9740000000000002</c:v>
                </c:pt>
                <c:pt idx="20">
                  <c:v>9.9290000000000003</c:v>
                </c:pt>
                <c:pt idx="21">
                  <c:v>9.7799999999999994</c:v>
                </c:pt>
                <c:pt idx="22">
                  <c:v>9.7309999999999999</c:v>
                </c:pt>
                <c:pt idx="23">
                  <c:v>9.6180000000000003</c:v>
                </c:pt>
                <c:pt idx="24">
                  <c:v>9.6890000000000001</c:v>
                </c:pt>
                <c:pt idx="25">
                  <c:v>9.6419999999999995</c:v>
                </c:pt>
                <c:pt idx="26">
                  <c:v>10.718999999999999</c:v>
                </c:pt>
                <c:pt idx="27">
                  <c:v>11.628</c:v>
                </c:pt>
                <c:pt idx="28">
                  <c:v>11.989000000000001</c:v>
                </c:pt>
                <c:pt idx="29">
                  <c:v>11.542999999999999</c:v>
                </c:pt>
                <c:pt idx="30">
                  <c:v>11.473000000000001</c:v>
                </c:pt>
                <c:pt idx="31">
                  <c:v>11.475</c:v>
                </c:pt>
                <c:pt idx="32">
                  <c:v>11.377000000000001</c:v>
                </c:pt>
                <c:pt idx="33">
                  <c:v>12.29</c:v>
                </c:pt>
                <c:pt idx="34">
                  <c:v>12.287000000000001</c:v>
                </c:pt>
                <c:pt idx="35">
                  <c:v>11.474</c:v>
                </c:pt>
                <c:pt idx="36">
                  <c:v>11.053000000000001</c:v>
                </c:pt>
                <c:pt idx="37">
                  <c:v>11.047000000000001</c:v>
                </c:pt>
                <c:pt idx="38">
                  <c:v>11.023</c:v>
                </c:pt>
                <c:pt idx="39">
                  <c:v>11.004</c:v>
                </c:pt>
                <c:pt idx="40">
                  <c:v>11.004</c:v>
                </c:pt>
                <c:pt idx="41">
                  <c:v>10.987</c:v>
                </c:pt>
                <c:pt idx="42">
                  <c:v>10.842000000000001</c:v>
                </c:pt>
                <c:pt idx="43">
                  <c:v>10.842000000000001</c:v>
                </c:pt>
                <c:pt idx="44">
                  <c:v>10.738</c:v>
                </c:pt>
                <c:pt idx="45">
                  <c:v>10.686999999999999</c:v>
                </c:pt>
                <c:pt idx="46">
                  <c:v>10.686999999999999</c:v>
                </c:pt>
                <c:pt idx="47">
                  <c:v>10.686999999999999</c:v>
                </c:pt>
                <c:pt idx="48">
                  <c:v>10.625</c:v>
                </c:pt>
                <c:pt idx="49">
                  <c:v>10.526999999999999</c:v>
                </c:pt>
                <c:pt idx="50">
                  <c:v>10.526999999999999</c:v>
                </c:pt>
                <c:pt idx="51">
                  <c:v>10.754</c:v>
                </c:pt>
                <c:pt idx="52">
                  <c:v>10.641999999999999</c:v>
                </c:pt>
                <c:pt idx="53">
                  <c:v>10.641999999999999</c:v>
                </c:pt>
                <c:pt idx="54">
                  <c:v>10.641999999999999</c:v>
                </c:pt>
                <c:pt idx="55">
                  <c:v>10.641999999999999</c:v>
                </c:pt>
                <c:pt idx="56">
                  <c:v>10.641999999999999</c:v>
                </c:pt>
                <c:pt idx="57">
                  <c:v>11.061999999999999</c:v>
                </c:pt>
                <c:pt idx="58">
                  <c:v>11.061999999999999</c:v>
                </c:pt>
                <c:pt idx="59">
                  <c:v>11.867000000000001</c:v>
                </c:pt>
                <c:pt idx="60">
                  <c:v>12.21</c:v>
                </c:pt>
                <c:pt idx="61">
                  <c:v>12.21</c:v>
                </c:pt>
                <c:pt idx="62">
                  <c:v>12.21</c:v>
                </c:pt>
                <c:pt idx="63">
                  <c:v>12.036</c:v>
                </c:pt>
                <c:pt idx="64">
                  <c:v>11.846</c:v>
                </c:pt>
                <c:pt idx="65">
                  <c:v>11.872999999999999</c:v>
                </c:pt>
                <c:pt idx="66">
                  <c:v>11.856</c:v>
                </c:pt>
                <c:pt idx="67">
                  <c:v>11.803000000000001</c:v>
                </c:pt>
                <c:pt idx="68">
                  <c:v>11.785</c:v>
                </c:pt>
                <c:pt idx="69">
                  <c:v>11.787000000000001</c:v>
                </c:pt>
                <c:pt idx="70">
                  <c:v>11.54</c:v>
                </c:pt>
                <c:pt idx="71">
                  <c:v>11.526</c:v>
                </c:pt>
                <c:pt idx="72">
                  <c:v>11.975</c:v>
                </c:pt>
                <c:pt idx="73">
                  <c:v>11.914</c:v>
                </c:pt>
                <c:pt idx="74">
                  <c:v>11.919</c:v>
                </c:pt>
                <c:pt idx="75">
                  <c:v>11.247999999999999</c:v>
                </c:pt>
                <c:pt idx="76">
                  <c:v>11.247999999999999</c:v>
                </c:pt>
                <c:pt idx="77">
                  <c:v>11.874000000000001</c:v>
                </c:pt>
                <c:pt idx="78">
                  <c:v>11.871</c:v>
                </c:pt>
                <c:pt idx="79">
                  <c:v>11.795999999999999</c:v>
                </c:pt>
                <c:pt idx="80">
                  <c:v>11.787000000000001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6F0-B370-EFDDF5B3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48432"/>
        <c:axId val="1"/>
      </c:lineChart>
      <c:dateAx>
        <c:axId val="439748432"/>
        <c:scaling>
          <c:orientation val="minMax"/>
        </c:scaling>
        <c:delete val="0"/>
        <c:axPos val="b"/>
        <c:majorGridlines/>
        <c:numFmt formatCode="dd\ mmm\ yy" sourceLinked="0"/>
        <c:majorTickMark val="out"/>
        <c:minorTickMark val="cross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9"/>
        <c:majorTimeUnit val="months"/>
        <c:minorUnit val="1"/>
        <c:minorTimeUnit val="months"/>
      </c:dateAx>
      <c:valAx>
        <c:axId val="1"/>
        <c:scaling>
          <c:orientation val="minMax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Filling</a:t>
                </a:r>
                <a:r>
                  <a:rPr lang="en-US" altLang="zh-TW" baseline="0"/>
                  <a:t> level (mPD)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6585733387100196E-2"/>
              <c:y val="0.207535523576794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&quot; mPD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9748432"/>
        <c:crosses val="autoZero"/>
        <c:crossBetween val="midCat"/>
        <c:majorUnit val="3"/>
        <c:minorUnit val="1"/>
      </c:valAx>
    </c:plotArea>
    <c:plotVisOnly val="1"/>
    <c:dispBlanksAs val="span"/>
    <c:showDLblsOverMax val="0"/>
  </c:chart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aseline="0"/>
              <a:t>RA-11-SM1-1</a:t>
            </a:r>
          </a:p>
        </c:rich>
      </c:tx>
      <c:layout>
        <c:manualLayout>
          <c:xMode val="edge"/>
          <c:yMode val="edge"/>
          <c:x val="0.31714689305044685"/>
          <c:y val="1.15906577667639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6522301228184"/>
          <c:y val="0.19594594594594594"/>
          <c:w val="0.86877828054298645"/>
          <c:h val="0.652027027027026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RA-11-SM1-1</c:v>
                </c:pt>
              </c:strCache>
            </c:strRef>
          </c:tx>
          <c:marker>
            <c:symbol val="none"/>
          </c:marker>
          <c:xVal>
            <c:strRef>
              <c:f>'Input Data'!$G$5:$G$412</c:f>
              <c:strCache>
                <c:ptCount val="81"/>
                <c:pt idx="0">
                  <c:v>0.00 </c:v>
                </c:pt>
                <c:pt idx="1">
                  <c:v>401</c:v>
                </c:pt>
                <c:pt idx="2">
                  <c:v>412</c:v>
                </c:pt>
                <c:pt idx="3">
                  <c:v>424</c:v>
                </c:pt>
                <c:pt idx="4">
                  <c:v>438</c:v>
                </c:pt>
                <c:pt idx="5">
                  <c:v>441</c:v>
                </c:pt>
                <c:pt idx="6">
                  <c:v>450</c:v>
                </c:pt>
                <c:pt idx="7">
                  <c:v>454</c:v>
                </c:pt>
                <c:pt idx="8">
                  <c:v>470</c:v>
                </c:pt>
                <c:pt idx="9">
                  <c:v>480</c:v>
                </c:pt>
                <c:pt idx="10">
                  <c:v>524</c:v>
                </c:pt>
                <c:pt idx="11">
                  <c:v>541</c:v>
                </c:pt>
                <c:pt idx="12">
                  <c:v>549</c:v>
                </c:pt>
                <c:pt idx="13">
                  <c:v>554</c:v>
                </c:pt>
                <c:pt idx="14">
                  <c:v>562</c:v>
                </c:pt>
                <c:pt idx="15">
                  <c:v>568</c:v>
                </c:pt>
                <c:pt idx="16">
                  <c:v>574</c:v>
                </c:pt>
                <c:pt idx="17">
                  <c:v>581</c:v>
                </c:pt>
                <c:pt idx="18">
                  <c:v>590</c:v>
                </c:pt>
                <c:pt idx="19">
                  <c:v>599</c:v>
                </c:pt>
                <c:pt idx="20">
                  <c:v>605</c:v>
                </c:pt>
                <c:pt idx="21">
                  <c:v>616</c:v>
                </c:pt>
                <c:pt idx="22">
                  <c:v>627</c:v>
                </c:pt>
                <c:pt idx="23">
                  <c:v>638</c:v>
                </c:pt>
                <c:pt idx="24">
                  <c:v>647</c:v>
                </c:pt>
                <c:pt idx="25">
                  <c:v>661</c:v>
                </c:pt>
                <c:pt idx="26">
                  <c:v>669</c:v>
                </c:pt>
                <c:pt idx="27">
                  <c:v>676</c:v>
                </c:pt>
                <c:pt idx="28">
                  <c:v>686</c:v>
                </c:pt>
                <c:pt idx="29">
                  <c:v>700</c:v>
                </c:pt>
                <c:pt idx="30">
                  <c:v>710</c:v>
                </c:pt>
                <c:pt idx="31">
                  <c:v>716</c:v>
                </c:pt>
                <c:pt idx="32">
                  <c:v>724</c:v>
                </c:pt>
                <c:pt idx="33">
                  <c:v>734</c:v>
                </c:pt>
                <c:pt idx="34">
                  <c:v>746</c:v>
                </c:pt>
                <c:pt idx="35">
                  <c:v>752</c:v>
                </c:pt>
                <c:pt idx="36">
                  <c:v>756</c:v>
                </c:pt>
                <c:pt idx="37">
                  <c:v>763</c:v>
                </c:pt>
                <c:pt idx="38">
                  <c:v>770</c:v>
                </c:pt>
                <c:pt idx="39">
                  <c:v>779</c:v>
                </c:pt>
                <c:pt idx="40">
                  <c:v>788</c:v>
                </c:pt>
                <c:pt idx="41">
                  <c:v>792</c:v>
                </c:pt>
                <c:pt idx="42">
                  <c:v>814</c:v>
                </c:pt>
                <c:pt idx="43">
                  <c:v>823</c:v>
                </c:pt>
                <c:pt idx="44">
                  <c:v>827</c:v>
                </c:pt>
                <c:pt idx="45">
                  <c:v>835</c:v>
                </c:pt>
                <c:pt idx="46">
                  <c:v>846</c:v>
                </c:pt>
                <c:pt idx="47">
                  <c:v>847</c:v>
                </c:pt>
                <c:pt idx="48">
                  <c:v>856</c:v>
                </c:pt>
                <c:pt idx="49">
                  <c:v>861</c:v>
                </c:pt>
                <c:pt idx="50">
                  <c:v>871</c:v>
                </c:pt>
                <c:pt idx="51">
                  <c:v>883</c:v>
                </c:pt>
                <c:pt idx="52">
                  <c:v>890</c:v>
                </c:pt>
                <c:pt idx="53">
                  <c:v>899</c:v>
                </c:pt>
                <c:pt idx="54">
                  <c:v>904</c:v>
                </c:pt>
                <c:pt idx="55">
                  <c:v>911</c:v>
                </c:pt>
                <c:pt idx="56">
                  <c:v>923</c:v>
                </c:pt>
                <c:pt idx="57">
                  <c:v>926</c:v>
                </c:pt>
                <c:pt idx="58">
                  <c:v>932</c:v>
                </c:pt>
                <c:pt idx="59">
                  <c:v>942</c:v>
                </c:pt>
                <c:pt idx="60">
                  <c:v>946</c:v>
                </c:pt>
                <c:pt idx="61">
                  <c:v>953</c:v>
                </c:pt>
                <c:pt idx="62">
                  <c:v>959</c:v>
                </c:pt>
                <c:pt idx="63">
                  <c:v>967</c:v>
                </c:pt>
                <c:pt idx="64">
                  <c:v>986</c:v>
                </c:pt>
                <c:pt idx="65">
                  <c:v>988</c:v>
                </c:pt>
                <c:pt idx="66">
                  <c:v>1003</c:v>
                </c:pt>
                <c:pt idx="67">
                  <c:v>1013</c:v>
                </c:pt>
                <c:pt idx="68">
                  <c:v>1016</c:v>
                </c:pt>
                <c:pt idx="69">
                  <c:v>1024</c:v>
                </c:pt>
                <c:pt idx="70">
                  <c:v>1036</c:v>
                </c:pt>
                <c:pt idx="71">
                  <c:v>1045</c:v>
                </c:pt>
                <c:pt idx="72">
                  <c:v>1081</c:v>
                </c:pt>
                <c:pt idx="73">
                  <c:v>1088</c:v>
                </c:pt>
                <c:pt idx="74">
                  <c:v>1096</c:v>
                </c:pt>
                <c:pt idx="75">
                  <c:v>1102</c:v>
                </c:pt>
                <c:pt idx="76">
                  <c:v>1109</c:v>
                </c:pt>
                <c:pt idx="77">
                  <c:v>1114</c:v>
                </c:pt>
                <c:pt idx="78">
                  <c:v>1120</c:v>
                </c:pt>
                <c:pt idx="79">
                  <c:v>1127</c:v>
                </c:pt>
                <c:pt idx="80">
                  <c:v>1135</c:v>
                </c:pt>
              </c:strCache>
            </c:strRef>
          </c:xVal>
          <c:yVal>
            <c:numRef>
              <c:f>'RA-11-SM1-1'!$G$13:$G$412</c:f>
              <c:numCache>
                <c:formatCode>0</c:formatCode>
                <c:ptCount val="400"/>
                <c:pt idx="0">
                  <c:v>0</c:v>
                </c:pt>
                <c:pt idx="1">
                  <c:v>2543</c:v>
                </c:pt>
                <c:pt idx="2">
                  <c:v>2758.9999999999995</c:v>
                </c:pt>
                <c:pt idx="3">
                  <c:v>2932.9999999999991</c:v>
                </c:pt>
                <c:pt idx="4">
                  <c:v>3104.9999999999995</c:v>
                </c:pt>
                <c:pt idx="5">
                  <c:v>3147.9999999999995</c:v>
                </c:pt>
                <c:pt idx="6">
                  <c:v>3157.9999999999995</c:v>
                </c:pt>
                <c:pt idx="7">
                  <c:v>3314.9999999999995</c:v>
                </c:pt>
                <c:pt idx="8">
                  <c:v>3453.9999999999995</c:v>
                </c:pt>
                <c:pt idx="9">
                  <c:v>3523.9999999999991</c:v>
                </c:pt>
                <c:pt idx="10">
                  <c:v>3939.9999999999986</c:v>
                </c:pt>
                <c:pt idx="11">
                  <c:v>4148.9999999999964</c:v>
                </c:pt>
                <c:pt idx="12">
                  <c:v>4278.9999999999991</c:v>
                </c:pt>
                <c:pt idx="13">
                  <c:v>4361.9999999999991</c:v>
                </c:pt>
                <c:pt idx="14">
                  <c:v>4371.9999999999991</c:v>
                </c:pt>
                <c:pt idx="15">
                  <c:v>4513.9999999999982</c:v>
                </c:pt>
                <c:pt idx="16">
                  <c:v>4552.9999999999982</c:v>
                </c:pt>
                <c:pt idx="17">
                  <c:v>4576.9999999999991</c:v>
                </c:pt>
                <c:pt idx="18">
                  <c:v>4703.9999999999982</c:v>
                </c:pt>
                <c:pt idx="19">
                  <c:v>4781.9999999999991</c:v>
                </c:pt>
                <c:pt idx="20">
                  <c:v>4827.9999999999982</c:v>
                </c:pt>
                <c:pt idx="21">
                  <c:v>4871.9999999999991</c:v>
                </c:pt>
                <c:pt idx="22">
                  <c:v>4954.9999999999991</c:v>
                </c:pt>
                <c:pt idx="23">
                  <c:v>5044</c:v>
                </c:pt>
                <c:pt idx="24">
                  <c:v>5100.9999999999982</c:v>
                </c:pt>
                <c:pt idx="25">
                  <c:v>5132.0000000000009</c:v>
                </c:pt>
                <c:pt idx="26">
                  <c:v>5167.0000000000009</c:v>
                </c:pt>
                <c:pt idx="27">
                  <c:v>5242.0000000000018</c:v>
                </c:pt>
                <c:pt idx="28">
                  <c:v>5341.0000000000018</c:v>
                </c:pt>
                <c:pt idx="29">
                  <c:v>5511.0000000000036</c:v>
                </c:pt>
                <c:pt idx="30">
                  <c:v>5530.0000000000036</c:v>
                </c:pt>
                <c:pt idx="31">
                  <c:v>5580.0000000000027</c:v>
                </c:pt>
                <c:pt idx="32">
                  <c:v>5623.0000000000036</c:v>
                </c:pt>
                <c:pt idx="33">
                  <c:v>5686.0000000000027</c:v>
                </c:pt>
                <c:pt idx="34">
                  <c:v>5705.0000000000027</c:v>
                </c:pt>
                <c:pt idx="35">
                  <c:v>5860.0000000000036</c:v>
                </c:pt>
                <c:pt idx="36">
                  <c:v>5882.0000000000027</c:v>
                </c:pt>
                <c:pt idx="37">
                  <c:v>5931.0000000000036</c:v>
                </c:pt>
                <c:pt idx="38">
                  <c:v>5935.0000000000027</c:v>
                </c:pt>
                <c:pt idx="39">
                  <c:v>5964.0000000000027</c:v>
                </c:pt>
                <c:pt idx="40">
                  <c:v>5972.0000000000036</c:v>
                </c:pt>
                <c:pt idx="41">
                  <c:v>5992.0000000000036</c:v>
                </c:pt>
                <c:pt idx="42">
                  <c:v>6033.0000000000036</c:v>
                </c:pt>
                <c:pt idx="43">
                  <c:v>6055.0000000000027</c:v>
                </c:pt>
                <c:pt idx="44">
                  <c:v>6069.0000000000036</c:v>
                </c:pt>
                <c:pt idx="45">
                  <c:v>6123.0000000000036</c:v>
                </c:pt>
                <c:pt idx="46">
                  <c:v>6157.0000000000027</c:v>
                </c:pt>
                <c:pt idx="47">
                  <c:v>6189.0000000000027</c:v>
                </c:pt>
                <c:pt idx="48">
                  <c:v>6228.0000000000027</c:v>
                </c:pt>
                <c:pt idx="49">
                  <c:v>6278.0000000000027</c:v>
                </c:pt>
                <c:pt idx="50">
                  <c:v>6317.0000000000027</c:v>
                </c:pt>
                <c:pt idx="51">
                  <c:v>6353.0000000000027</c:v>
                </c:pt>
                <c:pt idx="52">
                  <c:v>6372.0000000000027</c:v>
                </c:pt>
                <c:pt idx="53">
                  <c:v>6398.0000000000027</c:v>
                </c:pt>
                <c:pt idx="54">
                  <c:v>6423.0000000000027</c:v>
                </c:pt>
                <c:pt idx="55">
                  <c:v>6437.0000000000036</c:v>
                </c:pt>
                <c:pt idx="56">
                  <c:v>6457.0000000000036</c:v>
                </c:pt>
                <c:pt idx="57">
                  <c:v>6437.0000000000036</c:v>
                </c:pt>
                <c:pt idx="58">
                  <c:v>6477.0000000000027</c:v>
                </c:pt>
                <c:pt idx="59">
                  <c:v>6538.0000000000045</c:v>
                </c:pt>
                <c:pt idx="60">
                  <c:v>6604.0000000000055</c:v>
                </c:pt>
                <c:pt idx="61">
                  <c:v>6659.0000000000055</c:v>
                </c:pt>
                <c:pt idx="62">
                  <c:v>6660.0000000000045</c:v>
                </c:pt>
                <c:pt idx="63">
                  <c:v>6666.0000000000045</c:v>
                </c:pt>
                <c:pt idx="64">
                  <c:v>6658.0000000000036</c:v>
                </c:pt>
                <c:pt idx="65">
                  <c:v>6680.0000000000045</c:v>
                </c:pt>
                <c:pt idx="66">
                  <c:v>6710.0000000000055</c:v>
                </c:pt>
                <c:pt idx="67">
                  <c:v>6745.0000000000055</c:v>
                </c:pt>
                <c:pt idx="68">
                  <c:v>6766.0000000000045</c:v>
                </c:pt>
                <c:pt idx="69">
                  <c:v>6786.0000000000036</c:v>
                </c:pt>
                <c:pt idx="70">
                  <c:v>6844.0000000000036</c:v>
                </c:pt>
                <c:pt idx="71">
                  <c:v>6869.0000000000045</c:v>
                </c:pt>
                <c:pt idx="72">
                  <c:v>7002.0000000000055</c:v>
                </c:pt>
                <c:pt idx="73">
                  <c:v>7013.0000000000045</c:v>
                </c:pt>
                <c:pt idx="74">
                  <c:v>7012.0000000000045</c:v>
                </c:pt>
                <c:pt idx="75">
                  <c:v>7048.0000000000045</c:v>
                </c:pt>
                <c:pt idx="76">
                  <c:v>7060.0000000000045</c:v>
                </c:pt>
                <c:pt idx="77">
                  <c:v>7059.0000000000055</c:v>
                </c:pt>
                <c:pt idx="78">
                  <c:v>7060.0000000000045</c:v>
                </c:pt>
                <c:pt idx="79">
                  <c:v>7070.0000000000045</c:v>
                </c:pt>
                <c:pt idx="80">
                  <c:v>7075.0000000000055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E-4292-A8A4-4C690D27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8704"/>
        <c:axId val="1"/>
      </c:scatterChart>
      <c:valAx>
        <c:axId val="438408704"/>
        <c:scaling>
          <c:logBase val="10"/>
          <c:orientation val="minMax"/>
          <c:max val="1000"/>
          <c:min val="1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Log-Time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748437084796017"/>
              <c:y val="0.838174187617410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cross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axMin"/>
          <c:max val="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Cumalative</a:t>
                </a:r>
                <a:r>
                  <a:rPr lang="en-US" altLang="zh-TW" baseline="0"/>
                  <a:t> Settlement (mm)</a:t>
                </a:r>
                <a:endParaRPr lang="zh-TW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&quot; mm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8408704"/>
        <c:crosses val="autoZero"/>
        <c:crossBetween val="midCat"/>
        <c:majorUnit val="1000"/>
        <c:minorUnit val="500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0.31496062992125984" l="0.19685039370078741" r="0.19685039370078741" t="0.31496062992125984" header="0.5" footer="0.5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aseline="0"/>
              <a:t>RA-11-SM1-1</a:t>
            </a:r>
          </a:p>
        </c:rich>
      </c:tx>
      <c:layout>
        <c:manualLayout>
          <c:xMode val="edge"/>
          <c:yMode val="edge"/>
          <c:x val="0.31844252387706196"/>
          <c:y val="4.98341260641912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0253427127786"/>
          <c:y val="0.17905405405405406"/>
          <c:w val="0.86634676719391923"/>
          <c:h val="0.6486486486486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RA-11-SM1-1</c:v>
                </c:pt>
              </c:strCache>
            </c:strRef>
          </c:tx>
          <c:marker>
            <c:symbol val="none"/>
          </c:marker>
          <c:xVal>
            <c:strRef>
              <c:f>'Input Data'!$G$5:$G$404</c:f>
              <c:strCache>
                <c:ptCount val="81"/>
                <c:pt idx="0">
                  <c:v>0.00 </c:v>
                </c:pt>
                <c:pt idx="1">
                  <c:v>401</c:v>
                </c:pt>
                <c:pt idx="2">
                  <c:v>412</c:v>
                </c:pt>
                <c:pt idx="3">
                  <c:v>424</c:v>
                </c:pt>
                <c:pt idx="4">
                  <c:v>438</c:v>
                </c:pt>
                <c:pt idx="5">
                  <c:v>441</c:v>
                </c:pt>
                <c:pt idx="6">
                  <c:v>450</c:v>
                </c:pt>
                <c:pt idx="7">
                  <c:v>454</c:v>
                </c:pt>
                <c:pt idx="8">
                  <c:v>470</c:v>
                </c:pt>
                <c:pt idx="9">
                  <c:v>480</c:v>
                </c:pt>
                <c:pt idx="10">
                  <c:v>524</c:v>
                </c:pt>
                <c:pt idx="11">
                  <c:v>541</c:v>
                </c:pt>
                <c:pt idx="12">
                  <c:v>549</c:v>
                </c:pt>
                <c:pt idx="13">
                  <c:v>554</c:v>
                </c:pt>
                <c:pt idx="14">
                  <c:v>562</c:v>
                </c:pt>
                <c:pt idx="15">
                  <c:v>568</c:v>
                </c:pt>
                <c:pt idx="16">
                  <c:v>574</c:v>
                </c:pt>
                <c:pt idx="17">
                  <c:v>581</c:v>
                </c:pt>
                <c:pt idx="18">
                  <c:v>590</c:v>
                </c:pt>
                <c:pt idx="19">
                  <c:v>599</c:v>
                </c:pt>
                <c:pt idx="20">
                  <c:v>605</c:v>
                </c:pt>
                <c:pt idx="21">
                  <c:v>616</c:v>
                </c:pt>
                <c:pt idx="22">
                  <c:v>627</c:v>
                </c:pt>
                <c:pt idx="23">
                  <c:v>638</c:v>
                </c:pt>
                <c:pt idx="24">
                  <c:v>647</c:v>
                </c:pt>
                <c:pt idx="25">
                  <c:v>661</c:v>
                </c:pt>
                <c:pt idx="26">
                  <c:v>669</c:v>
                </c:pt>
                <c:pt idx="27">
                  <c:v>676</c:v>
                </c:pt>
                <c:pt idx="28">
                  <c:v>686</c:v>
                </c:pt>
                <c:pt idx="29">
                  <c:v>700</c:v>
                </c:pt>
                <c:pt idx="30">
                  <c:v>710</c:v>
                </c:pt>
                <c:pt idx="31">
                  <c:v>716</c:v>
                </c:pt>
                <c:pt idx="32">
                  <c:v>724</c:v>
                </c:pt>
                <c:pt idx="33">
                  <c:v>734</c:v>
                </c:pt>
                <c:pt idx="34">
                  <c:v>746</c:v>
                </c:pt>
                <c:pt idx="35">
                  <c:v>752</c:v>
                </c:pt>
                <c:pt idx="36">
                  <c:v>756</c:v>
                </c:pt>
                <c:pt idx="37">
                  <c:v>763</c:v>
                </c:pt>
                <c:pt idx="38">
                  <c:v>770</c:v>
                </c:pt>
                <c:pt idx="39">
                  <c:v>779</c:v>
                </c:pt>
                <c:pt idx="40">
                  <c:v>788</c:v>
                </c:pt>
                <c:pt idx="41">
                  <c:v>792</c:v>
                </c:pt>
                <c:pt idx="42">
                  <c:v>814</c:v>
                </c:pt>
                <c:pt idx="43">
                  <c:v>823</c:v>
                </c:pt>
                <c:pt idx="44">
                  <c:v>827</c:v>
                </c:pt>
                <c:pt idx="45">
                  <c:v>835</c:v>
                </c:pt>
                <c:pt idx="46">
                  <c:v>846</c:v>
                </c:pt>
                <c:pt idx="47">
                  <c:v>847</c:v>
                </c:pt>
                <c:pt idx="48">
                  <c:v>856</c:v>
                </c:pt>
                <c:pt idx="49">
                  <c:v>861</c:v>
                </c:pt>
                <c:pt idx="50">
                  <c:v>871</c:v>
                </c:pt>
                <c:pt idx="51">
                  <c:v>883</c:v>
                </c:pt>
                <c:pt idx="52">
                  <c:v>890</c:v>
                </c:pt>
                <c:pt idx="53">
                  <c:v>899</c:v>
                </c:pt>
                <c:pt idx="54">
                  <c:v>904</c:v>
                </c:pt>
                <c:pt idx="55">
                  <c:v>911</c:v>
                </c:pt>
                <c:pt idx="56">
                  <c:v>923</c:v>
                </c:pt>
                <c:pt idx="57">
                  <c:v>926</c:v>
                </c:pt>
                <c:pt idx="58">
                  <c:v>932</c:v>
                </c:pt>
                <c:pt idx="59">
                  <c:v>942</c:v>
                </c:pt>
                <c:pt idx="60">
                  <c:v>946</c:v>
                </c:pt>
                <c:pt idx="61">
                  <c:v>953</c:v>
                </c:pt>
                <c:pt idx="62">
                  <c:v>959</c:v>
                </c:pt>
                <c:pt idx="63">
                  <c:v>967</c:v>
                </c:pt>
                <c:pt idx="64">
                  <c:v>986</c:v>
                </c:pt>
                <c:pt idx="65">
                  <c:v>988</c:v>
                </c:pt>
                <c:pt idx="66">
                  <c:v>1003</c:v>
                </c:pt>
                <c:pt idx="67">
                  <c:v>1013</c:v>
                </c:pt>
                <c:pt idx="68">
                  <c:v>1016</c:v>
                </c:pt>
                <c:pt idx="69">
                  <c:v>1024</c:v>
                </c:pt>
                <c:pt idx="70">
                  <c:v>1036</c:v>
                </c:pt>
                <c:pt idx="71">
                  <c:v>1045</c:v>
                </c:pt>
                <c:pt idx="72">
                  <c:v>1081</c:v>
                </c:pt>
                <c:pt idx="73">
                  <c:v>1088</c:v>
                </c:pt>
                <c:pt idx="74">
                  <c:v>1096</c:v>
                </c:pt>
                <c:pt idx="75">
                  <c:v>1102</c:v>
                </c:pt>
                <c:pt idx="76">
                  <c:v>1109</c:v>
                </c:pt>
                <c:pt idx="77">
                  <c:v>1114</c:v>
                </c:pt>
                <c:pt idx="78">
                  <c:v>1120</c:v>
                </c:pt>
                <c:pt idx="79">
                  <c:v>1127</c:v>
                </c:pt>
                <c:pt idx="80">
                  <c:v>1135</c:v>
                </c:pt>
              </c:strCache>
            </c:strRef>
          </c:xVal>
          <c:yVal>
            <c:numRef>
              <c:f>'Input Data'!$E$5:$E$404</c:f>
              <c:numCache>
                <c:formatCode>0.0_);[Red]\(0.0\)</c:formatCode>
                <c:ptCount val="400"/>
                <c:pt idx="0">
                  <c:v>-2.04</c:v>
                </c:pt>
                <c:pt idx="1">
                  <c:v>5.4729999999999999</c:v>
                </c:pt>
                <c:pt idx="2">
                  <c:v>4.9560000000000004</c:v>
                </c:pt>
                <c:pt idx="3">
                  <c:v>6.3550000000000004</c:v>
                </c:pt>
                <c:pt idx="4">
                  <c:v>6.2240000000000002</c:v>
                </c:pt>
                <c:pt idx="5">
                  <c:v>6.2220000000000004</c:v>
                </c:pt>
                <c:pt idx="6">
                  <c:v>6.1539999999999999</c:v>
                </c:pt>
                <c:pt idx="7">
                  <c:v>6.0449999999999999</c:v>
                </c:pt>
                <c:pt idx="8">
                  <c:v>5.9189999999999996</c:v>
                </c:pt>
                <c:pt idx="9">
                  <c:v>6.5030000000000001</c:v>
                </c:pt>
                <c:pt idx="10">
                  <c:v>8.36</c:v>
                </c:pt>
                <c:pt idx="11">
                  <c:v>8.9060000000000006</c:v>
                </c:pt>
                <c:pt idx="12">
                  <c:v>10.555999999999999</c:v>
                </c:pt>
                <c:pt idx="13">
                  <c:v>10.532999999999999</c:v>
                </c:pt>
                <c:pt idx="14">
                  <c:v>10.452999999999999</c:v>
                </c:pt>
                <c:pt idx="15">
                  <c:v>10.199</c:v>
                </c:pt>
                <c:pt idx="16">
                  <c:v>10.16</c:v>
                </c:pt>
                <c:pt idx="17">
                  <c:v>10.132</c:v>
                </c:pt>
                <c:pt idx="18">
                  <c:v>9.9740000000000002</c:v>
                </c:pt>
                <c:pt idx="19">
                  <c:v>8.9740000000000002</c:v>
                </c:pt>
                <c:pt idx="20">
                  <c:v>9.9290000000000003</c:v>
                </c:pt>
                <c:pt idx="21">
                  <c:v>9.7799999999999994</c:v>
                </c:pt>
                <c:pt idx="22">
                  <c:v>9.7309999999999999</c:v>
                </c:pt>
                <c:pt idx="23">
                  <c:v>9.6180000000000003</c:v>
                </c:pt>
                <c:pt idx="24">
                  <c:v>9.6890000000000001</c:v>
                </c:pt>
                <c:pt idx="25">
                  <c:v>9.6419999999999995</c:v>
                </c:pt>
                <c:pt idx="26">
                  <c:v>10.718999999999999</c:v>
                </c:pt>
                <c:pt idx="27">
                  <c:v>11.628</c:v>
                </c:pt>
                <c:pt idx="28">
                  <c:v>11.989000000000001</c:v>
                </c:pt>
                <c:pt idx="29">
                  <c:v>11.542999999999999</c:v>
                </c:pt>
                <c:pt idx="30">
                  <c:v>11.473000000000001</c:v>
                </c:pt>
                <c:pt idx="31">
                  <c:v>11.475</c:v>
                </c:pt>
                <c:pt idx="32">
                  <c:v>11.377000000000001</c:v>
                </c:pt>
                <c:pt idx="33">
                  <c:v>12.29</c:v>
                </c:pt>
                <c:pt idx="34">
                  <c:v>12.287000000000001</c:v>
                </c:pt>
                <c:pt idx="35">
                  <c:v>11.474</c:v>
                </c:pt>
                <c:pt idx="36">
                  <c:v>11.053000000000001</c:v>
                </c:pt>
                <c:pt idx="37">
                  <c:v>11.047000000000001</c:v>
                </c:pt>
                <c:pt idx="38">
                  <c:v>11.023</c:v>
                </c:pt>
                <c:pt idx="39">
                  <c:v>11.004</c:v>
                </c:pt>
                <c:pt idx="40">
                  <c:v>11.004</c:v>
                </c:pt>
                <c:pt idx="41">
                  <c:v>10.987</c:v>
                </c:pt>
                <c:pt idx="42">
                  <c:v>10.842000000000001</c:v>
                </c:pt>
                <c:pt idx="43">
                  <c:v>10.842000000000001</c:v>
                </c:pt>
                <c:pt idx="44">
                  <c:v>10.738</c:v>
                </c:pt>
                <c:pt idx="45">
                  <c:v>10.686999999999999</c:v>
                </c:pt>
                <c:pt idx="46">
                  <c:v>10.686999999999999</c:v>
                </c:pt>
                <c:pt idx="47">
                  <c:v>10.686999999999999</c:v>
                </c:pt>
                <c:pt idx="48">
                  <c:v>10.625</c:v>
                </c:pt>
                <c:pt idx="49">
                  <c:v>10.526999999999999</c:v>
                </c:pt>
                <c:pt idx="50">
                  <c:v>10.526999999999999</c:v>
                </c:pt>
                <c:pt idx="51">
                  <c:v>10.754</c:v>
                </c:pt>
                <c:pt idx="52">
                  <c:v>10.641999999999999</c:v>
                </c:pt>
                <c:pt idx="53">
                  <c:v>10.641999999999999</c:v>
                </c:pt>
                <c:pt idx="54">
                  <c:v>10.641999999999999</c:v>
                </c:pt>
                <c:pt idx="55">
                  <c:v>10.641999999999999</c:v>
                </c:pt>
                <c:pt idx="56">
                  <c:v>10.641999999999999</c:v>
                </c:pt>
                <c:pt idx="57">
                  <c:v>11.061999999999999</c:v>
                </c:pt>
                <c:pt idx="58">
                  <c:v>11.061999999999999</c:v>
                </c:pt>
                <c:pt idx="59">
                  <c:v>11.867000000000001</c:v>
                </c:pt>
                <c:pt idx="60">
                  <c:v>12.21</c:v>
                </c:pt>
                <c:pt idx="61">
                  <c:v>12.21</c:v>
                </c:pt>
                <c:pt idx="62">
                  <c:v>12.21</c:v>
                </c:pt>
                <c:pt idx="63">
                  <c:v>12.036</c:v>
                </c:pt>
                <c:pt idx="64">
                  <c:v>11.846</c:v>
                </c:pt>
                <c:pt idx="65">
                  <c:v>11.872999999999999</c:v>
                </c:pt>
                <c:pt idx="66">
                  <c:v>11.856</c:v>
                </c:pt>
                <c:pt idx="67">
                  <c:v>11.803000000000001</c:v>
                </c:pt>
                <c:pt idx="68">
                  <c:v>11.785</c:v>
                </c:pt>
                <c:pt idx="69">
                  <c:v>11.787000000000001</c:v>
                </c:pt>
                <c:pt idx="70">
                  <c:v>11.54</c:v>
                </c:pt>
                <c:pt idx="71">
                  <c:v>11.526</c:v>
                </c:pt>
                <c:pt idx="72">
                  <c:v>11.975</c:v>
                </c:pt>
                <c:pt idx="73">
                  <c:v>11.914</c:v>
                </c:pt>
                <c:pt idx="74">
                  <c:v>11.919</c:v>
                </c:pt>
                <c:pt idx="75">
                  <c:v>11.247999999999999</c:v>
                </c:pt>
                <c:pt idx="76">
                  <c:v>11.247999999999999</c:v>
                </c:pt>
                <c:pt idx="77">
                  <c:v>11.874000000000001</c:v>
                </c:pt>
                <c:pt idx="78">
                  <c:v>11.871</c:v>
                </c:pt>
                <c:pt idx="79">
                  <c:v>11.795999999999999</c:v>
                </c:pt>
                <c:pt idx="80">
                  <c:v>11.787000000000001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0-4FAC-BD1D-188D93B6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8376"/>
        <c:axId val="1"/>
      </c:scatterChart>
      <c:valAx>
        <c:axId val="438408376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Log-Time</a:t>
                </a:r>
                <a:endParaRPr lang="zh-TW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cross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Filling Level (mPD)</a:t>
                </a:r>
                <a:endParaRPr lang="zh-TW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&quot; mPD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8408376"/>
        <c:crosses val="autoZero"/>
        <c:crossBetween val="midCat"/>
        <c:majorUnit val="3"/>
        <c:minorUnit val="1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aseline="0"/>
              <a:t>RA-11-SM1-1</a:t>
            </a:r>
          </a:p>
        </c:rich>
      </c:tx>
      <c:layout>
        <c:manualLayout>
          <c:xMode val="edge"/>
          <c:yMode val="edge"/>
          <c:x val="0.30810729919861257"/>
          <c:y val="4.982959219649782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483219824221883E-2"/>
          <c:y val="0.15282454004449705"/>
          <c:w val="0.88242907973952656"/>
          <c:h val="0.621264978006977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RA-11-SM1-1</c:v>
                </c:pt>
              </c:strCache>
            </c:strRef>
          </c:tx>
          <c:marker>
            <c:symbol val="none"/>
          </c:marker>
          <c:xVal>
            <c:strRef>
              <c:f>'Input Data'!$H$5:$H$407</c:f>
              <c:strCache>
                <c:ptCount val="81"/>
                <c:pt idx="0">
                  <c:v>0</c:v>
                </c:pt>
                <c:pt idx="1">
                  <c:v>20.02498439</c:v>
                </c:pt>
                <c:pt idx="2">
                  <c:v>20.29778313</c:v>
                </c:pt>
                <c:pt idx="3">
                  <c:v>20.59126028</c:v>
                </c:pt>
                <c:pt idx="4">
                  <c:v>20.92844954</c:v>
                </c:pt>
                <c:pt idx="5">
                  <c:v>21</c:v>
                </c:pt>
                <c:pt idx="6">
                  <c:v>21.21320344</c:v>
                </c:pt>
                <c:pt idx="7">
                  <c:v>21.30727575</c:v>
                </c:pt>
                <c:pt idx="8">
                  <c:v>21.67948339</c:v>
                </c:pt>
                <c:pt idx="9">
                  <c:v>21.9089023</c:v>
                </c:pt>
                <c:pt idx="10">
                  <c:v>22.89104628</c:v>
                </c:pt>
                <c:pt idx="11">
                  <c:v>23.2594067</c:v>
                </c:pt>
                <c:pt idx="12">
                  <c:v>23.43074903</c:v>
                </c:pt>
                <c:pt idx="13">
                  <c:v>23.53720459</c:v>
                </c:pt>
                <c:pt idx="14">
                  <c:v>23.70653918</c:v>
                </c:pt>
                <c:pt idx="15">
                  <c:v>23.83275058</c:v>
                </c:pt>
                <c:pt idx="16">
                  <c:v>23.9582971</c:v>
                </c:pt>
                <c:pt idx="17">
                  <c:v>24.10394159</c:v>
                </c:pt>
                <c:pt idx="18">
                  <c:v>24.2899156</c:v>
                </c:pt>
                <c:pt idx="19">
                  <c:v>24.4744765</c:v>
                </c:pt>
                <c:pt idx="20">
                  <c:v>24.59674775</c:v>
                </c:pt>
                <c:pt idx="21">
                  <c:v>24.81934729</c:v>
                </c:pt>
                <c:pt idx="22">
                  <c:v>25.03996805</c:v>
                </c:pt>
                <c:pt idx="23">
                  <c:v>25.25866188</c:v>
                </c:pt>
                <c:pt idx="24">
                  <c:v>25.43619468</c:v>
                </c:pt>
                <c:pt idx="25">
                  <c:v>25.70992026</c:v>
                </c:pt>
                <c:pt idx="26">
                  <c:v>25.86503431</c:v>
                </c:pt>
                <c:pt idx="27">
                  <c:v>26</c:v>
                </c:pt>
                <c:pt idx="28">
                  <c:v>26.19160171</c:v>
                </c:pt>
                <c:pt idx="29">
                  <c:v>26.45751311</c:v>
                </c:pt>
                <c:pt idx="30">
                  <c:v>26.64582519</c:v>
                </c:pt>
                <c:pt idx="31">
                  <c:v>26.75817632</c:v>
                </c:pt>
                <c:pt idx="32">
                  <c:v>26.90724809</c:v>
                </c:pt>
                <c:pt idx="33">
                  <c:v>27.09243437</c:v>
                </c:pt>
                <c:pt idx="34">
                  <c:v>27.31300057</c:v>
                </c:pt>
                <c:pt idx="35">
                  <c:v>27.4226184</c:v>
                </c:pt>
                <c:pt idx="36">
                  <c:v>27.49545417</c:v>
                </c:pt>
                <c:pt idx="37">
                  <c:v>27.62245463</c:v>
                </c:pt>
                <c:pt idx="38">
                  <c:v>27.74887385</c:v>
                </c:pt>
                <c:pt idx="39">
                  <c:v>27.91057147</c:v>
                </c:pt>
                <c:pt idx="40">
                  <c:v>28.0713377</c:v>
                </c:pt>
                <c:pt idx="41">
                  <c:v>28.14249456</c:v>
                </c:pt>
                <c:pt idx="42">
                  <c:v>28.53068524</c:v>
                </c:pt>
                <c:pt idx="43">
                  <c:v>28.68797658</c:v>
                </c:pt>
                <c:pt idx="44">
                  <c:v>28.75760769</c:v>
                </c:pt>
                <c:pt idx="45">
                  <c:v>28.89636655</c:v>
                </c:pt>
                <c:pt idx="46">
                  <c:v>29.08607914</c:v>
                </c:pt>
                <c:pt idx="47">
                  <c:v>29.10326442</c:v>
                </c:pt>
                <c:pt idx="48">
                  <c:v>29.25747768</c:v>
                </c:pt>
                <c:pt idx="49">
                  <c:v>29.3428015</c:v>
                </c:pt>
                <c:pt idx="50">
                  <c:v>29.51270913</c:v>
                </c:pt>
                <c:pt idx="51">
                  <c:v>29.71531592</c:v>
                </c:pt>
                <c:pt idx="52">
                  <c:v>29.83286778</c:v>
                </c:pt>
                <c:pt idx="53">
                  <c:v>29.9833287</c:v>
                </c:pt>
                <c:pt idx="54">
                  <c:v>30.06659276</c:v>
                </c:pt>
                <c:pt idx="55">
                  <c:v>30.18277655</c:v>
                </c:pt>
                <c:pt idx="56">
                  <c:v>30.38091506</c:v>
                </c:pt>
                <c:pt idx="57">
                  <c:v>30.43024811</c:v>
                </c:pt>
                <c:pt idx="58">
                  <c:v>30.52867504</c:v>
                </c:pt>
                <c:pt idx="59">
                  <c:v>30.69201851</c:v>
                </c:pt>
                <c:pt idx="60">
                  <c:v>30.757113</c:v>
                </c:pt>
                <c:pt idx="61">
                  <c:v>30.87069808</c:v>
                </c:pt>
                <c:pt idx="62">
                  <c:v>30.96772513</c:v>
                </c:pt>
                <c:pt idx="63">
                  <c:v>31.09662361</c:v>
                </c:pt>
                <c:pt idx="64">
                  <c:v>31.40063694</c:v>
                </c:pt>
                <c:pt idx="65">
                  <c:v>31.43246729</c:v>
                </c:pt>
                <c:pt idx="66">
                  <c:v>31.67017524</c:v>
                </c:pt>
                <c:pt idx="67">
                  <c:v>31.82766093</c:v>
                </c:pt>
                <c:pt idx="68">
                  <c:v>31.8747549</c:v>
                </c:pt>
                <c:pt idx="69">
                  <c:v>32</c:v>
                </c:pt>
                <c:pt idx="70">
                  <c:v>32.18695388</c:v>
                </c:pt>
                <c:pt idx="71">
                  <c:v>32.32645975</c:v>
                </c:pt>
                <c:pt idx="72">
                  <c:v>32.87856445</c:v>
                </c:pt>
                <c:pt idx="73">
                  <c:v>32.984845</c:v>
                </c:pt>
                <c:pt idx="74">
                  <c:v>33.10589071</c:v>
                </c:pt>
                <c:pt idx="75">
                  <c:v>33.19638535</c:v>
                </c:pt>
                <c:pt idx="76">
                  <c:v>33.30165161</c:v>
                </c:pt>
                <c:pt idx="77">
                  <c:v>33.37663854</c:v>
                </c:pt>
                <c:pt idx="78">
                  <c:v>33.46640106</c:v>
                </c:pt>
                <c:pt idx="79">
                  <c:v>33.57082066</c:v>
                </c:pt>
                <c:pt idx="80">
                  <c:v>33.68976106</c:v>
                </c:pt>
              </c:strCache>
            </c:strRef>
          </c:xVal>
          <c:yVal>
            <c:numRef>
              <c:f>'RA-11-SM1-1'!$G$13:$G$407</c:f>
              <c:numCache>
                <c:formatCode>0</c:formatCode>
                <c:ptCount val="395"/>
                <c:pt idx="0">
                  <c:v>0</c:v>
                </c:pt>
                <c:pt idx="1">
                  <c:v>2543</c:v>
                </c:pt>
                <c:pt idx="2">
                  <c:v>2758.9999999999995</c:v>
                </c:pt>
                <c:pt idx="3">
                  <c:v>2932.9999999999991</c:v>
                </c:pt>
                <c:pt idx="4">
                  <c:v>3104.9999999999995</c:v>
                </c:pt>
                <c:pt idx="5">
                  <c:v>3147.9999999999995</c:v>
                </c:pt>
                <c:pt idx="6">
                  <c:v>3157.9999999999995</c:v>
                </c:pt>
                <c:pt idx="7">
                  <c:v>3314.9999999999995</c:v>
                </c:pt>
                <c:pt idx="8">
                  <c:v>3453.9999999999995</c:v>
                </c:pt>
                <c:pt idx="9">
                  <c:v>3523.9999999999991</c:v>
                </c:pt>
                <c:pt idx="10">
                  <c:v>3939.9999999999986</c:v>
                </c:pt>
                <c:pt idx="11">
                  <c:v>4148.9999999999964</c:v>
                </c:pt>
                <c:pt idx="12">
                  <c:v>4278.9999999999991</c:v>
                </c:pt>
                <c:pt idx="13">
                  <c:v>4361.9999999999991</c:v>
                </c:pt>
                <c:pt idx="14">
                  <c:v>4371.9999999999991</c:v>
                </c:pt>
                <c:pt idx="15">
                  <c:v>4513.9999999999982</c:v>
                </c:pt>
                <c:pt idx="16">
                  <c:v>4552.9999999999982</c:v>
                </c:pt>
                <c:pt idx="17">
                  <c:v>4576.9999999999991</c:v>
                </c:pt>
                <c:pt idx="18">
                  <c:v>4703.9999999999982</c:v>
                </c:pt>
                <c:pt idx="19">
                  <c:v>4781.9999999999991</c:v>
                </c:pt>
                <c:pt idx="20">
                  <c:v>4827.9999999999982</c:v>
                </c:pt>
                <c:pt idx="21">
                  <c:v>4871.9999999999991</c:v>
                </c:pt>
                <c:pt idx="22">
                  <c:v>4954.9999999999991</c:v>
                </c:pt>
                <c:pt idx="23">
                  <c:v>5044</c:v>
                </c:pt>
                <c:pt idx="24">
                  <c:v>5100.9999999999982</c:v>
                </c:pt>
                <c:pt idx="25">
                  <c:v>5132.0000000000009</c:v>
                </c:pt>
                <c:pt idx="26">
                  <c:v>5167.0000000000009</c:v>
                </c:pt>
                <c:pt idx="27">
                  <c:v>5242.0000000000018</c:v>
                </c:pt>
                <c:pt idx="28">
                  <c:v>5341.0000000000018</c:v>
                </c:pt>
                <c:pt idx="29">
                  <c:v>5511.0000000000036</c:v>
                </c:pt>
                <c:pt idx="30">
                  <c:v>5530.0000000000036</c:v>
                </c:pt>
                <c:pt idx="31">
                  <c:v>5580.0000000000027</c:v>
                </c:pt>
                <c:pt idx="32">
                  <c:v>5623.0000000000036</c:v>
                </c:pt>
                <c:pt idx="33">
                  <c:v>5686.0000000000027</c:v>
                </c:pt>
                <c:pt idx="34">
                  <c:v>5705.0000000000027</c:v>
                </c:pt>
                <c:pt idx="35">
                  <c:v>5860.0000000000036</c:v>
                </c:pt>
                <c:pt idx="36">
                  <c:v>5882.0000000000027</c:v>
                </c:pt>
                <c:pt idx="37">
                  <c:v>5931.0000000000036</c:v>
                </c:pt>
                <c:pt idx="38">
                  <c:v>5935.0000000000027</c:v>
                </c:pt>
                <c:pt idx="39">
                  <c:v>5964.0000000000027</c:v>
                </c:pt>
                <c:pt idx="40">
                  <c:v>5972.0000000000036</c:v>
                </c:pt>
                <c:pt idx="41">
                  <c:v>5992.0000000000036</c:v>
                </c:pt>
                <c:pt idx="42">
                  <c:v>6033.0000000000036</c:v>
                </c:pt>
                <c:pt idx="43">
                  <c:v>6055.0000000000027</c:v>
                </c:pt>
                <c:pt idx="44">
                  <c:v>6069.0000000000036</c:v>
                </c:pt>
                <c:pt idx="45">
                  <c:v>6123.0000000000036</c:v>
                </c:pt>
                <c:pt idx="46">
                  <c:v>6157.0000000000027</c:v>
                </c:pt>
                <c:pt idx="47">
                  <c:v>6189.0000000000027</c:v>
                </c:pt>
                <c:pt idx="48">
                  <c:v>6228.0000000000027</c:v>
                </c:pt>
                <c:pt idx="49">
                  <c:v>6278.0000000000027</c:v>
                </c:pt>
                <c:pt idx="50">
                  <c:v>6317.0000000000027</c:v>
                </c:pt>
                <c:pt idx="51">
                  <c:v>6353.0000000000027</c:v>
                </c:pt>
                <c:pt idx="52">
                  <c:v>6372.0000000000027</c:v>
                </c:pt>
                <c:pt idx="53">
                  <c:v>6398.0000000000027</c:v>
                </c:pt>
                <c:pt idx="54">
                  <c:v>6423.0000000000027</c:v>
                </c:pt>
                <c:pt idx="55">
                  <c:v>6437.0000000000036</c:v>
                </c:pt>
                <c:pt idx="56">
                  <c:v>6457.0000000000036</c:v>
                </c:pt>
                <c:pt idx="57">
                  <c:v>6437.0000000000036</c:v>
                </c:pt>
                <c:pt idx="58">
                  <c:v>6477.0000000000027</c:v>
                </c:pt>
                <c:pt idx="59">
                  <c:v>6538.0000000000045</c:v>
                </c:pt>
                <c:pt idx="60">
                  <c:v>6604.0000000000055</c:v>
                </c:pt>
                <c:pt idx="61">
                  <c:v>6659.0000000000055</c:v>
                </c:pt>
                <c:pt idx="62">
                  <c:v>6660.0000000000045</c:v>
                </c:pt>
                <c:pt idx="63">
                  <c:v>6666.0000000000045</c:v>
                </c:pt>
                <c:pt idx="64">
                  <c:v>6658.0000000000036</c:v>
                </c:pt>
                <c:pt idx="65">
                  <c:v>6680.0000000000045</c:v>
                </c:pt>
                <c:pt idx="66">
                  <c:v>6710.0000000000055</c:v>
                </c:pt>
                <c:pt idx="67">
                  <c:v>6745.0000000000055</c:v>
                </c:pt>
                <c:pt idx="68">
                  <c:v>6766.0000000000045</c:v>
                </c:pt>
                <c:pt idx="69">
                  <c:v>6786.0000000000036</c:v>
                </c:pt>
                <c:pt idx="70">
                  <c:v>6844.0000000000036</c:v>
                </c:pt>
                <c:pt idx="71">
                  <c:v>6869.0000000000045</c:v>
                </c:pt>
                <c:pt idx="72">
                  <c:v>7002.0000000000055</c:v>
                </c:pt>
                <c:pt idx="73">
                  <c:v>7013.0000000000045</c:v>
                </c:pt>
                <c:pt idx="74">
                  <c:v>7012.0000000000045</c:v>
                </c:pt>
                <c:pt idx="75">
                  <c:v>7048.0000000000045</c:v>
                </c:pt>
                <c:pt idx="76">
                  <c:v>7060.0000000000045</c:v>
                </c:pt>
                <c:pt idx="77">
                  <c:v>7059.0000000000055</c:v>
                </c:pt>
                <c:pt idx="78">
                  <c:v>7060.0000000000045</c:v>
                </c:pt>
                <c:pt idx="79">
                  <c:v>7070.0000000000045</c:v>
                </c:pt>
                <c:pt idx="80">
                  <c:v>7075.0000000000055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6-4132-AC32-C492686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09144"/>
        <c:axId val="1"/>
      </c:scatterChart>
      <c:valAx>
        <c:axId val="439409144"/>
        <c:scaling>
          <c:orientation val="minMax"/>
          <c:max val="1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Root-Time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6288266364572989"/>
              <c:y val="0.86039618182055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axMin"/>
          <c:max val="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Cumalative</a:t>
                </a:r>
                <a:r>
                  <a:rPr lang="en-US" altLang="zh-TW" baseline="0"/>
                  <a:t> Settlement (mm)</a:t>
                </a:r>
                <a:endParaRPr lang="zh-TW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&quot; mm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9409144"/>
        <c:crosses val="autoZero"/>
        <c:crossBetween val="midCat"/>
        <c:majorUnit val="1000"/>
        <c:minorUnit val="500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aseline="0"/>
              <a:t>RA-11-SM1-1</a:t>
            </a:r>
          </a:p>
        </c:rich>
      </c:tx>
      <c:layout>
        <c:manualLayout>
          <c:xMode val="edge"/>
          <c:yMode val="edge"/>
          <c:x val="0.30681556901302082"/>
          <c:y val="4.98348154241913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5117929561002"/>
          <c:y val="0.18212008866713122"/>
          <c:w val="0.8740311455985208"/>
          <c:h val="0.635764673165258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RA-11-SM1-1</c:v>
                </c:pt>
              </c:strCache>
            </c:strRef>
          </c:tx>
          <c:marker>
            <c:symbol val="none"/>
          </c:marker>
          <c:xVal>
            <c:strRef>
              <c:f>'Input Data'!$H$5:$H$404</c:f>
              <c:strCache>
                <c:ptCount val="81"/>
                <c:pt idx="0">
                  <c:v>0</c:v>
                </c:pt>
                <c:pt idx="1">
                  <c:v>20.02498439</c:v>
                </c:pt>
                <c:pt idx="2">
                  <c:v>20.29778313</c:v>
                </c:pt>
                <c:pt idx="3">
                  <c:v>20.59126028</c:v>
                </c:pt>
                <c:pt idx="4">
                  <c:v>20.92844954</c:v>
                </c:pt>
                <c:pt idx="5">
                  <c:v>21</c:v>
                </c:pt>
                <c:pt idx="6">
                  <c:v>21.21320344</c:v>
                </c:pt>
                <c:pt idx="7">
                  <c:v>21.30727575</c:v>
                </c:pt>
                <c:pt idx="8">
                  <c:v>21.67948339</c:v>
                </c:pt>
                <c:pt idx="9">
                  <c:v>21.9089023</c:v>
                </c:pt>
                <c:pt idx="10">
                  <c:v>22.89104628</c:v>
                </c:pt>
                <c:pt idx="11">
                  <c:v>23.2594067</c:v>
                </c:pt>
                <c:pt idx="12">
                  <c:v>23.43074903</c:v>
                </c:pt>
                <c:pt idx="13">
                  <c:v>23.53720459</c:v>
                </c:pt>
                <c:pt idx="14">
                  <c:v>23.70653918</c:v>
                </c:pt>
                <c:pt idx="15">
                  <c:v>23.83275058</c:v>
                </c:pt>
                <c:pt idx="16">
                  <c:v>23.9582971</c:v>
                </c:pt>
                <c:pt idx="17">
                  <c:v>24.10394159</c:v>
                </c:pt>
                <c:pt idx="18">
                  <c:v>24.2899156</c:v>
                </c:pt>
                <c:pt idx="19">
                  <c:v>24.4744765</c:v>
                </c:pt>
                <c:pt idx="20">
                  <c:v>24.59674775</c:v>
                </c:pt>
                <c:pt idx="21">
                  <c:v>24.81934729</c:v>
                </c:pt>
                <c:pt idx="22">
                  <c:v>25.03996805</c:v>
                </c:pt>
                <c:pt idx="23">
                  <c:v>25.25866188</c:v>
                </c:pt>
                <c:pt idx="24">
                  <c:v>25.43619468</c:v>
                </c:pt>
                <c:pt idx="25">
                  <c:v>25.70992026</c:v>
                </c:pt>
                <c:pt idx="26">
                  <c:v>25.86503431</c:v>
                </c:pt>
                <c:pt idx="27">
                  <c:v>26</c:v>
                </c:pt>
                <c:pt idx="28">
                  <c:v>26.19160171</c:v>
                </c:pt>
                <c:pt idx="29">
                  <c:v>26.45751311</c:v>
                </c:pt>
                <c:pt idx="30">
                  <c:v>26.64582519</c:v>
                </c:pt>
                <c:pt idx="31">
                  <c:v>26.75817632</c:v>
                </c:pt>
                <c:pt idx="32">
                  <c:v>26.90724809</c:v>
                </c:pt>
                <c:pt idx="33">
                  <c:v>27.09243437</c:v>
                </c:pt>
                <c:pt idx="34">
                  <c:v>27.31300057</c:v>
                </c:pt>
                <c:pt idx="35">
                  <c:v>27.4226184</c:v>
                </c:pt>
                <c:pt idx="36">
                  <c:v>27.49545417</c:v>
                </c:pt>
                <c:pt idx="37">
                  <c:v>27.62245463</c:v>
                </c:pt>
                <c:pt idx="38">
                  <c:v>27.74887385</c:v>
                </c:pt>
                <c:pt idx="39">
                  <c:v>27.91057147</c:v>
                </c:pt>
                <c:pt idx="40">
                  <c:v>28.0713377</c:v>
                </c:pt>
                <c:pt idx="41">
                  <c:v>28.14249456</c:v>
                </c:pt>
                <c:pt idx="42">
                  <c:v>28.53068524</c:v>
                </c:pt>
                <c:pt idx="43">
                  <c:v>28.68797658</c:v>
                </c:pt>
                <c:pt idx="44">
                  <c:v>28.75760769</c:v>
                </c:pt>
                <c:pt idx="45">
                  <c:v>28.89636655</c:v>
                </c:pt>
                <c:pt idx="46">
                  <c:v>29.08607914</c:v>
                </c:pt>
                <c:pt idx="47">
                  <c:v>29.10326442</c:v>
                </c:pt>
                <c:pt idx="48">
                  <c:v>29.25747768</c:v>
                </c:pt>
                <c:pt idx="49">
                  <c:v>29.3428015</c:v>
                </c:pt>
                <c:pt idx="50">
                  <c:v>29.51270913</c:v>
                </c:pt>
                <c:pt idx="51">
                  <c:v>29.71531592</c:v>
                </c:pt>
                <c:pt idx="52">
                  <c:v>29.83286778</c:v>
                </c:pt>
                <c:pt idx="53">
                  <c:v>29.9833287</c:v>
                </c:pt>
                <c:pt idx="54">
                  <c:v>30.06659276</c:v>
                </c:pt>
                <c:pt idx="55">
                  <c:v>30.18277655</c:v>
                </c:pt>
                <c:pt idx="56">
                  <c:v>30.38091506</c:v>
                </c:pt>
                <c:pt idx="57">
                  <c:v>30.43024811</c:v>
                </c:pt>
                <c:pt idx="58">
                  <c:v>30.52867504</c:v>
                </c:pt>
                <c:pt idx="59">
                  <c:v>30.69201851</c:v>
                </c:pt>
                <c:pt idx="60">
                  <c:v>30.757113</c:v>
                </c:pt>
                <c:pt idx="61">
                  <c:v>30.87069808</c:v>
                </c:pt>
                <c:pt idx="62">
                  <c:v>30.96772513</c:v>
                </c:pt>
                <c:pt idx="63">
                  <c:v>31.09662361</c:v>
                </c:pt>
                <c:pt idx="64">
                  <c:v>31.40063694</c:v>
                </c:pt>
                <c:pt idx="65">
                  <c:v>31.43246729</c:v>
                </c:pt>
                <c:pt idx="66">
                  <c:v>31.67017524</c:v>
                </c:pt>
                <c:pt idx="67">
                  <c:v>31.82766093</c:v>
                </c:pt>
                <c:pt idx="68">
                  <c:v>31.8747549</c:v>
                </c:pt>
                <c:pt idx="69">
                  <c:v>32</c:v>
                </c:pt>
                <c:pt idx="70">
                  <c:v>32.18695388</c:v>
                </c:pt>
                <c:pt idx="71">
                  <c:v>32.32645975</c:v>
                </c:pt>
                <c:pt idx="72">
                  <c:v>32.87856445</c:v>
                </c:pt>
                <c:pt idx="73">
                  <c:v>32.984845</c:v>
                </c:pt>
                <c:pt idx="74">
                  <c:v>33.10589071</c:v>
                </c:pt>
                <c:pt idx="75">
                  <c:v>33.19638535</c:v>
                </c:pt>
                <c:pt idx="76">
                  <c:v>33.30165161</c:v>
                </c:pt>
                <c:pt idx="77">
                  <c:v>33.37663854</c:v>
                </c:pt>
                <c:pt idx="78">
                  <c:v>33.46640106</c:v>
                </c:pt>
                <c:pt idx="79">
                  <c:v>33.57082066</c:v>
                </c:pt>
                <c:pt idx="80">
                  <c:v>33.68976106</c:v>
                </c:pt>
              </c:strCache>
            </c:strRef>
          </c:xVal>
          <c:yVal>
            <c:numRef>
              <c:f>'Input Data'!$E$5:$E$404</c:f>
              <c:numCache>
                <c:formatCode>0.0_);[Red]\(0.0\)</c:formatCode>
                <c:ptCount val="400"/>
                <c:pt idx="0">
                  <c:v>-2.04</c:v>
                </c:pt>
                <c:pt idx="1">
                  <c:v>5.4729999999999999</c:v>
                </c:pt>
                <c:pt idx="2">
                  <c:v>4.9560000000000004</c:v>
                </c:pt>
                <c:pt idx="3">
                  <c:v>6.3550000000000004</c:v>
                </c:pt>
                <c:pt idx="4">
                  <c:v>6.2240000000000002</c:v>
                </c:pt>
                <c:pt idx="5">
                  <c:v>6.2220000000000004</c:v>
                </c:pt>
                <c:pt idx="6">
                  <c:v>6.1539999999999999</c:v>
                </c:pt>
                <c:pt idx="7">
                  <c:v>6.0449999999999999</c:v>
                </c:pt>
                <c:pt idx="8">
                  <c:v>5.9189999999999996</c:v>
                </c:pt>
                <c:pt idx="9">
                  <c:v>6.5030000000000001</c:v>
                </c:pt>
                <c:pt idx="10">
                  <c:v>8.36</c:v>
                </c:pt>
                <c:pt idx="11">
                  <c:v>8.9060000000000006</c:v>
                </c:pt>
                <c:pt idx="12">
                  <c:v>10.555999999999999</c:v>
                </c:pt>
                <c:pt idx="13">
                  <c:v>10.532999999999999</c:v>
                </c:pt>
                <c:pt idx="14">
                  <c:v>10.452999999999999</c:v>
                </c:pt>
                <c:pt idx="15">
                  <c:v>10.199</c:v>
                </c:pt>
                <c:pt idx="16">
                  <c:v>10.16</c:v>
                </c:pt>
                <c:pt idx="17">
                  <c:v>10.132</c:v>
                </c:pt>
                <c:pt idx="18">
                  <c:v>9.9740000000000002</c:v>
                </c:pt>
                <c:pt idx="19">
                  <c:v>8.9740000000000002</c:v>
                </c:pt>
                <c:pt idx="20">
                  <c:v>9.9290000000000003</c:v>
                </c:pt>
                <c:pt idx="21">
                  <c:v>9.7799999999999994</c:v>
                </c:pt>
                <c:pt idx="22">
                  <c:v>9.7309999999999999</c:v>
                </c:pt>
                <c:pt idx="23">
                  <c:v>9.6180000000000003</c:v>
                </c:pt>
                <c:pt idx="24">
                  <c:v>9.6890000000000001</c:v>
                </c:pt>
                <c:pt idx="25">
                  <c:v>9.6419999999999995</c:v>
                </c:pt>
                <c:pt idx="26">
                  <c:v>10.718999999999999</c:v>
                </c:pt>
                <c:pt idx="27">
                  <c:v>11.628</c:v>
                </c:pt>
                <c:pt idx="28">
                  <c:v>11.989000000000001</c:v>
                </c:pt>
                <c:pt idx="29">
                  <c:v>11.542999999999999</c:v>
                </c:pt>
                <c:pt idx="30">
                  <c:v>11.473000000000001</c:v>
                </c:pt>
                <c:pt idx="31">
                  <c:v>11.475</c:v>
                </c:pt>
                <c:pt idx="32">
                  <c:v>11.377000000000001</c:v>
                </c:pt>
                <c:pt idx="33">
                  <c:v>12.29</c:v>
                </c:pt>
                <c:pt idx="34">
                  <c:v>12.287000000000001</c:v>
                </c:pt>
                <c:pt idx="35">
                  <c:v>11.474</c:v>
                </c:pt>
                <c:pt idx="36">
                  <c:v>11.053000000000001</c:v>
                </c:pt>
                <c:pt idx="37">
                  <c:v>11.047000000000001</c:v>
                </c:pt>
                <c:pt idx="38">
                  <c:v>11.023</c:v>
                </c:pt>
                <c:pt idx="39">
                  <c:v>11.004</c:v>
                </c:pt>
                <c:pt idx="40">
                  <c:v>11.004</c:v>
                </c:pt>
                <c:pt idx="41">
                  <c:v>10.987</c:v>
                </c:pt>
                <c:pt idx="42">
                  <c:v>10.842000000000001</c:v>
                </c:pt>
                <c:pt idx="43">
                  <c:v>10.842000000000001</c:v>
                </c:pt>
                <c:pt idx="44">
                  <c:v>10.738</c:v>
                </c:pt>
                <c:pt idx="45">
                  <c:v>10.686999999999999</c:v>
                </c:pt>
                <c:pt idx="46">
                  <c:v>10.686999999999999</c:v>
                </c:pt>
                <c:pt idx="47">
                  <c:v>10.686999999999999</c:v>
                </c:pt>
                <c:pt idx="48">
                  <c:v>10.625</c:v>
                </c:pt>
                <c:pt idx="49">
                  <c:v>10.526999999999999</c:v>
                </c:pt>
                <c:pt idx="50">
                  <c:v>10.526999999999999</c:v>
                </c:pt>
                <c:pt idx="51">
                  <c:v>10.754</c:v>
                </c:pt>
                <c:pt idx="52">
                  <c:v>10.641999999999999</c:v>
                </c:pt>
                <c:pt idx="53">
                  <c:v>10.641999999999999</c:v>
                </c:pt>
                <c:pt idx="54">
                  <c:v>10.641999999999999</c:v>
                </c:pt>
                <c:pt idx="55">
                  <c:v>10.641999999999999</c:v>
                </c:pt>
                <c:pt idx="56">
                  <c:v>10.641999999999999</c:v>
                </c:pt>
                <c:pt idx="57">
                  <c:v>11.061999999999999</c:v>
                </c:pt>
                <c:pt idx="58">
                  <c:v>11.061999999999999</c:v>
                </c:pt>
                <c:pt idx="59">
                  <c:v>11.867000000000001</c:v>
                </c:pt>
                <c:pt idx="60">
                  <c:v>12.21</c:v>
                </c:pt>
                <c:pt idx="61">
                  <c:v>12.21</c:v>
                </c:pt>
                <c:pt idx="62">
                  <c:v>12.21</c:v>
                </c:pt>
                <c:pt idx="63">
                  <c:v>12.036</c:v>
                </c:pt>
                <c:pt idx="64">
                  <c:v>11.846</c:v>
                </c:pt>
                <c:pt idx="65">
                  <c:v>11.872999999999999</c:v>
                </c:pt>
                <c:pt idx="66">
                  <c:v>11.856</c:v>
                </c:pt>
                <c:pt idx="67">
                  <c:v>11.803000000000001</c:v>
                </c:pt>
                <c:pt idx="68">
                  <c:v>11.785</c:v>
                </c:pt>
                <c:pt idx="69">
                  <c:v>11.787000000000001</c:v>
                </c:pt>
                <c:pt idx="70">
                  <c:v>11.54</c:v>
                </c:pt>
                <c:pt idx="71">
                  <c:v>11.526</c:v>
                </c:pt>
                <c:pt idx="72">
                  <c:v>11.975</c:v>
                </c:pt>
                <c:pt idx="73">
                  <c:v>11.914</c:v>
                </c:pt>
                <c:pt idx="74">
                  <c:v>11.919</c:v>
                </c:pt>
                <c:pt idx="75">
                  <c:v>11.247999999999999</c:v>
                </c:pt>
                <c:pt idx="76">
                  <c:v>11.247999999999999</c:v>
                </c:pt>
                <c:pt idx="77">
                  <c:v>11.874000000000001</c:v>
                </c:pt>
                <c:pt idx="78">
                  <c:v>11.871</c:v>
                </c:pt>
                <c:pt idx="79">
                  <c:v>11.795999999999999</c:v>
                </c:pt>
                <c:pt idx="80">
                  <c:v>11.787000000000001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9-4B53-96A7-1D13DF27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48104"/>
        <c:axId val="1"/>
      </c:scatterChart>
      <c:valAx>
        <c:axId val="43974810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Root-Time</a:t>
                </a:r>
                <a:endParaRPr lang="zh-TW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14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Filling</a:t>
                </a:r>
                <a:r>
                  <a:rPr lang="en-US" altLang="zh-TW" baseline="0"/>
                  <a:t> Level (mPD)</a:t>
                </a:r>
                <a:endParaRPr lang="zh-TW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&quot; mPD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9748104"/>
        <c:crosses val="autoZero"/>
        <c:crossBetween val="midCat"/>
        <c:majorUnit val="3"/>
        <c:minorUnit val="1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2115707" name="Oval 1">
          <a:extLst>
            <a:ext uri="{FF2B5EF4-FFF2-40B4-BE49-F238E27FC236}">
              <a16:creationId xmlns:a16="http://schemas.microsoft.com/office/drawing/2014/main" id="{76295934-613B-4B28-88C3-139796832EFE}"/>
            </a:ext>
          </a:extLst>
        </xdr:cNvPr>
        <xdr:cNvSpPr>
          <a:spLocks noChangeArrowheads="1"/>
        </xdr:cNvSpPr>
      </xdr:nvSpPr>
      <xdr:spPr bwMode="auto">
        <a:xfrm>
          <a:off x="7086600" y="1009650"/>
          <a:ext cx="0" cy="0"/>
        </a:xfrm>
        <a:prstGeom prst="ellipse">
          <a:avLst/>
        </a:prstGeom>
        <a:solidFill>
          <a:srgbClr val="FFFFFF"/>
        </a:solidFill>
        <a:ln w="1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9</xdr:row>
      <xdr:rowOff>1533525</xdr:rowOff>
    </xdr:from>
    <xdr:to>
      <xdr:col>7</xdr:col>
      <xdr:colOff>952500</xdr:colOff>
      <xdr:row>9</xdr:row>
      <xdr:rowOff>3795713</xdr:rowOff>
    </xdr:to>
    <xdr:graphicFrame macro="">
      <xdr:nvGraphicFramePr>
        <xdr:cNvPr id="2115708" name="Chart 3">
          <a:extLst>
            <a:ext uri="{FF2B5EF4-FFF2-40B4-BE49-F238E27FC236}">
              <a16:creationId xmlns:a16="http://schemas.microsoft.com/office/drawing/2014/main" id="{1C2E389A-4EC5-4276-81E5-E0C7802B5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28575</xdr:rowOff>
    </xdr:from>
    <xdr:to>
      <xdr:col>7</xdr:col>
      <xdr:colOff>942975</xdr:colOff>
      <xdr:row>9</xdr:row>
      <xdr:rowOff>1490663</xdr:rowOff>
    </xdr:to>
    <xdr:graphicFrame macro="">
      <xdr:nvGraphicFramePr>
        <xdr:cNvPr id="2115709" name="Chart 3">
          <a:extLst>
            <a:ext uri="{FF2B5EF4-FFF2-40B4-BE49-F238E27FC236}">
              <a16:creationId xmlns:a16="http://schemas.microsoft.com/office/drawing/2014/main" id="{49A4448F-9BC3-482C-8D37-C82EC065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33338</xdr:colOff>
      <xdr:row>31</xdr:row>
      <xdr:rowOff>171450</xdr:rowOff>
    </xdr:from>
    <xdr:to>
      <xdr:col>3</xdr:col>
      <xdr:colOff>819150</xdr:colOff>
      <xdr:row>41</xdr:row>
      <xdr:rowOff>142875</xdr:rowOff>
    </xdr:to>
    <xdr:graphicFrame macro="">
      <xdr:nvGraphicFramePr>
        <xdr:cNvPr id="1707438" name="Chart 3">
          <a:extLst>
            <a:ext uri="{FF2B5EF4-FFF2-40B4-BE49-F238E27FC236}">
              <a16:creationId xmlns:a16="http://schemas.microsoft.com/office/drawing/2014/main" id="{7A289E64-4E6F-4C35-8E2E-76898EF9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33338</xdr:colOff>
      <xdr:row>21</xdr:row>
      <xdr:rowOff>171450</xdr:rowOff>
    </xdr:from>
    <xdr:to>
      <xdr:col>3</xdr:col>
      <xdr:colOff>828675</xdr:colOff>
      <xdr:row>31</xdr:row>
      <xdr:rowOff>142875</xdr:rowOff>
    </xdr:to>
    <xdr:graphicFrame macro="">
      <xdr:nvGraphicFramePr>
        <xdr:cNvPr id="1707439" name="Chart 3">
          <a:extLst>
            <a:ext uri="{FF2B5EF4-FFF2-40B4-BE49-F238E27FC236}">
              <a16:creationId xmlns:a16="http://schemas.microsoft.com/office/drawing/2014/main" id="{8E30D584-8280-4B3E-8AF2-05359BCAD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11</xdr:row>
      <xdr:rowOff>114300</xdr:rowOff>
    </xdr:from>
    <xdr:to>
      <xdr:col>3</xdr:col>
      <xdr:colOff>828675</xdr:colOff>
      <xdr:row>21</xdr:row>
      <xdr:rowOff>123825</xdr:rowOff>
    </xdr:to>
    <xdr:graphicFrame macro="">
      <xdr:nvGraphicFramePr>
        <xdr:cNvPr id="1707440" name="Chart 3">
          <a:extLst>
            <a:ext uri="{FF2B5EF4-FFF2-40B4-BE49-F238E27FC236}">
              <a16:creationId xmlns:a16="http://schemas.microsoft.com/office/drawing/2014/main" id="{BA5D210D-F28D-4524-B15B-3F8DFF3AA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80963</xdr:colOff>
      <xdr:row>1</xdr:row>
      <xdr:rowOff>28575</xdr:rowOff>
    </xdr:from>
    <xdr:to>
      <xdr:col>3</xdr:col>
      <xdr:colOff>866775</xdr:colOff>
      <xdr:row>11</xdr:row>
      <xdr:rowOff>38100</xdr:rowOff>
    </xdr:to>
    <xdr:graphicFrame macro="">
      <xdr:nvGraphicFramePr>
        <xdr:cNvPr id="1707441" name="Chart 3">
          <a:extLst>
            <a:ext uri="{FF2B5EF4-FFF2-40B4-BE49-F238E27FC236}">
              <a16:creationId xmlns:a16="http://schemas.microsoft.com/office/drawing/2014/main" id="{223B410F-FA71-45D2-A835-21E0A8929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09"/>
  <sheetViews>
    <sheetView tabSelected="1" topLeftCell="A7" zoomScale="75" zoomScaleNormal="75" workbookViewId="0">
      <selection activeCell="K10" sqref="K10"/>
    </sheetView>
  </sheetViews>
  <sheetFormatPr defaultColWidth="12.375" defaultRowHeight="15.4"/>
  <cols>
    <col min="1" max="1" width="4.625" style="9" customWidth="1"/>
    <col min="2" max="2" width="12.625" style="16" customWidth="1"/>
    <col min="3" max="5" width="12.625" style="17" customWidth="1"/>
    <col min="6" max="6" width="12.625" style="34" customWidth="1"/>
    <col min="7" max="7" width="12.625" style="37" customWidth="1"/>
    <col min="8" max="8" width="12.625" style="17" customWidth="1"/>
    <col min="9" max="16384" width="12.375" style="9"/>
  </cols>
  <sheetData>
    <row r="1" spans="1:8" s="1" customFormat="1" ht="24.95" customHeight="1">
      <c r="A1" s="49" t="s">
        <v>17</v>
      </c>
      <c r="B1" s="49"/>
      <c r="C1" s="49"/>
      <c r="D1" s="49"/>
      <c r="E1" s="49"/>
      <c r="F1" s="49"/>
      <c r="G1" s="49"/>
      <c r="H1" s="49"/>
    </row>
    <row r="2" spans="1:8" s="5" customFormat="1" ht="11.1" customHeight="1">
      <c r="A2" s="2" t="s">
        <v>0</v>
      </c>
      <c r="B2" s="3"/>
      <c r="C2" s="4" t="s">
        <v>3</v>
      </c>
      <c r="D2" s="4"/>
      <c r="E2" s="4"/>
      <c r="F2" s="27"/>
      <c r="G2" s="27"/>
      <c r="H2" s="26"/>
    </row>
    <row r="3" spans="1:8" s="5" customFormat="1" ht="11.25" customHeight="1">
      <c r="A3" s="23" t="s">
        <v>7</v>
      </c>
      <c r="B3" s="23"/>
      <c r="C3" s="22"/>
      <c r="D3" s="2" t="s">
        <v>1</v>
      </c>
      <c r="E3" s="57" t="s">
        <v>6</v>
      </c>
      <c r="F3" s="57"/>
      <c r="G3" s="22" t="s">
        <v>18</v>
      </c>
      <c r="H3" s="22" t="s">
        <v>25</v>
      </c>
    </row>
    <row r="4" spans="1:8" s="5" customFormat="1" ht="11.1" customHeight="1">
      <c r="A4" s="38" t="s">
        <v>13</v>
      </c>
      <c r="B4" s="39"/>
      <c r="C4" s="53" t="str">
        <f>IF('Input Data'!D1="","",'Input Data'!D1)</f>
        <v>RA-11-SM1-1</v>
      </c>
      <c r="D4" s="54"/>
      <c r="E4" s="54"/>
      <c r="F4" s="54"/>
      <c r="G4" s="54"/>
      <c r="H4" s="55"/>
    </row>
    <row r="5" spans="1:8" s="5" customFormat="1" ht="11.1" customHeight="1">
      <c r="A5" s="38" t="s">
        <v>14</v>
      </c>
      <c r="B5" s="39"/>
      <c r="C5" s="58">
        <f>IF(C4="","",'Input Data'!B5)</f>
        <v>41590</v>
      </c>
      <c r="D5" s="58"/>
      <c r="E5" s="58"/>
      <c r="F5" s="58"/>
      <c r="G5" s="58"/>
      <c r="H5" s="58"/>
    </row>
    <row r="6" spans="1:8" s="5" customFormat="1" ht="11.1" customHeight="1">
      <c r="A6" s="40" t="s">
        <v>15</v>
      </c>
      <c r="B6" s="39"/>
      <c r="C6" s="44">
        <f>'Input Data'!D4</f>
        <v>820241.57</v>
      </c>
      <c r="D6" s="45">
        <f>'Input Data'!D3</f>
        <v>813034.97</v>
      </c>
      <c r="E6" s="40"/>
      <c r="F6" s="40" t="s">
        <v>19</v>
      </c>
      <c r="G6" s="46">
        <f>'Input Data'!C4</f>
        <v>820241.72100000002</v>
      </c>
      <c r="H6" s="47">
        <f>'Input Data'!C3</f>
        <v>813034.56099999999</v>
      </c>
    </row>
    <row r="7" spans="1:8" s="5" customFormat="1" ht="11.1" customHeight="1">
      <c r="A7" s="38" t="s">
        <v>16</v>
      </c>
      <c r="B7" s="39"/>
      <c r="C7" s="56">
        <f>IF(C4="","",'Input Data'!D5)</f>
        <v>-2.04</v>
      </c>
      <c r="D7" s="56"/>
      <c r="E7" s="56"/>
      <c r="F7" s="56"/>
      <c r="G7" s="56"/>
      <c r="H7" s="56"/>
    </row>
    <row r="8" spans="1:8" ht="11.25" customHeight="1">
      <c r="A8" s="7"/>
      <c r="B8" s="8"/>
      <c r="C8" s="6"/>
      <c r="D8" s="6"/>
      <c r="E8" s="24"/>
      <c r="F8" s="28"/>
      <c r="G8" s="35"/>
      <c r="H8" s="6"/>
    </row>
    <row r="9" spans="1:8" ht="48" customHeight="1">
      <c r="A9" s="7"/>
      <c r="B9" s="8"/>
      <c r="C9" s="6"/>
      <c r="D9" s="6"/>
      <c r="E9" s="24"/>
      <c r="F9" s="28"/>
      <c r="G9" s="35"/>
      <c r="H9" s="6"/>
    </row>
    <row r="10" spans="1:8" ht="300" customHeight="1">
      <c r="A10" s="7"/>
      <c r="B10" s="8"/>
      <c r="C10" s="6"/>
      <c r="D10" s="6"/>
      <c r="E10" s="24"/>
      <c r="F10" s="29"/>
      <c r="G10" s="35"/>
      <c r="H10" s="6"/>
    </row>
    <row r="11" spans="1:8" s="5" customFormat="1" ht="12.4" customHeight="1">
      <c r="B11" s="59" t="s">
        <v>2</v>
      </c>
      <c r="C11" s="50" t="str">
        <f>IF(C4="","",C4)</f>
        <v>RA-11-SM1-1</v>
      </c>
      <c r="D11" s="51"/>
      <c r="E11" s="51"/>
      <c r="F11" s="51"/>
      <c r="G11" s="51"/>
      <c r="H11" s="52"/>
    </row>
    <row r="12" spans="1:8" s="5" customFormat="1" ht="24" customHeight="1">
      <c r="B12" s="60"/>
      <c r="C12" s="10" t="s">
        <v>8</v>
      </c>
      <c r="D12" s="25" t="s">
        <v>10</v>
      </c>
      <c r="E12" s="25" t="s">
        <v>9</v>
      </c>
      <c r="F12" s="30" t="s">
        <v>22</v>
      </c>
      <c r="G12" s="36" t="s">
        <v>23</v>
      </c>
      <c r="H12" s="25" t="s">
        <v>11</v>
      </c>
    </row>
    <row r="13" spans="1:8" s="5" customFormat="1" ht="12.2" customHeight="1">
      <c r="A13" s="11">
        <v>1</v>
      </c>
      <c r="B13" s="12">
        <f>IF('Input Data'!B5="","",'Input Data'!B5)</f>
        <v>41590</v>
      </c>
      <c r="C13" s="18" t="str">
        <f>IF('Input Data'!C5="","",'Input Data'!C5)</f>
        <v/>
      </c>
      <c r="D13" s="18"/>
      <c r="E13" s="18">
        <f>IF('Input Data'!D5="","",'Input Data'!D5)</f>
        <v>-2.04</v>
      </c>
      <c r="F13" s="31"/>
      <c r="G13" s="31">
        <v>0</v>
      </c>
      <c r="H13" s="41">
        <f>IF('Input Data'!E5="","",'Input Data'!E5)</f>
        <v>-2.04</v>
      </c>
    </row>
    <row r="14" spans="1:8" s="5" customFormat="1" ht="12.2" customHeight="1">
      <c r="A14" s="13">
        <v>2</v>
      </c>
      <c r="B14" s="14">
        <f>IF('Input Data'!B6="","",'Input Data'!B6)</f>
        <v>41991</v>
      </c>
      <c r="C14" s="15">
        <f>IF('Input Data'!C6="","",'Input Data'!C6)</f>
        <v>7.4169999999999998</v>
      </c>
      <c r="D14" s="15">
        <v>12</v>
      </c>
      <c r="E14" s="15">
        <f>IF('Input Data'!D6="","",'Input Data'!D6)</f>
        <v>-4.5830000000000002</v>
      </c>
      <c r="F14" s="32">
        <f>IF(E14="","",-((E14-E13)*1000))</f>
        <v>2543</v>
      </c>
      <c r="G14" s="32">
        <f>IF(E14="","",-((E14-$E$13)*1000))</f>
        <v>2543</v>
      </c>
      <c r="H14" s="42">
        <f>IF('Input Data'!E6="","",'Input Data'!E6)</f>
        <v>5.4729999999999999</v>
      </c>
    </row>
    <row r="15" spans="1:8" ht="12.2" customHeight="1">
      <c r="A15" s="13">
        <v>3</v>
      </c>
      <c r="B15" s="14">
        <f>IF('Input Data'!B7="","",'Input Data'!B7)</f>
        <v>42002</v>
      </c>
      <c r="C15" s="15">
        <f>IF('Input Data'!C7="","",'Input Data'!C7)</f>
        <v>8.2210000000000001</v>
      </c>
      <c r="D15" s="15">
        <f>IF(B15="","",D14)+1.02</f>
        <v>13.02</v>
      </c>
      <c r="E15" s="15">
        <f>IF('Input Data'!D7="","",'Input Data'!D7)</f>
        <v>-4.7989999999999995</v>
      </c>
      <c r="F15" s="32">
        <f t="shared" ref="F15:F42" si="0">IF(E15="","",-((E15-E14)*1000))</f>
        <v>215.99999999999932</v>
      </c>
      <c r="G15" s="32">
        <f t="shared" ref="G15:G30" si="1">IF(E15="","",-((E15-$E$13)*1000))</f>
        <v>2758.9999999999995</v>
      </c>
      <c r="H15" s="42">
        <f>IF('Input Data'!E7="","",'Input Data'!E7)</f>
        <v>4.9560000000000004</v>
      </c>
    </row>
    <row r="16" spans="1:8" ht="12.2" customHeight="1">
      <c r="A16" s="13">
        <v>4</v>
      </c>
      <c r="B16" s="14">
        <f>IF('Input Data'!B8="","",'Input Data'!B8)</f>
        <v>42014</v>
      </c>
      <c r="C16" s="15">
        <f>IF('Input Data'!C8="","",'Input Data'!C8)</f>
        <v>8.0470000000000006</v>
      </c>
      <c r="D16" s="15">
        <f t="shared" ref="D16:D37" si="2">IF(B16="","",D15)</f>
        <v>13.02</v>
      </c>
      <c r="E16" s="15">
        <f>IF('Input Data'!D8="","",'Input Data'!D8)</f>
        <v>-4.972999999999999</v>
      </c>
      <c r="F16" s="32">
        <f t="shared" si="0"/>
        <v>173.99999999999949</v>
      </c>
      <c r="G16" s="32">
        <f t="shared" si="1"/>
        <v>2932.9999999999991</v>
      </c>
      <c r="H16" s="42">
        <f>IF('Input Data'!E8="","",'Input Data'!E8)</f>
        <v>6.3550000000000004</v>
      </c>
    </row>
    <row r="17" spans="1:8" ht="12.2" customHeight="1">
      <c r="A17" s="19">
        <v>5</v>
      </c>
      <c r="B17" s="20">
        <f>IF('Input Data'!B9="","",'Input Data'!B9)</f>
        <v>42028</v>
      </c>
      <c r="C17" s="21">
        <f>IF('Input Data'!C9="","",'Input Data'!C9)</f>
        <v>7.875</v>
      </c>
      <c r="D17" s="15">
        <f t="shared" si="2"/>
        <v>13.02</v>
      </c>
      <c r="E17" s="21">
        <f>IF('Input Data'!D9="","",'Input Data'!D9)</f>
        <v>-5.1449999999999996</v>
      </c>
      <c r="F17" s="32">
        <f t="shared" si="0"/>
        <v>172.0000000000006</v>
      </c>
      <c r="G17" s="32">
        <f t="shared" si="1"/>
        <v>3104.9999999999995</v>
      </c>
      <c r="H17" s="43">
        <f>IF('Input Data'!E9="","",'Input Data'!E9)</f>
        <v>6.2240000000000002</v>
      </c>
    </row>
    <row r="18" spans="1:8" ht="12.2" customHeight="1">
      <c r="A18" s="11">
        <v>6</v>
      </c>
      <c r="B18" s="12">
        <f>IF('Input Data'!B10="","",'Input Data'!B10)</f>
        <v>42031</v>
      </c>
      <c r="C18" s="18">
        <f>IF('Input Data'!C10="","",'Input Data'!C10)</f>
        <v>7.8319999999999999</v>
      </c>
      <c r="D18" s="18">
        <f>IF(B18="","",D17)</f>
        <v>13.02</v>
      </c>
      <c r="E18" s="18">
        <f>IF('Input Data'!D10="","",'Input Data'!D10)</f>
        <v>-5.1879999999999997</v>
      </c>
      <c r="F18" s="31">
        <f t="shared" si="0"/>
        <v>43.000000000000149</v>
      </c>
      <c r="G18" s="31">
        <f t="shared" si="1"/>
        <v>3147.9999999999995</v>
      </c>
      <c r="H18" s="41">
        <f>IF('Input Data'!E10="","",'Input Data'!E10)</f>
        <v>6.2220000000000004</v>
      </c>
    </row>
    <row r="19" spans="1:8" ht="12.2" customHeight="1">
      <c r="A19" s="13">
        <v>7</v>
      </c>
      <c r="B19" s="14">
        <f>IF('Input Data'!B11="","",'Input Data'!B11)</f>
        <v>42040</v>
      </c>
      <c r="C19" s="15">
        <f>IF('Input Data'!C11="","",'Input Data'!C11)</f>
        <v>7.8220000000000001</v>
      </c>
      <c r="D19" s="15">
        <f t="shared" si="2"/>
        <v>13.02</v>
      </c>
      <c r="E19" s="15">
        <f>IF('Input Data'!D11="","",'Input Data'!D11)</f>
        <v>-5.1979999999999995</v>
      </c>
      <c r="F19" s="32">
        <f t="shared" si="0"/>
        <v>9.9999999999997868</v>
      </c>
      <c r="G19" s="32">
        <f t="shared" si="1"/>
        <v>3157.9999999999995</v>
      </c>
      <c r="H19" s="42">
        <f>IF('Input Data'!E11="","",'Input Data'!E11)</f>
        <v>6.1539999999999999</v>
      </c>
    </row>
    <row r="20" spans="1:8" ht="12.2" customHeight="1">
      <c r="A20" s="13">
        <v>8</v>
      </c>
      <c r="B20" s="14">
        <f>IF('Input Data'!B12="","",'Input Data'!B12)</f>
        <v>42044</v>
      </c>
      <c r="C20" s="15">
        <f>IF('Input Data'!C12="","",'Input Data'!C12)</f>
        <v>7.665</v>
      </c>
      <c r="D20" s="15">
        <f t="shared" si="2"/>
        <v>13.02</v>
      </c>
      <c r="E20" s="15">
        <f>IF('Input Data'!D12="","",'Input Data'!D12)</f>
        <v>-5.3549999999999995</v>
      </c>
      <c r="F20" s="32">
        <f t="shared" si="0"/>
        <v>157.00000000000003</v>
      </c>
      <c r="G20" s="32">
        <f t="shared" si="1"/>
        <v>3314.9999999999995</v>
      </c>
      <c r="H20" s="42">
        <f>IF('Input Data'!E12="","",'Input Data'!E12)</f>
        <v>6.0449999999999999</v>
      </c>
    </row>
    <row r="21" spans="1:8" ht="12.2" customHeight="1">
      <c r="A21" s="13">
        <v>9</v>
      </c>
      <c r="B21" s="14">
        <f>IF('Input Data'!B13="","",'Input Data'!B13)</f>
        <v>42060</v>
      </c>
      <c r="C21" s="15">
        <f>IF('Input Data'!C13="","",'Input Data'!C13)</f>
        <v>7.5259999999999998</v>
      </c>
      <c r="D21" s="15">
        <f t="shared" si="2"/>
        <v>13.02</v>
      </c>
      <c r="E21" s="15">
        <f>IF('Input Data'!D13="","",'Input Data'!D13)</f>
        <v>-5.4939999999999998</v>
      </c>
      <c r="F21" s="32">
        <f t="shared" si="0"/>
        <v>139.00000000000023</v>
      </c>
      <c r="G21" s="32">
        <f t="shared" si="1"/>
        <v>3453.9999999999995</v>
      </c>
      <c r="H21" s="42">
        <f>IF('Input Data'!E13="","",'Input Data'!E13)</f>
        <v>5.9189999999999996</v>
      </c>
    </row>
    <row r="22" spans="1:8" ht="12.2" customHeight="1">
      <c r="A22" s="19">
        <v>10</v>
      </c>
      <c r="B22" s="20">
        <f>IF('Input Data'!B14="","",'Input Data'!B14)</f>
        <v>42070</v>
      </c>
      <c r="C22" s="21">
        <f>IF('Input Data'!C14="","",'Input Data'!C14)</f>
        <v>7.4560000000000004</v>
      </c>
      <c r="D22" s="21">
        <f t="shared" si="2"/>
        <v>13.02</v>
      </c>
      <c r="E22" s="21">
        <f>IF('Input Data'!D14="","",'Input Data'!D14)</f>
        <v>-5.5639999999999992</v>
      </c>
      <c r="F22" s="32">
        <f t="shared" si="0"/>
        <v>69.999999999999403</v>
      </c>
      <c r="G22" s="32">
        <f t="shared" si="1"/>
        <v>3523.9999999999991</v>
      </c>
      <c r="H22" s="43">
        <f>IF('Input Data'!E14="","",'Input Data'!E14)</f>
        <v>6.5030000000000001</v>
      </c>
    </row>
    <row r="23" spans="1:8" ht="12.2" customHeight="1">
      <c r="A23" s="11">
        <v>11</v>
      </c>
      <c r="B23" s="12">
        <f>IF('Input Data'!B15="","",'Input Data'!B15)</f>
        <v>42114</v>
      </c>
      <c r="C23" s="18">
        <f>IF('Input Data'!C15="","",'Input Data'!C15)</f>
        <v>9.58</v>
      </c>
      <c r="D23" s="18">
        <f>IF(B23="","",D22)+1.01+1.53</f>
        <v>15.559999999999999</v>
      </c>
      <c r="E23" s="18">
        <f>IF('Input Data'!D15="","",'Input Data'!D15)</f>
        <v>-5.9799999999999986</v>
      </c>
      <c r="F23" s="31">
        <f t="shared" si="0"/>
        <v>415.99999999999949</v>
      </c>
      <c r="G23" s="31">
        <f t="shared" si="1"/>
        <v>3939.9999999999986</v>
      </c>
      <c r="H23" s="41">
        <f>IF('Input Data'!E15="","",'Input Data'!E15)</f>
        <v>8.36</v>
      </c>
    </row>
    <row r="24" spans="1:8" ht="12.2" customHeight="1">
      <c r="A24" s="13">
        <v>12</v>
      </c>
      <c r="B24" s="14">
        <f>IF('Input Data'!B16="","",'Input Data'!B16)</f>
        <v>42131</v>
      </c>
      <c r="C24" s="15">
        <f>IF('Input Data'!C16="","",'Input Data'!C16)</f>
        <v>10.896000000000001</v>
      </c>
      <c r="D24" s="15">
        <f>IF(B24="","",D23)+1.525</f>
        <v>17.084999999999997</v>
      </c>
      <c r="E24" s="15">
        <f>IF('Input Data'!D16="","",'Input Data'!D16)</f>
        <v>-6.1889999999999965</v>
      </c>
      <c r="F24" s="32">
        <f t="shared" si="0"/>
        <v>208.99999999999784</v>
      </c>
      <c r="G24" s="32">
        <f t="shared" si="1"/>
        <v>4148.9999999999964</v>
      </c>
      <c r="H24" s="42">
        <f>IF('Input Data'!E16="","",'Input Data'!E16)</f>
        <v>8.9060000000000006</v>
      </c>
    </row>
    <row r="25" spans="1:8" ht="12.2" customHeight="1">
      <c r="A25" s="13">
        <v>13</v>
      </c>
      <c r="B25" s="14">
        <f>IF('Input Data'!B17="","",'Input Data'!B17)</f>
        <v>42139</v>
      </c>
      <c r="C25" s="15">
        <f>IF('Input Data'!C17="","",'Input Data'!C17)</f>
        <v>11.776</v>
      </c>
      <c r="D25" s="15">
        <f>IF(B25="","",D24)+1.01</f>
        <v>18.094999999999999</v>
      </c>
      <c r="E25" s="15">
        <f>IF('Input Data'!D17="","",'Input Data'!D17)</f>
        <v>-6.3189999999999991</v>
      </c>
      <c r="F25" s="32">
        <f t="shared" si="0"/>
        <v>130.00000000000256</v>
      </c>
      <c r="G25" s="32">
        <f t="shared" si="1"/>
        <v>4278.9999999999991</v>
      </c>
      <c r="H25" s="42">
        <f>IF('Input Data'!E17="","",'Input Data'!E17)</f>
        <v>10.555999999999999</v>
      </c>
    </row>
    <row r="26" spans="1:8" ht="12.2" customHeight="1">
      <c r="A26" s="13">
        <v>14</v>
      </c>
      <c r="B26" s="14">
        <f>IF('Input Data'!B18="","",'Input Data'!B18)</f>
        <v>42144</v>
      </c>
      <c r="C26" s="15">
        <f>IF('Input Data'!C18="","",'Input Data'!C18)</f>
        <v>11.693</v>
      </c>
      <c r="D26" s="15">
        <f t="shared" si="2"/>
        <v>18.094999999999999</v>
      </c>
      <c r="E26" s="15">
        <f>IF('Input Data'!D18="","",'Input Data'!D18)</f>
        <v>-6.4019999999999992</v>
      </c>
      <c r="F26" s="32">
        <f t="shared" si="0"/>
        <v>83.000000000000185</v>
      </c>
      <c r="G26" s="32">
        <f t="shared" si="1"/>
        <v>4361.9999999999991</v>
      </c>
      <c r="H26" s="42">
        <f>IF('Input Data'!E18="","",'Input Data'!E18)</f>
        <v>10.532999999999999</v>
      </c>
    </row>
    <row r="27" spans="1:8" ht="12.2" customHeight="1">
      <c r="A27" s="19">
        <v>15</v>
      </c>
      <c r="B27" s="20">
        <f>IF('Input Data'!B19="","",'Input Data'!B19)</f>
        <v>42152</v>
      </c>
      <c r="C27" s="21">
        <f>IF('Input Data'!C19="","",'Input Data'!C19)</f>
        <v>11.683</v>
      </c>
      <c r="D27" s="21">
        <f t="shared" si="2"/>
        <v>18.094999999999999</v>
      </c>
      <c r="E27" s="21">
        <f>IF('Input Data'!D19="","",'Input Data'!D19)</f>
        <v>-6.411999999999999</v>
      </c>
      <c r="F27" s="32">
        <f t="shared" si="0"/>
        <v>9.9999999999997868</v>
      </c>
      <c r="G27" s="32">
        <f t="shared" si="1"/>
        <v>4371.9999999999991</v>
      </c>
      <c r="H27" s="43">
        <f>IF('Input Data'!E19="","",'Input Data'!E19)</f>
        <v>10.452999999999999</v>
      </c>
    </row>
    <row r="28" spans="1:8" ht="12.2" customHeight="1">
      <c r="A28" s="11">
        <v>16</v>
      </c>
      <c r="B28" s="12">
        <f>IF('Input Data'!B20="","",'Input Data'!B20)</f>
        <v>42158</v>
      </c>
      <c r="C28" s="18">
        <f>IF('Input Data'!C20="","",'Input Data'!C20)</f>
        <v>11.541</v>
      </c>
      <c r="D28" s="18">
        <f t="shared" si="2"/>
        <v>18.094999999999999</v>
      </c>
      <c r="E28" s="18">
        <f>IF('Input Data'!D20="","",'Input Data'!D20)</f>
        <v>-6.5539999999999985</v>
      </c>
      <c r="F28" s="31">
        <f t="shared" si="0"/>
        <v>141.99999999999946</v>
      </c>
      <c r="G28" s="31">
        <f t="shared" si="1"/>
        <v>4513.9999999999982</v>
      </c>
      <c r="H28" s="41">
        <f>IF('Input Data'!E20="","",'Input Data'!E20)</f>
        <v>10.199</v>
      </c>
    </row>
    <row r="29" spans="1:8" ht="12.2" customHeight="1">
      <c r="A29" s="13">
        <v>17</v>
      </c>
      <c r="B29" s="14">
        <f>IF('Input Data'!B21="","",'Input Data'!B21)</f>
        <v>42164</v>
      </c>
      <c r="C29" s="15">
        <f>IF('Input Data'!C21="","",'Input Data'!C21)</f>
        <v>11.502000000000001</v>
      </c>
      <c r="D29" s="15">
        <f t="shared" si="2"/>
        <v>18.094999999999999</v>
      </c>
      <c r="E29" s="15">
        <f>IF('Input Data'!D21="","",'Input Data'!D21)</f>
        <v>-6.5929999999999982</v>
      </c>
      <c r="F29" s="32">
        <f t="shared" si="0"/>
        <v>38.999999999999702</v>
      </c>
      <c r="G29" s="32">
        <f t="shared" si="1"/>
        <v>4552.9999999999982</v>
      </c>
      <c r="H29" s="42">
        <f>IF('Input Data'!E21="","",'Input Data'!E21)</f>
        <v>10.16</v>
      </c>
    </row>
    <row r="30" spans="1:8" ht="12.2" customHeight="1">
      <c r="A30" s="13">
        <v>18</v>
      </c>
      <c r="B30" s="14">
        <f>IF('Input Data'!B22="","",'Input Data'!B22)</f>
        <v>42171</v>
      </c>
      <c r="C30" s="15">
        <f>IF('Input Data'!C22="","",'Input Data'!C22)</f>
        <v>11.478</v>
      </c>
      <c r="D30" s="15">
        <f t="shared" si="2"/>
        <v>18.094999999999999</v>
      </c>
      <c r="E30" s="15">
        <f>IF('Input Data'!D22="","",'Input Data'!D22)</f>
        <v>-6.6169999999999991</v>
      </c>
      <c r="F30" s="32">
        <f t="shared" si="0"/>
        <v>24.000000000000909</v>
      </c>
      <c r="G30" s="32">
        <f t="shared" si="1"/>
        <v>4576.9999999999991</v>
      </c>
      <c r="H30" s="42">
        <f>IF('Input Data'!E22="","",'Input Data'!E22)</f>
        <v>10.132</v>
      </c>
    </row>
    <row r="31" spans="1:8" ht="12.2" customHeight="1">
      <c r="A31" s="13">
        <v>19</v>
      </c>
      <c r="B31" s="14">
        <f>IF('Input Data'!B23="","",'Input Data'!B23)</f>
        <v>42180</v>
      </c>
      <c r="C31" s="15">
        <f>IF('Input Data'!C23="","",'Input Data'!C23)</f>
        <v>11.351000000000001</v>
      </c>
      <c r="D31" s="15">
        <f t="shared" si="2"/>
        <v>18.094999999999999</v>
      </c>
      <c r="E31" s="15">
        <f>IF('Input Data'!D23="","",'Input Data'!D23)</f>
        <v>-6.743999999999998</v>
      </c>
      <c r="F31" s="32">
        <f t="shared" si="0"/>
        <v>126.99999999999889</v>
      </c>
      <c r="G31" s="32">
        <f t="shared" ref="G31:G42" si="3">IF(E31="","",-((E31-$E$13)*1000))</f>
        <v>4703.9999999999982</v>
      </c>
      <c r="H31" s="42">
        <f>IF('Input Data'!E23="","",'Input Data'!E23)</f>
        <v>9.9740000000000002</v>
      </c>
    </row>
    <row r="32" spans="1:8" ht="12.2" customHeight="1">
      <c r="A32" s="19">
        <v>20</v>
      </c>
      <c r="B32" s="20">
        <f>IF('Input Data'!B24="","",'Input Data'!B24)</f>
        <v>42189</v>
      </c>
      <c r="C32" s="21">
        <f>IF('Input Data'!C24="","",'Input Data'!C24)</f>
        <v>11.273</v>
      </c>
      <c r="D32" s="21">
        <f t="shared" si="2"/>
        <v>18.094999999999999</v>
      </c>
      <c r="E32" s="21">
        <f>IF('Input Data'!D24="","",'Input Data'!D24)</f>
        <v>-6.8219999999999992</v>
      </c>
      <c r="F32" s="32">
        <f t="shared" si="0"/>
        <v>78.00000000000118</v>
      </c>
      <c r="G32" s="32">
        <f t="shared" si="3"/>
        <v>4781.9999999999991</v>
      </c>
      <c r="H32" s="43">
        <f>IF('Input Data'!E24="","",'Input Data'!E24)</f>
        <v>8.9740000000000002</v>
      </c>
    </row>
    <row r="33" spans="1:8" ht="12.2" customHeight="1">
      <c r="A33" s="11">
        <v>21</v>
      </c>
      <c r="B33" s="12">
        <f>IF('Input Data'!B25="","",'Input Data'!B25)</f>
        <v>42195</v>
      </c>
      <c r="C33" s="18">
        <f>IF('Input Data'!C25="","",'Input Data'!C25)</f>
        <v>11.227</v>
      </c>
      <c r="D33" s="18">
        <f t="shared" si="2"/>
        <v>18.094999999999999</v>
      </c>
      <c r="E33" s="18">
        <f>IF('Input Data'!D25="","",'Input Data'!D25)</f>
        <v>-6.8679999999999986</v>
      </c>
      <c r="F33" s="31">
        <f t="shared" si="0"/>
        <v>45.999999999999375</v>
      </c>
      <c r="G33" s="31">
        <f t="shared" si="3"/>
        <v>4827.9999999999982</v>
      </c>
      <c r="H33" s="41">
        <f>IF('Input Data'!E25="","",'Input Data'!E25)</f>
        <v>9.9290000000000003</v>
      </c>
    </row>
    <row r="34" spans="1:8" ht="12.2" customHeight="1">
      <c r="A34" s="13">
        <v>22</v>
      </c>
      <c r="B34" s="14">
        <f>IF('Input Data'!B26="","",'Input Data'!B26)</f>
        <v>42206</v>
      </c>
      <c r="C34" s="15">
        <f>IF('Input Data'!C26="","",'Input Data'!C26)</f>
        <v>11.183</v>
      </c>
      <c r="D34" s="15">
        <f t="shared" si="2"/>
        <v>18.094999999999999</v>
      </c>
      <c r="E34" s="15">
        <f>IF('Input Data'!D26="","",'Input Data'!D26)</f>
        <v>-6.911999999999999</v>
      </c>
      <c r="F34" s="32">
        <f t="shared" si="0"/>
        <v>44.000000000000483</v>
      </c>
      <c r="G34" s="32">
        <f t="shared" si="3"/>
        <v>4871.9999999999991</v>
      </c>
      <c r="H34" s="42">
        <f>IF('Input Data'!E26="","",'Input Data'!E26)</f>
        <v>9.7799999999999994</v>
      </c>
    </row>
    <row r="35" spans="1:8" ht="12.2" customHeight="1">
      <c r="A35" s="13">
        <v>23</v>
      </c>
      <c r="B35" s="14">
        <f>IF('Input Data'!B27="","",'Input Data'!B27)</f>
        <v>42217</v>
      </c>
      <c r="C35" s="15">
        <f>IF('Input Data'!C27="","",'Input Data'!C27)</f>
        <v>11.1</v>
      </c>
      <c r="D35" s="15">
        <f t="shared" si="2"/>
        <v>18.094999999999999</v>
      </c>
      <c r="E35" s="15">
        <f>IF('Input Data'!D27="","",'Input Data'!D27)</f>
        <v>-6.9949999999999992</v>
      </c>
      <c r="F35" s="32">
        <f t="shared" si="0"/>
        <v>83.000000000000185</v>
      </c>
      <c r="G35" s="32">
        <f t="shared" si="3"/>
        <v>4954.9999999999991</v>
      </c>
      <c r="H35" s="42">
        <f>IF('Input Data'!E27="","",'Input Data'!E27)</f>
        <v>9.7309999999999999</v>
      </c>
    </row>
    <row r="36" spans="1:8" ht="12.2" customHeight="1">
      <c r="A36" s="13">
        <v>24</v>
      </c>
      <c r="B36" s="14">
        <f>IF('Input Data'!B28="","",'Input Data'!B28)</f>
        <v>42228</v>
      </c>
      <c r="C36" s="15">
        <f>IF('Input Data'!C28="","",'Input Data'!C28)</f>
        <v>11.010999999999999</v>
      </c>
      <c r="D36" s="15">
        <f t="shared" si="2"/>
        <v>18.094999999999999</v>
      </c>
      <c r="E36" s="15">
        <f>IF('Input Data'!D28="","",'Input Data'!D28)</f>
        <v>-7.0839999999999996</v>
      </c>
      <c r="F36" s="32">
        <f t="shared" si="0"/>
        <v>89.000000000000412</v>
      </c>
      <c r="G36" s="32">
        <f t="shared" si="3"/>
        <v>5044</v>
      </c>
      <c r="H36" s="42">
        <f>IF('Input Data'!E28="","",'Input Data'!E28)</f>
        <v>9.6180000000000003</v>
      </c>
    </row>
    <row r="37" spans="1:8" ht="12.2" customHeight="1">
      <c r="A37" s="19">
        <v>25</v>
      </c>
      <c r="B37" s="20">
        <f>IF('Input Data'!B29="","",'Input Data'!B29)</f>
        <v>42237</v>
      </c>
      <c r="C37" s="21">
        <f>IF('Input Data'!C29="","",'Input Data'!C29)</f>
        <v>10.954000000000001</v>
      </c>
      <c r="D37" s="21">
        <f t="shared" si="2"/>
        <v>18.094999999999999</v>
      </c>
      <c r="E37" s="21">
        <f>IF('Input Data'!D29="","",'Input Data'!D29)</f>
        <v>-7.1409999999999982</v>
      </c>
      <c r="F37" s="32">
        <f t="shared" si="0"/>
        <v>56.999999999998607</v>
      </c>
      <c r="G37" s="32">
        <f t="shared" si="3"/>
        <v>5100.9999999999982</v>
      </c>
      <c r="H37" s="43">
        <f>IF('Input Data'!E29="","",'Input Data'!E29)</f>
        <v>9.6890000000000001</v>
      </c>
    </row>
    <row r="38" spans="1:8" ht="12.2" customHeight="1">
      <c r="A38" s="11">
        <v>26</v>
      </c>
      <c r="B38" s="12">
        <f>IF('Input Data'!B30="","",'Input Data'!B30)</f>
        <v>42251</v>
      </c>
      <c r="C38" s="18">
        <f>IF('Input Data'!C30="","",'Input Data'!C30)</f>
        <v>11.933</v>
      </c>
      <c r="D38" s="18">
        <f>IF(B38="","",D37)+1.01</f>
        <v>19.105</v>
      </c>
      <c r="E38" s="18">
        <f>IF('Input Data'!D30="","",'Input Data'!D30)</f>
        <v>-7.1720000000000006</v>
      </c>
      <c r="F38" s="31">
        <f t="shared" si="0"/>
        <v>31.000000000002359</v>
      </c>
      <c r="G38" s="31">
        <f t="shared" si="3"/>
        <v>5132.0000000000009</v>
      </c>
      <c r="H38" s="41">
        <f>IF('Input Data'!E30="","",'Input Data'!E30)</f>
        <v>9.6419999999999995</v>
      </c>
    </row>
    <row r="39" spans="1:8" ht="12.2" customHeight="1">
      <c r="A39" s="13">
        <v>27</v>
      </c>
      <c r="B39" s="14">
        <f>IF('Input Data'!B31="","",'Input Data'!B31)</f>
        <v>42259</v>
      </c>
      <c r="C39" s="15">
        <f>IF('Input Data'!C31="","",'Input Data'!C31)</f>
        <v>11.898</v>
      </c>
      <c r="D39" s="15">
        <f>IF(B39="","",D38)</f>
        <v>19.105</v>
      </c>
      <c r="E39" s="15">
        <f>IF('Input Data'!D31="","",'Input Data'!D31)</f>
        <v>-7.2070000000000007</v>
      </c>
      <c r="F39" s="32">
        <f t="shared" si="0"/>
        <v>35.000000000000142</v>
      </c>
      <c r="G39" s="32">
        <f t="shared" si="3"/>
        <v>5167.0000000000009</v>
      </c>
      <c r="H39" s="42">
        <f>IF('Input Data'!E31="","",'Input Data'!E31)</f>
        <v>10.718999999999999</v>
      </c>
    </row>
    <row r="40" spans="1:8" ht="12.2" customHeight="1">
      <c r="A40" s="13">
        <v>28</v>
      </c>
      <c r="B40" s="14">
        <f>IF('Input Data'!B32="","",'Input Data'!B32)</f>
        <v>42266</v>
      </c>
      <c r="C40" s="15">
        <f>IF('Input Data'!C32="","",'Input Data'!C32)</f>
        <v>12.833</v>
      </c>
      <c r="D40" s="15">
        <f>IF(B40="","",D39)+1.01</f>
        <v>20.115000000000002</v>
      </c>
      <c r="E40" s="15">
        <f>IF('Input Data'!D32="","",'Input Data'!D32)</f>
        <v>-7.2820000000000018</v>
      </c>
      <c r="F40" s="32">
        <f t="shared" si="0"/>
        <v>75.000000000001066</v>
      </c>
      <c r="G40" s="32">
        <f t="shared" si="3"/>
        <v>5242.0000000000018</v>
      </c>
      <c r="H40" s="42">
        <f>IF('Input Data'!E32="","",'Input Data'!E32)</f>
        <v>11.628</v>
      </c>
    </row>
    <row r="41" spans="1:8" ht="12.2" customHeight="1">
      <c r="A41" s="13">
        <v>29</v>
      </c>
      <c r="B41" s="14">
        <f>IF('Input Data'!B33="","",'Input Data'!B33)</f>
        <v>42276</v>
      </c>
      <c r="C41" s="15">
        <f>IF('Input Data'!C33="","",'Input Data'!C33)</f>
        <v>12.734</v>
      </c>
      <c r="D41" s="15">
        <f>IF(B41="","",D40)</f>
        <v>20.115000000000002</v>
      </c>
      <c r="E41" s="15">
        <f>IF('Input Data'!D33="","",'Input Data'!D33)</f>
        <v>-7.381000000000002</v>
      </c>
      <c r="F41" s="32">
        <f t="shared" si="0"/>
        <v>99.000000000000199</v>
      </c>
      <c r="G41" s="32">
        <f t="shared" si="3"/>
        <v>5341.0000000000018</v>
      </c>
      <c r="H41" s="42">
        <f>IF('Input Data'!E33="","",'Input Data'!E33)</f>
        <v>11.989000000000001</v>
      </c>
    </row>
    <row r="42" spans="1:8" ht="12.2" customHeight="1">
      <c r="A42" s="19">
        <v>30</v>
      </c>
      <c r="B42" s="20">
        <f>IF('Input Data'!B34="","",'Input Data'!B34)</f>
        <v>42290</v>
      </c>
      <c r="C42" s="21">
        <f>IF('Input Data'!C34="","",'Input Data'!C34)</f>
        <v>13.593999999999999</v>
      </c>
      <c r="D42" s="21">
        <f>IF(B42="","",D41)+1.03</f>
        <v>21.145000000000003</v>
      </c>
      <c r="E42" s="21">
        <f>IF('Input Data'!D34="","",'Input Data'!D34)</f>
        <v>-7.5510000000000037</v>
      </c>
      <c r="F42" s="33">
        <f t="shared" si="0"/>
        <v>170.00000000000171</v>
      </c>
      <c r="G42" s="33">
        <f t="shared" si="3"/>
        <v>5511.0000000000036</v>
      </c>
      <c r="H42" s="43">
        <f>IF('Input Data'!E34="","",'Input Data'!E34)</f>
        <v>11.542999999999999</v>
      </c>
    </row>
    <row r="43" spans="1:8" ht="12.2" customHeight="1">
      <c r="A43" s="11">
        <v>31</v>
      </c>
      <c r="B43" s="12">
        <f>IF('Input Data'!B35="","",'Input Data'!B35)</f>
        <v>42300</v>
      </c>
      <c r="C43" s="18">
        <f>IF('Input Data'!C35="","",'Input Data'!C35)</f>
        <v>13.574999999999999</v>
      </c>
      <c r="D43" s="18">
        <f t="shared" ref="D43:D52" si="4">IF(B43="","",D42)</f>
        <v>21.145000000000003</v>
      </c>
      <c r="E43" s="18">
        <f>IF('Input Data'!D35="","",'Input Data'!D35)</f>
        <v>-7.5700000000000038</v>
      </c>
      <c r="F43" s="31">
        <f t="shared" ref="F43:F52" si="5">IF(E43="","",-((E43-E42)*1000))</f>
        <v>19.000000000000128</v>
      </c>
      <c r="G43" s="31">
        <f t="shared" ref="G43:G52" si="6">IF(E43="","",-((E43-$E$13)*1000))</f>
        <v>5530.0000000000036</v>
      </c>
      <c r="H43" s="41">
        <f>IF('Input Data'!E35="","",'Input Data'!E35)</f>
        <v>11.473000000000001</v>
      </c>
    </row>
    <row r="44" spans="1:8" ht="12.2" customHeight="1">
      <c r="A44" s="13">
        <v>32</v>
      </c>
      <c r="B44" s="14">
        <f>IF('Input Data'!B36="","",'Input Data'!B36)</f>
        <v>42306</v>
      </c>
      <c r="C44" s="15">
        <f>IF('Input Data'!C36="","",'Input Data'!C36)</f>
        <v>13.525</v>
      </c>
      <c r="D44" s="15">
        <f t="shared" si="4"/>
        <v>21.145000000000003</v>
      </c>
      <c r="E44" s="15">
        <f>IF('Input Data'!D36="","",'Input Data'!D36)</f>
        <v>-7.6200000000000028</v>
      </c>
      <c r="F44" s="32">
        <f t="shared" si="5"/>
        <v>49.999999999998934</v>
      </c>
      <c r="G44" s="32">
        <f t="shared" si="6"/>
        <v>5580.0000000000027</v>
      </c>
      <c r="H44" s="42">
        <f>IF('Input Data'!E36="","",'Input Data'!E36)</f>
        <v>11.475</v>
      </c>
    </row>
    <row r="45" spans="1:8" ht="12.2" customHeight="1">
      <c r="A45" s="13">
        <v>33</v>
      </c>
      <c r="B45" s="14">
        <f>IF('Input Data'!B37="","",'Input Data'!B37)</f>
        <v>42314</v>
      </c>
      <c r="C45" s="15">
        <f>IF('Input Data'!C37="","",'Input Data'!C37)</f>
        <v>13.481999999999999</v>
      </c>
      <c r="D45" s="15">
        <f t="shared" si="4"/>
        <v>21.145000000000003</v>
      </c>
      <c r="E45" s="15">
        <f>IF('Input Data'!D37="","",'Input Data'!D37)</f>
        <v>-7.6630000000000038</v>
      </c>
      <c r="F45" s="32">
        <f t="shared" si="5"/>
        <v>43.000000000001037</v>
      </c>
      <c r="G45" s="32">
        <f t="shared" si="6"/>
        <v>5623.0000000000036</v>
      </c>
      <c r="H45" s="42">
        <f>IF('Input Data'!E37="","",'Input Data'!E37)</f>
        <v>11.377000000000001</v>
      </c>
    </row>
    <row r="46" spans="1:8" ht="12.2" customHeight="1">
      <c r="A46" s="13">
        <v>34</v>
      </c>
      <c r="B46" s="14">
        <f>IF('Input Data'!B38="","",'Input Data'!B38)</f>
        <v>42324</v>
      </c>
      <c r="C46" s="15">
        <f>IF('Input Data'!C38="","",'Input Data'!C38)</f>
        <v>13.419</v>
      </c>
      <c r="D46" s="15">
        <f t="shared" si="4"/>
        <v>21.145000000000003</v>
      </c>
      <c r="E46" s="15">
        <f>IF('Input Data'!D38="","",'Input Data'!D38)</f>
        <v>-7.7260000000000026</v>
      </c>
      <c r="F46" s="32">
        <f t="shared" si="5"/>
        <v>62.999999999998835</v>
      </c>
      <c r="G46" s="32">
        <f t="shared" si="6"/>
        <v>5686.0000000000027</v>
      </c>
      <c r="H46" s="42">
        <f>IF('Input Data'!E38="","",'Input Data'!E38)</f>
        <v>12.29</v>
      </c>
    </row>
    <row r="47" spans="1:8" ht="12.2" customHeight="1">
      <c r="A47" s="19">
        <v>35</v>
      </c>
      <c r="B47" s="20">
        <f>IF('Input Data'!B39="","",'Input Data'!B39)</f>
        <v>42336</v>
      </c>
      <c r="C47" s="21">
        <f>IF('Input Data'!C39="","",'Input Data'!C39)</f>
        <v>13.4</v>
      </c>
      <c r="D47" s="21">
        <f t="shared" si="4"/>
        <v>21.145000000000003</v>
      </c>
      <c r="E47" s="21">
        <f>IF('Input Data'!D39="","",'Input Data'!D39)</f>
        <v>-7.7450000000000028</v>
      </c>
      <c r="F47" s="33">
        <f t="shared" si="5"/>
        <v>19.000000000000128</v>
      </c>
      <c r="G47" s="33">
        <f t="shared" si="6"/>
        <v>5705.0000000000027</v>
      </c>
      <c r="H47" s="43">
        <f>IF('Input Data'!E39="","",'Input Data'!E39)</f>
        <v>12.287000000000001</v>
      </c>
    </row>
    <row r="48" spans="1:8" ht="12.2" customHeight="1">
      <c r="A48" s="11">
        <v>36</v>
      </c>
      <c r="B48" s="12">
        <f>IF('Input Data'!B40="","",'Input Data'!B40)</f>
        <v>42342</v>
      </c>
      <c r="C48" s="18">
        <f>IF('Input Data'!C40="","",'Input Data'!C40)</f>
        <v>13.244999999999999</v>
      </c>
      <c r="D48" s="18">
        <f t="shared" si="4"/>
        <v>21.145000000000003</v>
      </c>
      <c r="E48" s="18">
        <f>IF('Input Data'!D40="","",'Input Data'!D40)</f>
        <v>-7.9000000000000039</v>
      </c>
      <c r="F48" s="31">
        <f t="shared" si="5"/>
        <v>155.00000000000114</v>
      </c>
      <c r="G48" s="31">
        <f t="shared" si="6"/>
        <v>5860.0000000000036</v>
      </c>
      <c r="H48" s="41">
        <f>IF('Input Data'!E40="","",'Input Data'!E40)</f>
        <v>11.474</v>
      </c>
    </row>
    <row r="49" spans="1:8" ht="12.2" customHeight="1">
      <c r="A49" s="13">
        <v>37</v>
      </c>
      <c r="B49" s="14">
        <f>IF('Input Data'!B41="","",'Input Data'!B41)</f>
        <v>42346</v>
      </c>
      <c r="C49" s="15">
        <f>IF('Input Data'!C41="","",'Input Data'!C41)</f>
        <v>13.223000000000001</v>
      </c>
      <c r="D49" s="15">
        <f t="shared" si="4"/>
        <v>21.145000000000003</v>
      </c>
      <c r="E49" s="15">
        <f>IF('Input Data'!D41="","",'Input Data'!D41)</f>
        <v>-7.9220000000000024</v>
      </c>
      <c r="F49" s="32">
        <f t="shared" si="5"/>
        <v>21.999999999998465</v>
      </c>
      <c r="G49" s="32">
        <f t="shared" si="6"/>
        <v>5882.0000000000027</v>
      </c>
      <c r="H49" s="42">
        <f>IF('Input Data'!E41="","",'Input Data'!E41)</f>
        <v>11.053000000000001</v>
      </c>
    </row>
    <row r="50" spans="1:8" ht="12.2" customHeight="1">
      <c r="A50" s="13">
        <v>38</v>
      </c>
      <c r="B50" s="14">
        <f>IF('Input Data'!B42="","",'Input Data'!B42)</f>
        <v>42353</v>
      </c>
      <c r="C50" s="15">
        <f>IF('Input Data'!C42="","",'Input Data'!C42)</f>
        <v>13.173999999999999</v>
      </c>
      <c r="D50" s="15">
        <f t="shared" si="4"/>
        <v>21.145000000000003</v>
      </c>
      <c r="E50" s="15">
        <f>IF('Input Data'!D42="","",'Input Data'!D42)</f>
        <v>-7.9710000000000036</v>
      </c>
      <c r="F50" s="32">
        <f t="shared" si="5"/>
        <v>49.000000000001265</v>
      </c>
      <c r="G50" s="32">
        <f t="shared" si="6"/>
        <v>5931.0000000000036</v>
      </c>
      <c r="H50" s="42">
        <f>IF('Input Data'!E42="","",'Input Data'!E42)</f>
        <v>11.047000000000001</v>
      </c>
    </row>
    <row r="51" spans="1:8" ht="12.2" customHeight="1">
      <c r="A51" s="13">
        <v>39</v>
      </c>
      <c r="B51" s="14">
        <f>IF('Input Data'!B43="","",'Input Data'!B43)</f>
        <v>42360</v>
      </c>
      <c r="C51" s="15">
        <f>IF('Input Data'!C43="","",'Input Data'!C43)</f>
        <v>13.17</v>
      </c>
      <c r="D51" s="15">
        <f t="shared" si="4"/>
        <v>21.145000000000003</v>
      </c>
      <c r="E51" s="15">
        <f>IF('Input Data'!D43="","",'Input Data'!D43)</f>
        <v>-7.9750000000000032</v>
      </c>
      <c r="F51" s="32">
        <f t="shared" si="5"/>
        <v>3.9999999999995595</v>
      </c>
      <c r="G51" s="32">
        <f t="shared" si="6"/>
        <v>5935.0000000000027</v>
      </c>
      <c r="H51" s="42">
        <f>IF('Input Data'!E43="","",'Input Data'!E43)</f>
        <v>11.023</v>
      </c>
    </row>
    <row r="52" spans="1:8" ht="12.2" customHeight="1">
      <c r="A52" s="19">
        <v>40</v>
      </c>
      <c r="B52" s="20">
        <f>IF('Input Data'!B44="","",'Input Data'!B44)</f>
        <v>42369</v>
      </c>
      <c r="C52" s="21">
        <f>IF('Input Data'!C44="","",'Input Data'!C44)</f>
        <v>13.141</v>
      </c>
      <c r="D52" s="21">
        <f t="shared" si="4"/>
        <v>21.145000000000003</v>
      </c>
      <c r="E52" s="21">
        <f>IF('Input Data'!D44="","",'Input Data'!D44)</f>
        <v>-8.0040000000000031</v>
      </c>
      <c r="F52" s="33">
        <f t="shared" si="5"/>
        <v>28.999999999999915</v>
      </c>
      <c r="G52" s="33">
        <f t="shared" si="6"/>
        <v>5964.0000000000027</v>
      </c>
      <c r="H52" s="43">
        <f>IF('Input Data'!E44="","",'Input Data'!E44)</f>
        <v>11.004</v>
      </c>
    </row>
    <row r="53" spans="1:8" ht="12.2" customHeight="1">
      <c r="A53" s="11">
        <v>41</v>
      </c>
      <c r="B53" s="12">
        <f>IF('Input Data'!B45="","",'Input Data'!B45)</f>
        <v>42378</v>
      </c>
      <c r="C53" s="18">
        <f>IF('Input Data'!C45="","",'Input Data'!C45)</f>
        <v>13.132999999999999</v>
      </c>
      <c r="D53" s="18">
        <f t="shared" ref="D53:D71" si="7">IF(B53="","",D52)</f>
        <v>21.145000000000003</v>
      </c>
      <c r="E53" s="18">
        <f>IF('Input Data'!D45="","",'Input Data'!D45)</f>
        <v>-8.012000000000004</v>
      </c>
      <c r="F53" s="31">
        <f t="shared" ref="F53:F72" si="8">IF(E53="","",-((E53-E52)*1000))</f>
        <v>8.0000000000008953</v>
      </c>
      <c r="G53" s="31">
        <f t="shared" ref="G53:G72" si="9">IF(E53="","",-((E53-$E$13)*1000))</f>
        <v>5972.0000000000036</v>
      </c>
      <c r="H53" s="41">
        <f>IF('Input Data'!E45="","",'Input Data'!E45)</f>
        <v>11.004</v>
      </c>
    </row>
    <row r="54" spans="1:8" ht="12.2" customHeight="1">
      <c r="A54" s="13">
        <v>42</v>
      </c>
      <c r="B54" s="14">
        <f>IF('Input Data'!B46="","",'Input Data'!B46)</f>
        <v>42382</v>
      </c>
      <c r="C54" s="15">
        <f>IF('Input Data'!C46="","",'Input Data'!C46)</f>
        <v>13.113</v>
      </c>
      <c r="D54" s="15">
        <f t="shared" si="7"/>
        <v>21.145000000000003</v>
      </c>
      <c r="E54" s="15">
        <f>IF('Input Data'!D46="","",'Input Data'!D46)</f>
        <v>-8.0320000000000036</v>
      </c>
      <c r="F54" s="32">
        <f t="shared" si="8"/>
        <v>19.999999999999574</v>
      </c>
      <c r="G54" s="32">
        <f t="shared" si="9"/>
        <v>5992.0000000000036</v>
      </c>
      <c r="H54" s="42">
        <f>IF('Input Data'!E46="","",'Input Data'!E46)</f>
        <v>10.987</v>
      </c>
    </row>
    <row r="55" spans="1:8" ht="12.2" customHeight="1">
      <c r="A55" s="13">
        <v>43</v>
      </c>
      <c r="B55" s="14">
        <f>IF('Input Data'!B47="","",'Input Data'!B47)</f>
        <v>42404</v>
      </c>
      <c r="C55" s="15">
        <f>IF('Input Data'!C47="","",'Input Data'!C47)</f>
        <v>13.071999999999999</v>
      </c>
      <c r="D55" s="15">
        <f t="shared" si="7"/>
        <v>21.145000000000003</v>
      </c>
      <c r="E55" s="15">
        <f>IF('Input Data'!D47="","",'Input Data'!D47)</f>
        <v>-8.073000000000004</v>
      </c>
      <c r="F55" s="32">
        <f t="shared" si="8"/>
        <v>41.000000000000369</v>
      </c>
      <c r="G55" s="32">
        <f t="shared" si="9"/>
        <v>6033.0000000000036</v>
      </c>
      <c r="H55" s="42">
        <f>IF('Input Data'!E47="","",'Input Data'!E47)</f>
        <v>10.842000000000001</v>
      </c>
    </row>
    <row r="56" spans="1:8" ht="12.2" customHeight="1">
      <c r="A56" s="13">
        <v>44</v>
      </c>
      <c r="B56" s="14">
        <f>IF('Input Data'!B48="","",'Input Data'!B48)</f>
        <v>42413</v>
      </c>
      <c r="C56" s="15">
        <f>IF('Input Data'!C48="","",'Input Data'!C48)</f>
        <v>13.05</v>
      </c>
      <c r="D56" s="15">
        <f t="shared" si="7"/>
        <v>21.145000000000003</v>
      </c>
      <c r="E56" s="15">
        <f>IF('Input Data'!D48="","",'Input Data'!D48)</f>
        <v>-8.0950000000000024</v>
      </c>
      <c r="F56" s="32">
        <f t="shared" si="8"/>
        <v>21.999999999998465</v>
      </c>
      <c r="G56" s="32">
        <f t="shared" si="9"/>
        <v>6055.0000000000027</v>
      </c>
      <c r="H56" s="42">
        <f>IF('Input Data'!E48="","",'Input Data'!E48)</f>
        <v>10.842000000000001</v>
      </c>
    </row>
    <row r="57" spans="1:8" ht="12.2" customHeight="1">
      <c r="A57" s="19">
        <v>45</v>
      </c>
      <c r="B57" s="20">
        <f>IF('Input Data'!B49="","",'Input Data'!B49)</f>
        <v>42417</v>
      </c>
      <c r="C57" s="21">
        <f>IF('Input Data'!C49="","",'Input Data'!C49)</f>
        <v>13.036</v>
      </c>
      <c r="D57" s="21">
        <f t="shared" si="7"/>
        <v>21.145000000000003</v>
      </c>
      <c r="E57" s="21">
        <f>IF('Input Data'!D49="","",'Input Data'!D49)</f>
        <v>-8.1090000000000035</v>
      </c>
      <c r="F57" s="33">
        <f t="shared" si="8"/>
        <v>14.000000000001123</v>
      </c>
      <c r="G57" s="33">
        <f t="shared" si="9"/>
        <v>6069.0000000000036</v>
      </c>
      <c r="H57" s="43">
        <f>IF('Input Data'!E49="","",'Input Data'!E49)</f>
        <v>10.738</v>
      </c>
    </row>
    <row r="58" spans="1:8" ht="12.2" customHeight="1">
      <c r="A58" s="11">
        <v>46</v>
      </c>
      <c r="B58" s="12">
        <f>IF('Input Data'!B50="","",'Input Data'!B50)</f>
        <v>42425</v>
      </c>
      <c r="C58" s="18">
        <f>IF('Input Data'!C50="","",'Input Data'!C50)</f>
        <v>12.981999999999999</v>
      </c>
      <c r="D58" s="18">
        <f t="shared" si="7"/>
        <v>21.145000000000003</v>
      </c>
      <c r="E58" s="18">
        <f>IF('Input Data'!D50="","",'Input Data'!D50)</f>
        <v>-8.1630000000000038</v>
      </c>
      <c r="F58" s="31">
        <f t="shared" si="8"/>
        <v>54.00000000000027</v>
      </c>
      <c r="G58" s="31">
        <f t="shared" si="9"/>
        <v>6123.0000000000036</v>
      </c>
      <c r="H58" s="41">
        <f>IF('Input Data'!E50="","",'Input Data'!E50)</f>
        <v>10.686999999999999</v>
      </c>
    </row>
    <row r="59" spans="1:8" ht="12.2" customHeight="1">
      <c r="A59" s="13">
        <v>47</v>
      </c>
      <c r="B59" s="14">
        <f>IF('Input Data'!B51="","",'Input Data'!B51)</f>
        <v>42436</v>
      </c>
      <c r="C59" s="15">
        <f>IF('Input Data'!C51="","",'Input Data'!C51)</f>
        <v>12.948</v>
      </c>
      <c r="D59" s="15">
        <f t="shared" si="7"/>
        <v>21.145000000000003</v>
      </c>
      <c r="E59" s="15">
        <f>IF('Input Data'!D51="","",'Input Data'!D51)</f>
        <v>-8.1970000000000027</v>
      </c>
      <c r="F59" s="32">
        <f t="shared" si="8"/>
        <v>33.99999999999892</v>
      </c>
      <c r="G59" s="32">
        <f t="shared" si="9"/>
        <v>6157.0000000000027</v>
      </c>
      <c r="H59" s="42">
        <f>IF('Input Data'!E51="","",'Input Data'!E51)</f>
        <v>10.686999999999999</v>
      </c>
    </row>
    <row r="60" spans="1:8" ht="12.2" customHeight="1">
      <c r="A60" s="13">
        <v>48</v>
      </c>
      <c r="B60" s="14">
        <f>IF('Input Data'!B52="","",'Input Data'!B52)</f>
        <v>42437</v>
      </c>
      <c r="C60" s="15">
        <f>IF('Input Data'!C52="","",'Input Data'!C52)</f>
        <v>12.916</v>
      </c>
      <c r="D60" s="15">
        <f t="shared" si="7"/>
        <v>21.145000000000003</v>
      </c>
      <c r="E60" s="15">
        <f>IF('Input Data'!D52="","",'Input Data'!D52)</f>
        <v>-8.2290000000000028</v>
      </c>
      <c r="F60" s="32">
        <f t="shared" si="8"/>
        <v>32.000000000000028</v>
      </c>
      <c r="G60" s="32">
        <f t="shared" si="9"/>
        <v>6189.0000000000027</v>
      </c>
      <c r="H60" s="42">
        <f>IF('Input Data'!E52="","",'Input Data'!E52)</f>
        <v>10.686999999999999</v>
      </c>
    </row>
    <row r="61" spans="1:8" ht="12.2" customHeight="1">
      <c r="A61" s="13">
        <v>49</v>
      </c>
      <c r="B61" s="14">
        <f>IF('Input Data'!B53="","",'Input Data'!B53)</f>
        <v>42446</v>
      </c>
      <c r="C61" s="15">
        <f>IF('Input Data'!C53="","",'Input Data'!C53)</f>
        <v>12.877000000000001</v>
      </c>
      <c r="D61" s="15">
        <f t="shared" si="7"/>
        <v>21.145000000000003</v>
      </c>
      <c r="E61" s="15">
        <f>IF('Input Data'!D53="","",'Input Data'!D53)</f>
        <v>-8.2680000000000025</v>
      </c>
      <c r="F61" s="32">
        <f t="shared" si="8"/>
        <v>38.999999999999702</v>
      </c>
      <c r="G61" s="32">
        <f t="shared" si="9"/>
        <v>6228.0000000000027</v>
      </c>
      <c r="H61" s="42">
        <f>IF('Input Data'!E53="","",'Input Data'!E53)</f>
        <v>10.625</v>
      </c>
    </row>
    <row r="62" spans="1:8" ht="12.2" customHeight="1">
      <c r="A62" s="19">
        <v>50</v>
      </c>
      <c r="B62" s="20">
        <f>IF('Input Data'!B54="","",'Input Data'!B54)</f>
        <v>42451</v>
      </c>
      <c r="C62" s="21">
        <f>IF('Input Data'!C54="","",'Input Data'!C54)</f>
        <v>12.827</v>
      </c>
      <c r="D62" s="21">
        <f t="shared" si="7"/>
        <v>21.145000000000003</v>
      </c>
      <c r="E62" s="21">
        <f>IF('Input Data'!D54="","",'Input Data'!D54)</f>
        <v>-8.3180000000000032</v>
      </c>
      <c r="F62" s="33">
        <f t="shared" si="8"/>
        <v>50.000000000000711</v>
      </c>
      <c r="G62" s="33">
        <f t="shared" si="9"/>
        <v>6278.0000000000027</v>
      </c>
      <c r="H62" s="43">
        <f>IF('Input Data'!E54="","",'Input Data'!E54)</f>
        <v>10.526999999999999</v>
      </c>
    </row>
    <row r="63" spans="1:8" ht="12.2" customHeight="1">
      <c r="A63" s="11">
        <v>51</v>
      </c>
      <c r="B63" s="12">
        <f>IF('Input Data'!B55="","",'Input Data'!B55)</f>
        <v>42461</v>
      </c>
      <c r="C63" s="18">
        <f>IF('Input Data'!C55="","",'Input Data'!C55)</f>
        <v>12.788</v>
      </c>
      <c r="D63" s="18">
        <f t="shared" si="7"/>
        <v>21.145000000000003</v>
      </c>
      <c r="E63" s="18">
        <f>IF('Input Data'!D55="","",'Input Data'!D55)</f>
        <v>-8.3570000000000029</v>
      </c>
      <c r="F63" s="31">
        <f t="shared" si="8"/>
        <v>38.999999999999702</v>
      </c>
      <c r="G63" s="31">
        <f t="shared" si="9"/>
        <v>6317.0000000000027</v>
      </c>
      <c r="H63" s="41">
        <f>IF('Input Data'!E55="","",'Input Data'!E55)</f>
        <v>10.526999999999999</v>
      </c>
    </row>
    <row r="64" spans="1:8" ht="12.2" customHeight="1">
      <c r="A64" s="13">
        <v>52</v>
      </c>
      <c r="B64" s="14">
        <f>IF('Input Data'!B56="","",'Input Data'!B56)</f>
        <v>42473</v>
      </c>
      <c r="C64" s="15">
        <f>IF('Input Data'!C56="","",'Input Data'!C56)</f>
        <v>12.752000000000001</v>
      </c>
      <c r="D64" s="15">
        <f t="shared" si="7"/>
        <v>21.145000000000003</v>
      </c>
      <c r="E64" s="15">
        <f>IF('Input Data'!D56="","",'Input Data'!D56)</f>
        <v>-8.3930000000000025</v>
      </c>
      <c r="F64" s="32">
        <f t="shared" si="8"/>
        <v>35.999999999999588</v>
      </c>
      <c r="G64" s="32">
        <f t="shared" si="9"/>
        <v>6353.0000000000027</v>
      </c>
      <c r="H64" s="42">
        <f>IF('Input Data'!E56="","",'Input Data'!E56)</f>
        <v>10.754</v>
      </c>
    </row>
    <row r="65" spans="1:9" ht="12.2" customHeight="1">
      <c r="A65" s="13">
        <v>53</v>
      </c>
      <c r="B65" s="14">
        <f>IF('Input Data'!B57="","",'Input Data'!B57)</f>
        <v>42480</v>
      </c>
      <c r="C65" s="15">
        <f>IF('Input Data'!C57="","",'Input Data'!C57)</f>
        <v>12.733000000000001</v>
      </c>
      <c r="D65" s="15">
        <f t="shared" si="7"/>
        <v>21.145000000000003</v>
      </c>
      <c r="E65" s="15">
        <f>IF('Input Data'!D57="","",'Input Data'!D57)</f>
        <v>-8.4120000000000026</v>
      </c>
      <c r="F65" s="32">
        <f t="shared" si="8"/>
        <v>19.000000000000128</v>
      </c>
      <c r="G65" s="32">
        <f t="shared" si="9"/>
        <v>6372.0000000000027</v>
      </c>
      <c r="H65" s="42">
        <f>IF('Input Data'!E57="","",'Input Data'!E57)</f>
        <v>10.641999999999999</v>
      </c>
    </row>
    <row r="66" spans="1:9" ht="12.2" customHeight="1">
      <c r="A66" s="13">
        <v>54</v>
      </c>
      <c r="B66" s="14">
        <f>IF('Input Data'!B58="","",'Input Data'!B58)</f>
        <v>42489</v>
      </c>
      <c r="C66" s="15">
        <f>IF('Input Data'!C58="","",'Input Data'!C58)</f>
        <v>12.707000000000001</v>
      </c>
      <c r="D66" s="15">
        <f t="shared" si="7"/>
        <v>21.145000000000003</v>
      </c>
      <c r="E66" s="15">
        <f>IF('Input Data'!D58="","",'Input Data'!D58)</f>
        <v>-8.4380000000000024</v>
      </c>
      <c r="F66" s="32">
        <f t="shared" si="8"/>
        <v>25.999999999999801</v>
      </c>
      <c r="G66" s="32">
        <f t="shared" si="9"/>
        <v>6398.0000000000027</v>
      </c>
      <c r="H66" s="42">
        <f>IF('Input Data'!E58="","",'Input Data'!E58)</f>
        <v>10.641999999999999</v>
      </c>
    </row>
    <row r="67" spans="1:9" ht="12.2" customHeight="1">
      <c r="A67" s="19">
        <v>55</v>
      </c>
      <c r="B67" s="20">
        <f>IF('Input Data'!B59="","",'Input Data'!B59)</f>
        <v>42494</v>
      </c>
      <c r="C67" s="21">
        <f>IF('Input Data'!C59="","",'Input Data'!C59)</f>
        <v>12.682</v>
      </c>
      <c r="D67" s="21">
        <f t="shared" si="7"/>
        <v>21.145000000000003</v>
      </c>
      <c r="E67" s="21">
        <f>IF('Input Data'!D59="","",'Input Data'!D59)</f>
        <v>-8.4630000000000027</v>
      </c>
      <c r="F67" s="33">
        <f t="shared" si="8"/>
        <v>25.000000000000355</v>
      </c>
      <c r="G67" s="33">
        <f t="shared" si="9"/>
        <v>6423.0000000000027</v>
      </c>
      <c r="H67" s="43">
        <f>IF('Input Data'!E59="","",'Input Data'!E59)</f>
        <v>10.641999999999999</v>
      </c>
    </row>
    <row r="68" spans="1:9" ht="12.2" customHeight="1">
      <c r="A68" s="11">
        <v>56</v>
      </c>
      <c r="B68" s="12">
        <f>IF('Input Data'!B60="","",'Input Data'!B60)</f>
        <v>42501</v>
      </c>
      <c r="C68" s="18">
        <f>IF('Input Data'!C60="","",'Input Data'!C60)</f>
        <v>12.667999999999999</v>
      </c>
      <c r="D68" s="18">
        <f t="shared" si="7"/>
        <v>21.145000000000003</v>
      </c>
      <c r="E68" s="18">
        <f>IF('Input Data'!D60="","",'Input Data'!D60)</f>
        <v>-8.4770000000000039</v>
      </c>
      <c r="F68" s="31">
        <f t="shared" si="8"/>
        <v>14.000000000001123</v>
      </c>
      <c r="G68" s="31">
        <f t="shared" si="9"/>
        <v>6437.0000000000036</v>
      </c>
      <c r="H68" s="41">
        <f>IF('Input Data'!E60="","",'Input Data'!E60)</f>
        <v>10.641999999999999</v>
      </c>
    </row>
    <row r="69" spans="1:9" ht="12.2" customHeight="1">
      <c r="A69" s="13">
        <v>57</v>
      </c>
      <c r="B69" s="14">
        <f>IF('Input Data'!B61="","",'Input Data'!B61)</f>
        <v>42513</v>
      </c>
      <c r="C69" s="15">
        <f>IF('Input Data'!C61="","",'Input Data'!C61)</f>
        <v>12.648</v>
      </c>
      <c r="D69" s="15">
        <f t="shared" si="7"/>
        <v>21.145000000000003</v>
      </c>
      <c r="E69" s="15">
        <f>IF('Input Data'!D61="","",'Input Data'!D61)</f>
        <v>-8.4970000000000034</v>
      </c>
      <c r="F69" s="32">
        <f t="shared" si="8"/>
        <v>19.999999999999574</v>
      </c>
      <c r="G69" s="32">
        <f t="shared" si="9"/>
        <v>6457.0000000000036</v>
      </c>
      <c r="H69" s="42">
        <f>IF('Input Data'!E61="","",'Input Data'!E61)</f>
        <v>10.641999999999999</v>
      </c>
    </row>
    <row r="70" spans="1:9" ht="12.2" customHeight="1">
      <c r="A70" s="13">
        <v>58</v>
      </c>
      <c r="B70" s="14">
        <f>IF('Input Data'!B62="","",'Input Data'!B62)</f>
        <v>42516</v>
      </c>
      <c r="C70" s="15">
        <f>IF('Input Data'!C62="","",'Input Data'!C62)</f>
        <v>12.667999999999999</v>
      </c>
      <c r="D70" s="15">
        <f t="shared" si="7"/>
        <v>21.145000000000003</v>
      </c>
      <c r="E70" s="15">
        <f>IF('Input Data'!D62="","",'Input Data'!D62)</f>
        <v>-8.4770000000000039</v>
      </c>
      <c r="F70" s="32">
        <f t="shared" si="8"/>
        <v>-19.999999999999574</v>
      </c>
      <c r="G70" s="32">
        <f t="shared" si="9"/>
        <v>6437.0000000000036</v>
      </c>
      <c r="H70" s="42">
        <f>IF('Input Data'!E62="","",'Input Data'!E62)</f>
        <v>11.061999999999999</v>
      </c>
    </row>
    <row r="71" spans="1:9" ht="12.2" customHeight="1">
      <c r="A71" s="13">
        <v>59</v>
      </c>
      <c r="B71" s="14">
        <f>IF('Input Data'!B63="","",'Input Data'!B63)</f>
        <v>42522</v>
      </c>
      <c r="C71" s="15">
        <f>IF('Input Data'!C63="","",'Input Data'!C63)</f>
        <v>12.628</v>
      </c>
      <c r="D71" s="15">
        <f t="shared" si="7"/>
        <v>21.145000000000003</v>
      </c>
      <c r="E71" s="15">
        <f>IF('Input Data'!D63="","",'Input Data'!D63)</f>
        <v>-8.517000000000003</v>
      </c>
      <c r="F71" s="32">
        <f t="shared" si="8"/>
        <v>39.999999999999147</v>
      </c>
      <c r="G71" s="32">
        <f t="shared" si="9"/>
        <v>6477.0000000000027</v>
      </c>
      <c r="H71" s="42">
        <f>IF('Input Data'!E63="","",'Input Data'!E63)</f>
        <v>11.061999999999999</v>
      </c>
    </row>
    <row r="72" spans="1:9" ht="12.2" customHeight="1">
      <c r="A72" s="19">
        <v>60</v>
      </c>
      <c r="B72" s="20">
        <f>IF('Input Data'!B64="","",'Input Data'!B64)</f>
        <v>42532</v>
      </c>
      <c r="C72" s="21">
        <f>IF('Input Data'!C64="","",'Input Data'!C64)</f>
        <v>13.577</v>
      </c>
      <c r="D72" s="21">
        <f>IF(B72="","",D71)+1.01</f>
        <v>22.155000000000005</v>
      </c>
      <c r="E72" s="21">
        <f>IF('Input Data'!D64="","",'Input Data'!D64)</f>
        <v>-8.5780000000000047</v>
      </c>
      <c r="F72" s="33">
        <f t="shared" si="8"/>
        <v>61.00000000000172</v>
      </c>
      <c r="G72" s="33">
        <f t="shared" si="9"/>
        <v>6538.0000000000045</v>
      </c>
      <c r="H72" s="43">
        <f>IF('Input Data'!E64="","",'Input Data'!E64)</f>
        <v>11.867000000000001</v>
      </c>
    </row>
    <row r="73" spans="1:9" ht="12.2" customHeight="1">
      <c r="A73" s="11">
        <v>61</v>
      </c>
      <c r="B73" s="12">
        <f>IF('Input Data'!B65="","",'Input Data'!B65)</f>
        <v>42536</v>
      </c>
      <c r="C73" s="18">
        <f>IF('Input Data'!C65="","",'Input Data'!C65)</f>
        <v>13.510999999999999</v>
      </c>
      <c r="D73" s="18">
        <f t="shared" ref="D73:D112" si="10">IF(B73="","",D72)</f>
        <v>22.155000000000005</v>
      </c>
      <c r="E73" s="18">
        <f>IF('Input Data'!D65="","",'Input Data'!D65)</f>
        <v>-8.6440000000000055</v>
      </c>
      <c r="F73" s="31">
        <f t="shared" ref="F73:F112" si="11">IF(E73="","",-((E73-E72)*1000))</f>
        <v>66.000000000000725</v>
      </c>
      <c r="G73" s="31">
        <f t="shared" ref="G73:G112" si="12">IF(E73="","",-((E73-$E$13)*1000))</f>
        <v>6604.0000000000055</v>
      </c>
      <c r="H73" s="41">
        <f>IF('Input Data'!E65="","",'Input Data'!E65)</f>
        <v>12.21</v>
      </c>
    </row>
    <row r="74" spans="1:9" ht="12.2" customHeight="1">
      <c r="A74" s="13">
        <v>62</v>
      </c>
      <c r="B74" s="14">
        <f>IF('Input Data'!B66="","",'Input Data'!B66)</f>
        <v>42543</v>
      </c>
      <c r="C74" s="15">
        <f>IF('Input Data'!C66="","",'Input Data'!C66)</f>
        <v>13.456</v>
      </c>
      <c r="D74" s="15">
        <f t="shared" si="10"/>
        <v>22.155000000000005</v>
      </c>
      <c r="E74" s="15">
        <f>IF('Input Data'!D66="","",'Input Data'!D66)</f>
        <v>-8.6990000000000052</v>
      </c>
      <c r="F74" s="32">
        <f t="shared" si="11"/>
        <v>54.999999999999716</v>
      </c>
      <c r="G74" s="32">
        <f t="shared" si="12"/>
        <v>6659.0000000000055</v>
      </c>
      <c r="H74" s="42">
        <f>IF('Input Data'!E66="","",'Input Data'!E66)</f>
        <v>12.21</v>
      </c>
      <c r="I74" s="48" t="s">
        <v>26</v>
      </c>
    </row>
    <row r="75" spans="1:9" ht="12.2" customHeight="1">
      <c r="A75" s="13">
        <v>63</v>
      </c>
      <c r="B75" s="14">
        <f>IF('Input Data'!B67="","",'Input Data'!B67)</f>
        <v>42549</v>
      </c>
      <c r="C75" s="15">
        <f>IF('Input Data'!C67="","",'Input Data'!C67)</f>
        <v>13.455</v>
      </c>
      <c r="D75" s="15">
        <f t="shared" si="10"/>
        <v>22.155000000000005</v>
      </c>
      <c r="E75" s="15">
        <f>IF('Input Data'!D67="","",'Input Data'!D67)</f>
        <v>-8.7000000000000046</v>
      </c>
      <c r="F75" s="32">
        <f t="shared" si="11"/>
        <v>0.99999999999944578</v>
      </c>
      <c r="G75" s="32">
        <f t="shared" si="12"/>
        <v>6660.0000000000045</v>
      </c>
      <c r="H75" s="42">
        <f>IF('Input Data'!E67="","",'Input Data'!E67)</f>
        <v>12.21</v>
      </c>
    </row>
    <row r="76" spans="1:9" ht="12.2" customHeight="1">
      <c r="A76" s="13">
        <v>64</v>
      </c>
      <c r="B76" s="14">
        <f>IF('Input Data'!B68="","",'Input Data'!B68)</f>
        <v>42557</v>
      </c>
      <c r="C76" s="15">
        <f>IF('Input Data'!C68="","",'Input Data'!C68)</f>
        <v>13.449</v>
      </c>
      <c r="D76" s="15">
        <f t="shared" si="10"/>
        <v>22.155000000000005</v>
      </c>
      <c r="E76" s="15">
        <f>IF('Input Data'!D68="","",'Input Data'!D68)</f>
        <v>-8.7060000000000048</v>
      </c>
      <c r="F76" s="32">
        <f t="shared" si="11"/>
        <v>6.0000000000002274</v>
      </c>
      <c r="G76" s="32">
        <f t="shared" si="12"/>
        <v>6666.0000000000045</v>
      </c>
      <c r="H76" s="42">
        <f>IF('Input Data'!E68="","",'Input Data'!E68)</f>
        <v>12.036</v>
      </c>
    </row>
    <row r="77" spans="1:9" ht="12.2" customHeight="1">
      <c r="A77" s="19">
        <v>65</v>
      </c>
      <c r="B77" s="20">
        <f>IF('Input Data'!B69="","",'Input Data'!B69)</f>
        <v>42576</v>
      </c>
      <c r="C77" s="21">
        <f>IF('Input Data'!C69="","",'Input Data'!C69)</f>
        <v>13.457000000000001</v>
      </c>
      <c r="D77" s="21">
        <f t="shared" si="10"/>
        <v>22.155000000000005</v>
      </c>
      <c r="E77" s="21">
        <f>IF('Input Data'!D69="","",'Input Data'!D69)</f>
        <v>-8.698000000000004</v>
      </c>
      <c r="F77" s="33">
        <f t="shared" si="11"/>
        <v>-8.0000000000008953</v>
      </c>
      <c r="G77" s="33">
        <f t="shared" si="12"/>
        <v>6658.0000000000036</v>
      </c>
      <c r="H77" s="43">
        <f>IF('Input Data'!E69="","",'Input Data'!E69)</f>
        <v>11.846</v>
      </c>
    </row>
    <row r="78" spans="1:9" ht="12.2" customHeight="1">
      <c r="A78" s="11">
        <v>66</v>
      </c>
      <c r="B78" s="12">
        <f>IF('Input Data'!B70="","",'Input Data'!B70)</f>
        <v>42578</v>
      </c>
      <c r="C78" s="18">
        <f>IF('Input Data'!C70="","",'Input Data'!C70)</f>
        <v>13.435</v>
      </c>
      <c r="D78" s="18">
        <f t="shared" si="10"/>
        <v>22.155000000000005</v>
      </c>
      <c r="E78" s="18">
        <f>IF('Input Data'!D70="","",'Input Data'!D70)</f>
        <v>-8.7200000000000042</v>
      </c>
      <c r="F78" s="31">
        <f t="shared" si="11"/>
        <v>22.000000000000242</v>
      </c>
      <c r="G78" s="31">
        <f t="shared" si="12"/>
        <v>6680.0000000000045</v>
      </c>
      <c r="H78" s="41">
        <f>IF('Input Data'!E70="","",'Input Data'!E70)</f>
        <v>11.872999999999999</v>
      </c>
    </row>
    <row r="79" spans="1:9" ht="12.2" customHeight="1">
      <c r="A79" s="13">
        <v>67</v>
      </c>
      <c r="B79" s="14">
        <f>IF('Input Data'!B71="","",'Input Data'!B71)</f>
        <v>42593</v>
      </c>
      <c r="C79" s="15">
        <f>IF('Input Data'!C71="","",'Input Data'!C71)</f>
        <v>13.404999999999999</v>
      </c>
      <c r="D79" s="15">
        <f t="shared" si="10"/>
        <v>22.155000000000005</v>
      </c>
      <c r="E79" s="15">
        <f>IF('Input Data'!D71="","",'Input Data'!D71)</f>
        <v>-8.7500000000000053</v>
      </c>
      <c r="F79" s="32">
        <f t="shared" si="11"/>
        <v>30.000000000001137</v>
      </c>
      <c r="G79" s="32">
        <f t="shared" si="12"/>
        <v>6710.0000000000055</v>
      </c>
      <c r="H79" s="42">
        <f>IF('Input Data'!E71="","",'Input Data'!E71)</f>
        <v>11.856</v>
      </c>
    </row>
    <row r="80" spans="1:9" ht="12.2" customHeight="1">
      <c r="A80" s="13">
        <v>68</v>
      </c>
      <c r="B80" s="14">
        <f>IF('Input Data'!B72="","",'Input Data'!B72)</f>
        <v>42603</v>
      </c>
      <c r="C80" s="15">
        <f>IF('Input Data'!C72="","",'Input Data'!C72)</f>
        <v>13.37</v>
      </c>
      <c r="D80" s="15">
        <f t="shared" si="10"/>
        <v>22.155000000000005</v>
      </c>
      <c r="E80" s="15">
        <f>IF('Input Data'!D72="","",'Input Data'!D72)</f>
        <v>-8.7850000000000055</v>
      </c>
      <c r="F80" s="32">
        <f t="shared" si="11"/>
        <v>35.000000000000142</v>
      </c>
      <c r="G80" s="32">
        <f t="shared" si="12"/>
        <v>6745.0000000000055</v>
      </c>
      <c r="H80" s="42">
        <f>IF('Input Data'!E72="","",'Input Data'!E72)</f>
        <v>11.803000000000001</v>
      </c>
    </row>
    <row r="81" spans="1:9" ht="12.2" customHeight="1">
      <c r="A81" s="13">
        <v>69</v>
      </c>
      <c r="B81" s="14">
        <f>IF('Input Data'!B73="","",'Input Data'!B73)</f>
        <v>42606</v>
      </c>
      <c r="C81" s="15">
        <f>IF('Input Data'!C73="","",'Input Data'!C73)</f>
        <v>13.349</v>
      </c>
      <c r="D81" s="15">
        <f t="shared" si="10"/>
        <v>22.155000000000005</v>
      </c>
      <c r="E81" s="15">
        <f>IF('Input Data'!D73="","",'Input Data'!D73)</f>
        <v>-8.8060000000000045</v>
      </c>
      <c r="F81" s="32">
        <f t="shared" si="11"/>
        <v>20.999999999999019</v>
      </c>
      <c r="G81" s="32">
        <f t="shared" si="12"/>
        <v>6766.0000000000045</v>
      </c>
      <c r="H81" s="42">
        <f>IF('Input Data'!E73="","",'Input Data'!E73)</f>
        <v>11.785</v>
      </c>
    </row>
    <row r="82" spans="1:9" ht="12.2" customHeight="1">
      <c r="A82" s="19">
        <v>70</v>
      </c>
      <c r="B82" s="20">
        <f>IF('Input Data'!B74="","",'Input Data'!B74)</f>
        <v>42614</v>
      </c>
      <c r="C82" s="21">
        <f>IF('Input Data'!C74="","",'Input Data'!C74)</f>
        <v>13.329000000000001</v>
      </c>
      <c r="D82" s="21">
        <f t="shared" si="10"/>
        <v>22.155000000000005</v>
      </c>
      <c r="E82" s="21">
        <f>IF('Input Data'!D74="","",'Input Data'!D74)</f>
        <v>-8.8260000000000041</v>
      </c>
      <c r="F82" s="33">
        <f t="shared" si="11"/>
        <v>19.999999999999574</v>
      </c>
      <c r="G82" s="33">
        <f t="shared" si="12"/>
        <v>6786.0000000000036</v>
      </c>
      <c r="H82" s="43">
        <f>IF('Input Data'!E74="","",'Input Data'!E74)</f>
        <v>11.787000000000001</v>
      </c>
    </row>
    <row r="83" spans="1:9" ht="12.2" customHeight="1">
      <c r="A83" s="11">
        <v>71</v>
      </c>
      <c r="B83" s="12">
        <f>IF('Input Data'!B75="","",'Input Data'!B75)</f>
        <v>42626</v>
      </c>
      <c r="C83" s="18">
        <f>IF('Input Data'!C75="","",'Input Data'!C75)</f>
        <v>13.271000000000001</v>
      </c>
      <c r="D83" s="18">
        <f t="shared" si="10"/>
        <v>22.155000000000005</v>
      </c>
      <c r="E83" s="18">
        <f>IF('Input Data'!D75="","",'Input Data'!D75)</f>
        <v>-8.8840000000000039</v>
      </c>
      <c r="F83" s="31">
        <f t="shared" si="11"/>
        <v>57.999999999999829</v>
      </c>
      <c r="G83" s="31">
        <f t="shared" si="12"/>
        <v>6844.0000000000036</v>
      </c>
      <c r="H83" s="41">
        <f>IF('Input Data'!E75="","",'Input Data'!E75)</f>
        <v>11.54</v>
      </c>
      <c r="I83" s="9" t="s">
        <v>27</v>
      </c>
    </row>
    <row r="84" spans="1:9" ht="12.2" customHeight="1">
      <c r="A84" s="13">
        <v>72</v>
      </c>
      <c r="B84" s="14">
        <f>IF('Input Data'!B76="","",'Input Data'!B76)</f>
        <v>42635</v>
      </c>
      <c r="C84" s="15">
        <f>IF('Input Data'!C76="","",'Input Data'!C76)</f>
        <v>13.246</v>
      </c>
      <c r="D84" s="15">
        <f t="shared" si="10"/>
        <v>22.155000000000005</v>
      </c>
      <c r="E84" s="15">
        <f>IF('Input Data'!D76="","",'Input Data'!D76)</f>
        <v>-8.9090000000000042</v>
      </c>
      <c r="F84" s="32">
        <f t="shared" si="11"/>
        <v>25.000000000000355</v>
      </c>
      <c r="G84" s="32">
        <f t="shared" si="12"/>
        <v>6869.0000000000045</v>
      </c>
      <c r="H84" s="42">
        <f>IF('Input Data'!E76="","",'Input Data'!E76)</f>
        <v>11.526</v>
      </c>
    </row>
    <row r="85" spans="1:9" ht="12.2" customHeight="1">
      <c r="A85" s="13">
        <v>73</v>
      </c>
      <c r="B85" s="14">
        <f>IF('Input Data'!B77="","",'Input Data'!B77)</f>
        <v>42671</v>
      </c>
      <c r="C85" s="15">
        <f>IF('Input Data'!C77="","",'Input Data'!C77)</f>
        <v>13.113</v>
      </c>
      <c r="D85" s="15">
        <f t="shared" si="10"/>
        <v>22.155000000000005</v>
      </c>
      <c r="E85" s="15">
        <f>IF('Input Data'!D77="","",'Input Data'!D77)</f>
        <v>-9.0420000000000051</v>
      </c>
      <c r="F85" s="32">
        <f t="shared" si="11"/>
        <v>133.00000000000091</v>
      </c>
      <c r="G85" s="32">
        <f t="shared" si="12"/>
        <v>7002.0000000000055</v>
      </c>
      <c r="H85" s="42">
        <f>IF('Input Data'!E77="","",'Input Data'!E77)</f>
        <v>11.975</v>
      </c>
    </row>
    <row r="86" spans="1:9" ht="12.2" customHeight="1">
      <c r="A86" s="13">
        <v>74</v>
      </c>
      <c r="B86" s="14">
        <f>IF('Input Data'!B78="","",'Input Data'!B78)</f>
        <v>42678</v>
      </c>
      <c r="C86" s="15">
        <f>IF('Input Data'!C78="","",'Input Data'!C78)</f>
        <v>13.102</v>
      </c>
      <c r="D86" s="15">
        <f t="shared" si="10"/>
        <v>22.155000000000005</v>
      </c>
      <c r="E86" s="15">
        <f>IF('Input Data'!D78="","",'Input Data'!D78)</f>
        <v>-9.0530000000000044</v>
      </c>
      <c r="F86" s="32">
        <f t="shared" si="11"/>
        <v>10.999999999999233</v>
      </c>
      <c r="G86" s="32">
        <f t="shared" si="12"/>
        <v>7013.0000000000045</v>
      </c>
      <c r="H86" s="42">
        <f>IF('Input Data'!E78="","",'Input Data'!E78)</f>
        <v>11.914</v>
      </c>
    </row>
    <row r="87" spans="1:9" ht="12.2" customHeight="1">
      <c r="A87" s="19">
        <v>75</v>
      </c>
      <c r="B87" s="20">
        <f>IF('Input Data'!B79="","",'Input Data'!B79)</f>
        <v>42686</v>
      </c>
      <c r="C87" s="21">
        <f>IF('Input Data'!C79="","",'Input Data'!C79)</f>
        <v>13.103</v>
      </c>
      <c r="D87" s="21">
        <f t="shared" si="10"/>
        <v>22.155000000000005</v>
      </c>
      <c r="E87" s="21">
        <f>IF('Input Data'!D79="","",'Input Data'!D79)</f>
        <v>-9.0520000000000049</v>
      </c>
      <c r="F87" s="33">
        <f t="shared" si="11"/>
        <v>-0.99999999999944578</v>
      </c>
      <c r="G87" s="33">
        <f t="shared" si="12"/>
        <v>7012.0000000000045</v>
      </c>
      <c r="H87" s="43">
        <f>IF('Input Data'!E79="","",'Input Data'!E79)</f>
        <v>11.919</v>
      </c>
    </row>
    <row r="88" spans="1:9" ht="12.2" customHeight="1">
      <c r="A88" s="11">
        <v>76</v>
      </c>
      <c r="B88" s="12">
        <f>IF('Input Data'!B80="","",'Input Data'!B80)</f>
        <v>42692</v>
      </c>
      <c r="C88" s="18">
        <f>IF('Input Data'!C80="","",'Input Data'!C80)</f>
        <v>13.067</v>
      </c>
      <c r="D88" s="18">
        <f t="shared" si="10"/>
        <v>22.155000000000005</v>
      </c>
      <c r="E88" s="18">
        <f>IF('Input Data'!D80="","",'Input Data'!D80)</f>
        <v>-9.0880000000000045</v>
      </c>
      <c r="F88" s="31">
        <f t="shared" si="11"/>
        <v>35.999999999999588</v>
      </c>
      <c r="G88" s="31">
        <f t="shared" si="12"/>
        <v>7048.0000000000045</v>
      </c>
      <c r="H88" s="41">
        <f>IF('Input Data'!E80="","",'Input Data'!E80)</f>
        <v>11.247999999999999</v>
      </c>
    </row>
    <row r="89" spans="1:9" ht="12.2" customHeight="1">
      <c r="A89" s="13">
        <v>77</v>
      </c>
      <c r="B89" s="14">
        <f>IF('Input Data'!B81="","",'Input Data'!B81)</f>
        <v>42699</v>
      </c>
      <c r="C89" s="15">
        <f>IF('Input Data'!C81="","",'Input Data'!C81)</f>
        <v>13.055</v>
      </c>
      <c r="D89" s="15">
        <f t="shared" si="10"/>
        <v>22.155000000000005</v>
      </c>
      <c r="E89" s="15">
        <f>IF('Input Data'!D81="","",'Input Data'!D81)</f>
        <v>-9.100000000000005</v>
      </c>
      <c r="F89" s="32">
        <f t="shared" si="11"/>
        <v>12.000000000000455</v>
      </c>
      <c r="G89" s="32">
        <f t="shared" si="12"/>
        <v>7060.0000000000045</v>
      </c>
      <c r="H89" s="42">
        <f>IF('Input Data'!E81="","",'Input Data'!E81)</f>
        <v>11.247999999999999</v>
      </c>
    </row>
    <row r="90" spans="1:9" ht="12.2" customHeight="1">
      <c r="A90" s="13">
        <v>78</v>
      </c>
      <c r="B90" s="14">
        <f>IF('Input Data'!B82="","",'Input Data'!B82)</f>
        <v>42704</v>
      </c>
      <c r="C90" s="15">
        <f>IF('Input Data'!C82="","",'Input Data'!C82)</f>
        <v>13.055999999999999</v>
      </c>
      <c r="D90" s="15">
        <f t="shared" si="10"/>
        <v>22.155000000000005</v>
      </c>
      <c r="E90" s="15">
        <f>IF('Input Data'!D82="","",'Input Data'!D82)</f>
        <v>-9.0990000000000055</v>
      </c>
      <c r="F90" s="32">
        <f t="shared" si="11"/>
        <v>-0.99999999999944578</v>
      </c>
      <c r="G90" s="32">
        <f t="shared" si="12"/>
        <v>7059.0000000000055</v>
      </c>
      <c r="H90" s="42">
        <f>IF('Input Data'!E82="","",'Input Data'!E82)</f>
        <v>11.874000000000001</v>
      </c>
    </row>
    <row r="91" spans="1:9" ht="12.2" customHeight="1">
      <c r="A91" s="13">
        <v>79</v>
      </c>
      <c r="B91" s="14">
        <f>IF('Input Data'!B83="","",'Input Data'!B83)</f>
        <v>42710</v>
      </c>
      <c r="C91" s="15">
        <f>IF('Input Data'!C83="","",'Input Data'!C83)</f>
        <v>13.055</v>
      </c>
      <c r="D91" s="15">
        <f t="shared" si="10"/>
        <v>22.155000000000005</v>
      </c>
      <c r="E91" s="15">
        <f>IF('Input Data'!D83="","",'Input Data'!D83)</f>
        <v>-9.100000000000005</v>
      </c>
      <c r="F91" s="32">
        <f t="shared" si="11"/>
        <v>0.99999999999944578</v>
      </c>
      <c r="G91" s="32">
        <f t="shared" si="12"/>
        <v>7060.0000000000045</v>
      </c>
      <c r="H91" s="42">
        <f>IF('Input Data'!E83="","",'Input Data'!E83)</f>
        <v>11.871</v>
      </c>
    </row>
    <row r="92" spans="1:9" ht="12.2" customHeight="1">
      <c r="A92" s="19">
        <v>80</v>
      </c>
      <c r="B92" s="20">
        <f>IF('Input Data'!B84="","",'Input Data'!B84)</f>
        <v>42717</v>
      </c>
      <c r="C92" s="21">
        <f>IF('Input Data'!C84="","",'Input Data'!C84)</f>
        <v>13.045</v>
      </c>
      <c r="D92" s="21">
        <f t="shared" si="10"/>
        <v>22.155000000000005</v>
      </c>
      <c r="E92" s="21">
        <f>IF('Input Data'!D84="","",'Input Data'!D84)</f>
        <v>-9.1100000000000048</v>
      </c>
      <c r="F92" s="33">
        <f t="shared" si="11"/>
        <v>9.9999999999997868</v>
      </c>
      <c r="G92" s="33">
        <f t="shared" si="12"/>
        <v>7070.0000000000045</v>
      </c>
      <c r="H92" s="43">
        <f>IF('Input Data'!E84="","",'Input Data'!E84)</f>
        <v>11.795999999999999</v>
      </c>
    </row>
    <row r="93" spans="1:9" ht="12.2" customHeight="1">
      <c r="A93" s="11">
        <v>81</v>
      </c>
      <c r="B93" s="12">
        <f>IF('Input Data'!B85="","",'Input Data'!B85)</f>
        <v>42725</v>
      </c>
      <c r="C93" s="18">
        <f>IF('Input Data'!C85="","",'Input Data'!C85)</f>
        <v>13.04</v>
      </c>
      <c r="D93" s="18">
        <f t="shared" si="10"/>
        <v>22.155000000000005</v>
      </c>
      <c r="E93" s="18">
        <f>IF('Input Data'!D85="","",'Input Data'!D85)</f>
        <v>-9.1150000000000055</v>
      </c>
      <c r="F93" s="31">
        <f t="shared" si="11"/>
        <v>5.0000000000007816</v>
      </c>
      <c r="G93" s="31">
        <f t="shared" si="12"/>
        <v>7075.0000000000055</v>
      </c>
      <c r="H93" s="41">
        <f>IF('Input Data'!E85="","",'Input Data'!E85)</f>
        <v>11.787000000000001</v>
      </c>
    </row>
    <row r="94" spans="1:9" ht="12.2" customHeight="1">
      <c r="A94" s="13">
        <v>82</v>
      </c>
      <c r="B94" s="14" t="str">
        <f>IF('Input Data'!B86="","",'Input Data'!B86)</f>
        <v/>
      </c>
      <c r="C94" s="15" t="str">
        <f>IF('Input Data'!C86="","",'Input Data'!C86)</f>
        <v/>
      </c>
      <c r="D94" s="15" t="str">
        <f t="shared" si="10"/>
        <v/>
      </c>
      <c r="E94" s="15" t="str">
        <f>IF('Input Data'!D86="","",'Input Data'!D86)</f>
        <v/>
      </c>
      <c r="F94" s="32" t="str">
        <f t="shared" si="11"/>
        <v/>
      </c>
      <c r="G94" s="32" t="str">
        <f t="shared" si="12"/>
        <v/>
      </c>
      <c r="H94" s="42" t="str">
        <f>IF('Input Data'!E86="","",'Input Data'!E86)</f>
        <v/>
      </c>
    </row>
    <row r="95" spans="1:9" ht="12.2" customHeight="1">
      <c r="A95" s="13">
        <v>83</v>
      </c>
      <c r="B95" s="14" t="str">
        <f>IF('Input Data'!B87="","",'Input Data'!B87)</f>
        <v/>
      </c>
      <c r="C95" s="15" t="str">
        <f>IF('Input Data'!C87="","",'Input Data'!C87)</f>
        <v/>
      </c>
      <c r="D95" s="15" t="str">
        <f t="shared" si="10"/>
        <v/>
      </c>
      <c r="E95" s="15" t="str">
        <f>IF('Input Data'!D87="","",'Input Data'!D87)</f>
        <v/>
      </c>
      <c r="F95" s="32" t="str">
        <f t="shared" si="11"/>
        <v/>
      </c>
      <c r="G95" s="32" t="str">
        <f t="shared" si="12"/>
        <v/>
      </c>
      <c r="H95" s="42" t="str">
        <f>IF('Input Data'!E87="","",'Input Data'!E87)</f>
        <v/>
      </c>
    </row>
    <row r="96" spans="1:9" ht="12.2" customHeight="1">
      <c r="A96" s="13">
        <v>84</v>
      </c>
      <c r="B96" s="14" t="str">
        <f>IF('Input Data'!B88="","",'Input Data'!B88)</f>
        <v/>
      </c>
      <c r="C96" s="15" t="str">
        <f>IF('Input Data'!C88="","",'Input Data'!C88)</f>
        <v/>
      </c>
      <c r="D96" s="15" t="str">
        <f t="shared" si="10"/>
        <v/>
      </c>
      <c r="E96" s="15" t="str">
        <f>IF('Input Data'!D88="","",'Input Data'!D88)</f>
        <v/>
      </c>
      <c r="F96" s="32" t="str">
        <f t="shared" si="11"/>
        <v/>
      </c>
      <c r="G96" s="32" t="str">
        <f t="shared" si="12"/>
        <v/>
      </c>
      <c r="H96" s="42" t="str">
        <f>IF('Input Data'!E88="","",'Input Data'!E88)</f>
        <v/>
      </c>
    </row>
    <row r="97" spans="1:8" ht="12.2" customHeight="1">
      <c r="A97" s="19">
        <v>85</v>
      </c>
      <c r="B97" s="20" t="str">
        <f>IF('Input Data'!B89="","",'Input Data'!B89)</f>
        <v/>
      </c>
      <c r="C97" s="21" t="str">
        <f>IF('Input Data'!C89="","",'Input Data'!C89)</f>
        <v/>
      </c>
      <c r="D97" s="21" t="str">
        <f t="shared" si="10"/>
        <v/>
      </c>
      <c r="E97" s="21" t="str">
        <f>IF('Input Data'!D89="","",'Input Data'!D89)</f>
        <v/>
      </c>
      <c r="F97" s="33" t="str">
        <f t="shared" si="11"/>
        <v/>
      </c>
      <c r="G97" s="33" t="str">
        <f t="shared" si="12"/>
        <v/>
      </c>
      <c r="H97" s="43" t="str">
        <f>IF('Input Data'!E89="","",'Input Data'!E89)</f>
        <v/>
      </c>
    </row>
    <row r="98" spans="1:8" ht="12.2" customHeight="1">
      <c r="A98" s="11">
        <v>86</v>
      </c>
      <c r="B98" s="12" t="str">
        <f>IF('Input Data'!B90="","",'Input Data'!B90)</f>
        <v/>
      </c>
      <c r="C98" s="18" t="str">
        <f>IF('Input Data'!C90="","",'Input Data'!C90)</f>
        <v/>
      </c>
      <c r="D98" s="18" t="str">
        <f t="shared" si="10"/>
        <v/>
      </c>
      <c r="E98" s="18" t="str">
        <f>IF('Input Data'!D90="","",'Input Data'!D90)</f>
        <v/>
      </c>
      <c r="F98" s="31" t="str">
        <f t="shared" si="11"/>
        <v/>
      </c>
      <c r="G98" s="31" t="str">
        <f t="shared" si="12"/>
        <v/>
      </c>
      <c r="H98" s="41" t="str">
        <f>IF('Input Data'!E90="","",'Input Data'!E90)</f>
        <v/>
      </c>
    </row>
    <row r="99" spans="1:8" ht="12.2" customHeight="1">
      <c r="A99" s="13">
        <v>87</v>
      </c>
      <c r="B99" s="14" t="str">
        <f>IF('Input Data'!B91="","",'Input Data'!B91)</f>
        <v/>
      </c>
      <c r="C99" s="15" t="str">
        <f>IF('Input Data'!C91="","",'Input Data'!C91)</f>
        <v/>
      </c>
      <c r="D99" s="15" t="str">
        <f t="shared" si="10"/>
        <v/>
      </c>
      <c r="E99" s="15" t="str">
        <f>IF('Input Data'!D91="","",'Input Data'!D91)</f>
        <v/>
      </c>
      <c r="F99" s="32" t="str">
        <f t="shared" si="11"/>
        <v/>
      </c>
      <c r="G99" s="32" t="str">
        <f t="shared" si="12"/>
        <v/>
      </c>
      <c r="H99" s="42" t="str">
        <f>IF('Input Data'!E91="","",'Input Data'!E91)</f>
        <v/>
      </c>
    </row>
    <row r="100" spans="1:8" ht="12.2" customHeight="1">
      <c r="A100" s="13">
        <v>88</v>
      </c>
      <c r="B100" s="14" t="str">
        <f>IF('Input Data'!B92="","",'Input Data'!B92)</f>
        <v/>
      </c>
      <c r="C100" s="15" t="str">
        <f>IF('Input Data'!C92="","",'Input Data'!C92)</f>
        <v/>
      </c>
      <c r="D100" s="15" t="str">
        <f t="shared" si="10"/>
        <v/>
      </c>
      <c r="E100" s="15" t="str">
        <f>IF('Input Data'!D92="","",'Input Data'!D92)</f>
        <v/>
      </c>
      <c r="F100" s="32" t="str">
        <f t="shared" si="11"/>
        <v/>
      </c>
      <c r="G100" s="32" t="str">
        <f t="shared" si="12"/>
        <v/>
      </c>
      <c r="H100" s="42" t="str">
        <f>IF('Input Data'!E92="","",'Input Data'!E92)</f>
        <v/>
      </c>
    </row>
    <row r="101" spans="1:8" ht="12.2" customHeight="1">
      <c r="A101" s="13">
        <v>89</v>
      </c>
      <c r="B101" s="14" t="str">
        <f>IF('Input Data'!B93="","",'Input Data'!B93)</f>
        <v/>
      </c>
      <c r="C101" s="15" t="str">
        <f>IF('Input Data'!C93="","",'Input Data'!C93)</f>
        <v/>
      </c>
      <c r="D101" s="15" t="str">
        <f t="shared" si="10"/>
        <v/>
      </c>
      <c r="E101" s="15" t="str">
        <f>IF('Input Data'!D93="","",'Input Data'!D93)</f>
        <v/>
      </c>
      <c r="F101" s="32" t="str">
        <f t="shared" si="11"/>
        <v/>
      </c>
      <c r="G101" s="32" t="str">
        <f t="shared" si="12"/>
        <v/>
      </c>
      <c r="H101" s="42" t="str">
        <f>IF('Input Data'!E93="","",'Input Data'!E93)</f>
        <v/>
      </c>
    </row>
    <row r="102" spans="1:8" ht="12.2" customHeight="1">
      <c r="A102" s="19">
        <v>90</v>
      </c>
      <c r="B102" s="20" t="str">
        <f>IF('Input Data'!B94="","",'Input Data'!B94)</f>
        <v/>
      </c>
      <c r="C102" s="21" t="str">
        <f>IF('Input Data'!C94="","",'Input Data'!C94)</f>
        <v/>
      </c>
      <c r="D102" s="21" t="str">
        <f t="shared" si="10"/>
        <v/>
      </c>
      <c r="E102" s="21" t="str">
        <f>IF('Input Data'!D94="","",'Input Data'!D94)</f>
        <v/>
      </c>
      <c r="F102" s="33" t="str">
        <f t="shared" si="11"/>
        <v/>
      </c>
      <c r="G102" s="33" t="str">
        <f t="shared" si="12"/>
        <v/>
      </c>
      <c r="H102" s="43" t="str">
        <f>IF('Input Data'!E94="","",'Input Data'!E94)</f>
        <v/>
      </c>
    </row>
    <row r="103" spans="1:8" ht="12.2" customHeight="1">
      <c r="A103" s="11">
        <v>91</v>
      </c>
      <c r="B103" s="12" t="str">
        <f>IF('Input Data'!B95="","",'Input Data'!B95)</f>
        <v/>
      </c>
      <c r="C103" s="18" t="str">
        <f>IF('Input Data'!C95="","",'Input Data'!C95)</f>
        <v/>
      </c>
      <c r="D103" s="18" t="str">
        <f t="shared" si="10"/>
        <v/>
      </c>
      <c r="E103" s="18" t="str">
        <f>IF('Input Data'!D95="","",'Input Data'!D95)</f>
        <v/>
      </c>
      <c r="F103" s="31" t="str">
        <f t="shared" si="11"/>
        <v/>
      </c>
      <c r="G103" s="31" t="str">
        <f t="shared" si="12"/>
        <v/>
      </c>
      <c r="H103" s="41" t="str">
        <f>IF('Input Data'!E95="","",'Input Data'!E95)</f>
        <v/>
      </c>
    </row>
    <row r="104" spans="1:8" ht="12.2" customHeight="1">
      <c r="A104" s="13">
        <v>92</v>
      </c>
      <c r="B104" s="14" t="str">
        <f>IF('Input Data'!B96="","",'Input Data'!B96)</f>
        <v/>
      </c>
      <c r="C104" s="15" t="str">
        <f>IF('Input Data'!C96="","",'Input Data'!C96)</f>
        <v/>
      </c>
      <c r="D104" s="15" t="str">
        <f t="shared" si="10"/>
        <v/>
      </c>
      <c r="E104" s="15" t="str">
        <f>IF('Input Data'!D96="","",'Input Data'!D96)</f>
        <v/>
      </c>
      <c r="F104" s="32" t="str">
        <f t="shared" si="11"/>
        <v/>
      </c>
      <c r="G104" s="32" t="str">
        <f t="shared" si="12"/>
        <v/>
      </c>
      <c r="H104" s="42" t="str">
        <f>IF('Input Data'!E96="","",'Input Data'!E96)</f>
        <v/>
      </c>
    </row>
    <row r="105" spans="1:8" ht="12.2" customHeight="1">
      <c r="A105" s="13">
        <v>93</v>
      </c>
      <c r="B105" s="14" t="str">
        <f>IF('Input Data'!B97="","",'Input Data'!B97)</f>
        <v/>
      </c>
      <c r="C105" s="15" t="str">
        <f>IF('Input Data'!C97="","",'Input Data'!C97)</f>
        <v/>
      </c>
      <c r="D105" s="15" t="str">
        <f t="shared" si="10"/>
        <v/>
      </c>
      <c r="E105" s="15" t="str">
        <f>IF('Input Data'!D97="","",'Input Data'!D97)</f>
        <v/>
      </c>
      <c r="F105" s="32" t="str">
        <f t="shared" si="11"/>
        <v/>
      </c>
      <c r="G105" s="32" t="str">
        <f t="shared" si="12"/>
        <v/>
      </c>
      <c r="H105" s="42" t="str">
        <f>IF('Input Data'!E97="","",'Input Data'!E97)</f>
        <v/>
      </c>
    </row>
    <row r="106" spans="1:8" ht="12.2" customHeight="1">
      <c r="A106" s="13">
        <v>94</v>
      </c>
      <c r="B106" s="14" t="str">
        <f>IF('Input Data'!B98="","",'Input Data'!B98)</f>
        <v/>
      </c>
      <c r="C106" s="15" t="str">
        <f>IF('Input Data'!C98="","",'Input Data'!C98)</f>
        <v/>
      </c>
      <c r="D106" s="15" t="str">
        <f t="shared" si="10"/>
        <v/>
      </c>
      <c r="E106" s="15" t="str">
        <f>IF('Input Data'!D98="","",'Input Data'!D98)</f>
        <v/>
      </c>
      <c r="F106" s="32" t="str">
        <f t="shared" si="11"/>
        <v/>
      </c>
      <c r="G106" s="32" t="str">
        <f t="shared" si="12"/>
        <v/>
      </c>
      <c r="H106" s="42" t="str">
        <f>IF('Input Data'!E98="","",'Input Data'!E98)</f>
        <v/>
      </c>
    </row>
    <row r="107" spans="1:8" ht="12.2" customHeight="1">
      <c r="A107" s="19">
        <v>95</v>
      </c>
      <c r="B107" s="20" t="str">
        <f>IF('Input Data'!B99="","",'Input Data'!B99)</f>
        <v/>
      </c>
      <c r="C107" s="21" t="str">
        <f>IF('Input Data'!C99="","",'Input Data'!C99)</f>
        <v/>
      </c>
      <c r="D107" s="21" t="str">
        <f t="shared" si="10"/>
        <v/>
      </c>
      <c r="E107" s="21" t="str">
        <f>IF('Input Data'!D99="","",'Input Data'!D99)</f>
        <v/>
      </c>
      <c r="F107" s="33" t="str">
        <f t="shared" si="11"/>
        <v/>
      </c>
      <c r="G107" s="33" t="str">
        <f t="shared" si="12"/>
        <v/>
      </c>
      <c r="H107" s="43" t="str">
        <f>IF('Input Data'!E99="","",'Input Data'!E99)</f>
        <v/>
      </c>
    </row>
    <row r="108" spans="1:8" ht="12.2" customHeight="1">
      <c r="A108" s="11">
        <v>96</v>
      </c>
      <c r="B108" s="12" t="str">
        <f>IF('Input Data'!B100="","",'Input Data'!B100)</f>
        <v/>
      </c>
      <c r="C108" s="18" t="str">
        <f>IF('Input Data'!C100="","",'Input Data'!C100)</f>
        <v/>
      </c>
      <c r="D108" s="18" t="str">
        <f t="shared" si="10"/>
        <v/>
      </c>
      <c r="E108" s="18" t="str">
        <f>IF('Input Data'!D100="","",'Input Data'!D100)</f>
        <v/>
      </c>
      <c r="F108" s="31" t="str">
        <f t="shared" si="11"/>
        <v/>
      </c>
      <c r="G108" s="31" t="str">
        <f t="shared" si="12"/>
        <v/>
      </c>
      <c r="H108" s="41" t="str">
        <f>IF('Input Data'!E100="","",'Input Data'!E100)</f>
        <v/>
      </c>
    </row>
    <row r="109" spans="1:8" ht="12.2" customHeight="1">
      <c r="A109" s="13">
        <v>97</v>
      </c>
      <c r="B109" s="14" t="str">
        <f>IF('Input Data'!B101="","",'Input Data'!B101)</f>
        <v/>
      </c>
      <c r="C109" s="15" t="str">
        <f>IF('Input Data'!C101="","",'Input Data'!C101)</f>
        <v/>
      </c>
      <c r="D109" s="15" t="str">
        <f t="shared" si="10"/>
        <v/>
      </c>
      <c r="E109" s="15" t="str">
        <f>IF('Input Data'!D101="","",'Input Data'!D101)</f>
        <v/>
      </c>
      <c r="F109" s="32" t="str">
        <f t="shared" si="11"/>
        <v/>
      </c>
      <c r="G109" s="32" t="str">
        <f t="shared" si="12"/>
        <v/>
      </c>
      <c r="H109" s="42" t="str">
        <f>IF('Input Data'!E101="","",'Input Data'!E101)</f>
        <v/>
      </c>
    </row>
    <row r="110" spans="1:8" ht="12.2" customHeight="1">
      <c r="A110" s="13">
        <v>98</v>
      </c>
      <c r="B110" s="14" t="str">
        <f>IF('Input Data'!B102="","",'Input Data'!B102)</f>
        <v/>
      </c>
      <c r="C110" s="15" t="str">
        <f>IF('Input Data'!C102="","",'Input Data'!C102)</f>
        <v/>
      </c>
      <c r="D110" s="15" t="str">
        <f t="shared" si="10"/>
        <v/>
      </c>
      <c r="E110" s="15" t="str">
        <f>IF('Input Data'!D102="","",'Input Data'!D102)</f>
        <v/>
      </c>
      <c r="F110" s="32" t="str">
        <f t="shared" si="11"/>
        <v/>
      </c>
      <c r="G110" s="32" t="str">
        <f t="shared" si="12"/>
        <v/>
      </c>
      <c r="H110" s="42" t="str">
        <f>IF('Input Data'!E102="","",'Input Data'!E102)</f>
        <v/>
      </c>
    </row>
    <row r="111" spans="1:8" ht="12.2" customHeight="1">
      <c r="A111" s="13">
        <v>99</v>
      </c>
      <c r="B111" s="14" t="str">
        <f>IF('Input Data'!B103="","",'Input Data'!B103)</f>
        <v/>
      </c>
      <c r="C111" s="15" t="str">
        <f>IF('Input Data'!C103="","",'Input Data'!C103)</f>
        <v/>
      </c>
      <c r="D111" s="15" t="str">
        <f t="shared" si="10"/>
        <v/>
      </c>
      <c r="E111" s="15" t="str">
        <f>IF('Input Data'!D103="","",'Input Data'!D103)</f>
        <v/>
      </c>
      <c r="F111" s="32" t="str">
        <f t="shared" si="11"/>
        <v/>
      </c>
      <c r="G111" s="32" t="str">
        <f t="shared" si="12"/>
        <v/>
      </c>
      <c r="H111" s="42" t="str">
        <f>IF('Input Data'!E103="","",'Input Data'!E103)</f>
        <v/>
      </c>
    </row>
    <row r="112" spans="1:8" ht="12.2" customHeight="1">
      <c r="A112" s="19">
        <v>100</v>
      </c>
      <c r="B112" s="20" t="str">
        <f>IF('Input Data'!B104="","",'Input Data'!B104)</f>
        <v/>
      </c>
      <c r="C112" s="21" t="str">
        <f>IF('Input Data'!C104="","",'Input Data'!C104)</f>
        <v/>
      </c>
      <c r="D112" s="21" t="str">
        <f t="shared" si="10"/>
        <v/>
      </c>
      <c r="E112" s="21" t="str">
        <f>IF('Input Data'!D104="","",'Input Data'!D104)</f>
        <v/>
      </c>
      <c r="F112" s="33" t="str">
        <f t="shared" si="11"/>
        <v/>
      </c>
      <c r="G112" s="33" t="str">
        <f t="shared" si="12"/>
        <v/>
      </c>
      <c r="H112" s="43" t="str">
        <f>IF('Input Data'!E104="","",'Input Data'!E104)</f>
        <v/>
      </c>
    </row>
    <row r="113" spans="1:8" ht="12.2" customHeight="1">
      <c r="A113" s="11">
        <v>101</v>
      </c>
      <c r="B113" s="12" t="str">
        <f>IF('Input Data'!B105="","",'Input Data'!B105)</f>
        <v/>
      </c>
      <c r="C113" s="18" t="str">
        <f>IF('Input Data'!C105="","",'Input Data'!C105)</f>
        <v/>
      </c>
      <c r="D113" s="18" t="str">
        <f t="shared" ref="D113:D162" si="13">IF(B113="","",D112)</f>
        <v/>
      </c>
      <c r="E113" s="18" t="str">
        <f>IF('Input Data'!D105="","",'Input Data'!D105)</f>
        <v/>
      </c>
      <c r="F113" s="31" t="str">
        <f t="shared" ref="F113:F162" si="14">IF(E113="","",-((E113-E112)*1000))</f>
        <v/>
      </c>
      <c r="G113" s="31" t="str">
        <f t="shared" ref="G113:G162" si="15">IF(E113="","",-((E113-$E$13)*1000))</f>
        <v/>
      </c>
      <c r="H113" s="41" t="str">
        <f>IF('Input Data'!E105="","",'Input Data'!E105)</f>
        <v/>
      </c>
    </row>
    <row r="114" spans="1:8" ht="12.2" customHeight="1">
      <c r="A114" s="13">
        <v>102</v>
      </c>
      <c r="B114" s="14" t="str">
        <f>IF('Input Data'!B106="","",'Input Data'!B106)</f>
        <v/>
      </c>
      <c r="C114" s="15" t="str">
        <f>IF('Input Data'!C106="","",'Input Data'!C106)</f>
        <v/>
      </c>
      <c r="D114" s="15" t="str">
        <f t="shared" si="13"/>
        <v/>
      </c>
      <c r="E114" s="15" t="str">
        <f>IF('Input Data'!D106="","",'Input Data'!D106)</f>
        <v/>
      </c>
      <c r="F114" s="32" t="str">
        <f t="shared" si="14"/>
        <v/>
      </c>
      <c r="G114" s="32" t="str">
        <f t="shared" si="15"/>
        <v/>
      </c>
      <c r="H114" s="42" t="str">
        <f>IF('Input Data'!E106="","",'Input Data'!E106)</f>
        <v/>
      </c>
    </row>
    <row r="115" spans="1:8" ht="12.2" customHeight="1">
      <c r="A115" s="13">
        <v>103</v>
      </c>
      <c r="B115" s="14" t="str">
        <f>IF('Input Data'!B107="","",'Input Data'!B107)</f>
        <v/>
      </c>
      <c r="C115" s="15" t="str">
        <f>IF('Input Data'!C107="","",'Input Data'!C107)</f>
        <v/>
      </c>
      <c r="D115" s="15" t="str">
        <f t="shared" si="13"/>
        <v/>
      </c>
      <c r="E115" s="15" t="str">
        <f>IF('Input Data'!D107="","",'Input Data'!D107)</f>
        <v/>
      </c>
      <c r="F115" s="32" t="str">
        <f t="shared" si="14"/>
        <v/>
      </c>
      <c r="G115" s="32" t="str">
        <f t="shared" si="15"/>
        <v/>
      </c>
      <c r="H115" s="42" t="str">
        <f>IF('Input Data'!E107="","",'Input Data'!E107)</f>
        <v/>
      </c>
    </row>
    <row r="116" spans="1:8" ht="12.2" customHeight="1">
      <c r="A116" s="13">
        <v>104</v>
      </c>
      <c r="B116" s="14" t="str">
        <f>IF('Input Data'!B108="","",'Input Data'!B108)</f>
        <v/>
      </c>
      <c r="C116" s="15" t="str">
        <f>IF('Input Data'!C108="","",'Input Data'!C108)</f>
        <v/>
      </c>
      <c r="D116" s="15" t="str">
        <f t="shared" si="13"/>
        <v/>
      </c>
      <c r="E116" s="15" t="str">
        <f>IF('Input Data'!D108="","",'Input Data'!D108)</f>
        <v/>
      </c>
      <c r="F116" s="32" t="str">
        <f t="shared" si="14"/>
        <v/>
      </c>
      <c r="G116" s="32" t="str">
        <f t="shared" si="15"/>
        <v/>
      </c>
      <c r="H116" s="42" t="str">
        <f>IF('Input Data'!E108="","",'Input Data'!E108)</f>
        <v/>
      </c>
    </row>
    <row r="117" spans="1:8" ht="12.2" customHeight="1">
      <c r="A117" s="19">
        <v>105</v>
      </c>
      <c r="B117" s="20" t="str">
        <f>IF('Input Data'!B109="","",'Input Data'!B109)</f>
        <v/>
      </c>
      <c r="C117" s="21" t="str">
        <f>IF('Input Data'!C109="","",'Input Data'!C109)</f>
        <v/>
      </c>
      <c r="D117" s="21" t="str">
        <f t="shared" si="13"/>
        <v/>
      </c>
      <c r="E117" s="21" t="str">
        <f>IF('Input Data'!D109="","",'Input Data'!D109)</f>
        <v/>
      </c>
      <c r="F117" s="33" t="str">
        <f t="shared" si="14"/>
        <v/>
      </c>
      <c r="G117" s="33" t="str">
        <f t="shared" si="15"/>
        <v/>
      </c>
      <c r="H117" s="43" t="str">
        <f>IF('Input Data'!E109="","",'Input Data'!E109)</f>
        <v/>
      </c>
    </row>
    <row r="118" spans="1:8" ht="12.2" customHeight="1">
      <c r="A118" s="11">
        <v>106</v>
      </c>
      <c r="B118" s="12" t="str">
        <f>IF('Input Data'!B110="","",'Input Data'!B110)</f>
        <v/>
      </c>
      <c r="C118" s="18" t="str">
        <f>IF('Input Data'!C110="","",'Input Data'!C110)</f>
        <v/>
      </c>
      <c r="D118" s="18" t="str">
        <f t="shared" si="13"/>
        <v/>
      </c>
      <c r="E118" s="18" t="str">
        <f>IF('Input Data'!D110="","",'Input Data'!D110)</f>
        <v/>
      </c>
      <c r="F118" s="31" t="str">
        <f t="shared" si="14"/>
        <v/>
      </c>
      <c r="G118" s="31" t="str">
        <f t="shared" si="15"/>
        <v/>
      </c>
      <c r="H118" s="41" t="str">
        <f>IF('Input Data'!E110="","",'Input Data'!E110)</f>
        <v/>
      </c>
    </row>
    <row r="119" spans="1:8" ht="12.2" customHeight="1">
      <c r="A119" s="13">
        <v>107</v>
      </c>
      <c r="B119" s="14" t="str">
        <f>IF('Input Data'!B111="","",'Input Data'!B111)</f>
        <v/>
      </c>
      <c r="C119" s="15" t="str">
        <f>IF('Input Data'!C111="","",'Input Data'!C111)</f>
        <v/>
      </c>
      <c r="D119" s="15" t="str">
        <f t="shared" si="13"/>
        <v/>
      </c>
      <c r="E119" s="15" t="str">
        <f>IF('Input Data'!D111="","",'Input Data'!D111)</f>
        <v/>
      </c>
      <c r="F119" s="32" t="str">
        <f t="shared" si="14"/>
        <v/>
      </c>
      <c r="G119" s="32" t="str">
        <f t="shared" si="15"/>
        <v/>
      </c>
      <c r="H119" s="42" t="str">
        <f>IF('Input Data'!E111="","",'Input Data'!E111)</f>
        <v/>
      </c>
    </row>
    <row r="120" spans="1:8" ht="12.2" customHeight="1">
      <c r="A120" s="13">
        <v>108</v>
      </c>
      <c r="B120" s="14" t="str">
        <f>IF('Input Data'!B112="","",'Input Data'!B112)</f>
        <v/>
      </c>
      <c r="C120" s="15" t="str">
        <f>IF('Input Data'!C112="","",'Input Data'!C112)</f>
        <v/>
      </c>
      <c r="D120" s="15" t="str">
        <f t="shared" si="13"/>
        <v/>
      </c>
      <c r="E120" s="15" t="str">
        <f>IF('Input Data'!D112="","",'Input Data'!D112)</f>
        <v/>
      </c>
      <c r="F120" s="32" t="str">
        <f t="shared" si="14"/>
        <v/>
      </c>
      <c r="G120" s="32" t="str">
        <f t="shared" si="15"/>
        <v/>
      </c>
      <c r="H120" s="42" t="str">
        <f>IF('Input Data'!E112="","",'Input Data'!E112)</f>
        <v/>
      </c>
    </row>
    <row r="121" spans="1:8" ht="12.2" customHeight="1">
      <c r="A121" s="13">
        <v>109</v>
      </c>
      <c r="B121" s="14" t="str">
        <f>IF('Input Data'!B113="","",'Input Data'!B113)</f>
        <v/>
      </c>
      <c r="C121" s="15" t="str">
        <f>IF('Input Data'!C113="","",'Input Data'!C113)</f>
        <v/>
      </c>
      <c r="D121" s="15" t="str">
        <f t="shared" si="13"/>
        <v/>
      </c>
      <c r="E121" s="15" t="str">
        <f>IF('Input Data'!D113="","",'Input Data'!D113)</f>
        <v/>
      </c>
      <c r="F121" s="32" t="str">
        <f t="shared" si="14"/>
        <v/>
      </c>
      <c r="G121" s="32" t="str">
        <f t="shared" si="15"/>
        <v/>
      </c>
      <c r="H121" s="42" t="str">
        <f>IF('Input Data'!E113="","",'Input Data'!E113)</f>
        <v/>
      </c>
    </row>
    <row r="122" spans="1:8" ht="12.2" customHeight="1">
      <c r="A122" s="19">
        <v>110</v>
      </c>
      <c r="B122" s="20" t="str">
        <f>IF('Input Data'!B114="","",'Input Data'!B114)</f>
        <v/>
      </c>
      <c r="C122" s="21" t="str">
        <f>IF('Input Data'!C114="","",'Input Data'!C114)</f>
        <v/>
      </c>
      <c r="D122" s="21" t="str">
        <f t="shared" si="13"/>
        <v/>
      </c>
      <c r="E122" s="21" t="str">
        <f>IF('Input Data'!D114="","",'Input Data'!D114)</f>
        <v/>
      </c>
      <c r="F122" s="33" t="str">
        <f t="shared" si="14"/>
        <v/>
      </c>
      <c r="G122" s="33" t="str">
        <f t="shared" si="15"/>
        <v/>
      </c>
      <c r="H122" s="43" t="str">
        <f>IF('Input Data'!E114="","",'Input Data'!E114)</f>
        <v/>
      </c>
    </row>
    <row r="123" spans="1:8" ht="12.2" customHeight="1">
      <c r="A123" s="11">
        <v>111</v>
      </c>
      <c r="B123" s="12" t="str">
        <f>IF('Input Data'!B115="","",'Input Data'!B115)</f>
        <v/>
      </c>
      <c r="C123" s="18" t="str">
        <f>IF('Input Data'!C115="","",'Input Data'!C115)</f>
        <v/>
      </c>
      <c r="D123" s="18" t="str">
        <f t="shared" si="13"/>
        <v/>
      </c>
      <c r="E123" s="18" t="str">
        <f>IF('Input Data'!D115="","",'Input Data'!D115)</f>
        <v/>
      </c>
      <c r="F123" s="31" t="str">
        <f t="shared" si="14"/>
        <v/>
      </c>
      <c r="G123" s="31" t="str">
        <f t="shared" si="15"/>
        <v/>
      </c>
      <c r="H123" s="41" t="str">
        <f>IF('Input Data'!E115="","",'Input Data'!E115)</f>
        <v/>
      </c>
    </row>
    <row r="124" spans="1:8" ht="12.2" customHeight="1">
      <c r="A124" s="13">
        <v>112</v>
      </c>
      <c r="B124" s="14" t="str">
        <f>IF('Input Data'!B116="","",'Input Data'!B116)</f>
        <v/>
      </c>
      <c r="C124" s="15" t="str">
        <f>IF('Input Data'!C116="","",'Input Data'!C116)</f>
        <v/>
      </c>
      <c r="D124" s="15" t="str">
        <f t="shared" si="13"/>
        <v/>
      </c>
      <c r="E124" s="15" t="str">
        <f>IF('Input Data'!D116="","",'Input Data'!D116)</f>
        <v/>
      </c>
      <c r="F124" s="32" t="str">
        <f t="shared" si="14"/>
        <v/>
      </c>
      <c r="G124" s="32" t="str">
        <f t="shared" si="15"/>
        <v/>
      </c>
      <c r="H124" s="42" t="str">
        <f>IF('Input Data'!E116="","",'Input Data'!E116)</f>
        <v/>
      </c>
    </row>
    <row r="125" spans="1:8" ht="12.2" customHeight="1">
      <c r="A125" s="13">
        <v>113</v>
      </c>
      <c r="B125" s="14" t="str">
        <f>IF('Input Data'!B117="","",'Input Data'!B117)</f>
        <v/>
      </c>
      <c r="C125" s="15" t="str">
        <f>IF('Input Data'!C117="","",'Input Data'!C117)</f>
        <v/>
      </c>
      <c r="D125" s="15" t="str">
        <f t="shared" si="13"/>
        <v/>
      </c>
      <c r="E125" s="15" t="str">
        <f>IF('Input Data'!D117="","",'Input Data'!D117)</f>
        <v/>
      </c>
      <c r="F125" s="32" t="str">
        <f t="shared" si="14"/>
        <v/>
      </c>
      <c r="G125" s="32" t="str">
        <f t="shared" si="15"/>
        <v/>
      </c>
      <c r="H125" s="42" t="str">
        <f>IF('Input Data'!E117="","",'Input Data'!E117)</f>
        <v/>
      </c>
    </row>
    <row r="126" spans="1:8" ht="12.2" customHeight="1">
      <c r="A126" s="13">
        <v>114</v>
      </c>
      <c r="B126" s="14" t="str">
        <f>IF('Input Data'!B118="","",'Input Data'!B118)</f>
        <v/>
      </c>
      <c r="C126" s="15" t="str">
        <f>IF('Input Data'!C118="","",'Input Data'!C118)</f>
        <v/>
      </c>
      <c r="D126" s="15" t="str">
        <f t="shared" si="13"/>
        <v/>
      </c>
      <c r="E126" s="15" t="str">
        <f>IF('Input Data'!D118="","",'Input Data'!D118)</f>
        <v/>
      </c>
      <c r="F126" s="32" t="str">
        <f t="shared" si="14"/>
        <v/>
      </c>
      <c r="G126" s="32" t="str">
        <f t="shared" si="15"/>
        <v/>
      </c>
      <c r="H126" s="42" t="str">
        <f>IF('Input Data'!E118="","",'Input Data'!E118)</f>
        <v/>
      </c>
    </row>
    <row r="127" spans="1:8" ht="12.2" customHeight="1">
      <c r="A127" s="19">
        <v>115</v>
      </c>
      <c r="B127" s="20" t="str">
        <f>IF('Input Data'!B119="","",'Input Data'!B119)</f>
        <v/>
      </c>
      <c r="C127" s="21" t="str">
        <f>IF('Input Data'!C119="","",'Input Data'!C119)</f>
        <v/>
      </c>
      <c r="D127" s="21" t="str">
        <f t="shared" si="13"/>
        <v/>
      </c>
      <c r="E127" s="21" t="str">
        <f>IF('Input Data'!D119="","",'Input Data'!D119)</f>
        <v/>
      </c>
      <c r="F127" s="33" t="str">
        <f t="shared" si="14"/>
        <v/>
      </c>
      <c r="G127" s="33" t="str">
        <f t="shared" si="15"/>
        <v/>
      </c>
      <c r="H127" s="43" t="str">
        <f>IF('Input Data'!E119="","",'Input Data'!E119)</f>
        <v/>
      </c>
    </row>
    <row r="128" spans="1:8" ht="12.2" customHeight="1">
      <c r="A128" s="11">
        <v>116</v>
      </c>
      <c r="B128" s="12" t="str">
        <f>IF('Input Data'!B120="","",'Input Data'!B120)</f>
        <v/>
      </c>
      <c r="C128" s="18" t="str">
        <f>IF('Input Data'!C120="","",'Input Data'!C120)</f>
        <v/>
      </c>
      <c r="D128" s="18" t="str">
        <f t="shared" si="13"/>
        <v/>
      </c>
      <c r="E128" s="18" t="str">
        <f>IF('Input Data'!D120="","",'Input Data'!D120)</f>
        <v/>
      </c>
      <c r="F128" s="31" t="str">
        <f t="shared" si="14"/>
        <v/>
      </c>
      <c r="G128" s="31" t="str">
        <f t="shared" si="15"/>
        <v/>
      </c>
      <c r="H128" s="41" t="str">
        <f>IF('Input Data'!E120="","",'Input Data'!E120)</f>
        <v/>
      </c>
    </row>
    <row r="129" spans="1:8" ht="12.2" customHeight="1">
      <c r="A129" s="13">
        <v>117</v>
      </c>
      <c r="B129" s="14" t="str">
        <f>IF('Input Data'!B121="","",'Input Data'!B121)</f>
        <v/>
      </c>
      <c r="C129" s="15" t="str">
        <f>IF('Input Data'!C121="","",'Input Data'!C121)</f>
        <v/>
      </c>
      <c r="D129" s="15" t="str">
        <f t="shared" si="13"/>
        <v/>
      </c>
      <c r="E129" s="15" t="str">
        <f>IF('Input Data'!D121="","",'Input Data'!D121)</f>
        <v/>
      </c>
      <c r="F129" s="32" t="str">
        <f t="shared" si="14"/>
        <v/>
      </c>
      <c r="G129" s="32" t="str">
        <f t="shared" si="15"/>
        <v/>
      </c>
      <c r="H129" s="42" t="str">
        <f>IF('Input Data'!E121="","",'Input Data'!E121)</f>
        <v/>
      </c>
    </row>
    <row r="130" spans="1:8" ht="12.2" customHeight="1">
      <c r="A130" s="13">
        <v>118</v>
      </c>
      <c r="B130" s="14" t="str">
        <f>IF('Input Data'!B122="","",'Input Data'!B122)</f>
        <v/>
      </c>
      <c r="C130" s="15" t="str">
        <f>IF('Input Data'!C122="","",'Input Data'!C122)</f>
        <v/>
      </c>
      <c r="D130" s="15" t="str">
        <f t="shared" si="13"/>
        <v/>
      </c>
      <c r="E130" s="15" t="str">
        <f>IF('Input Data'!D122="","",'Input Data'!D122)</f>
        <v/>
      </c>
      <c r="F130" s="32" t="str">
        <f t="shared" si="14"/>
        <v/>
      </c>
      <c r="G130" s="32" t="str">
        <f t="shared" si="15"/>
        <v/>
      </c>
      <c r="H130" s="42" t="str">
        <f>IF('Input Data'!E122="","",'Input Data'!E122)</f>
        <v/>
      </c>
    </row>
    <row r="131" spans="1:8" ht="12.2" customHeight="1">
      <c r="A131" s="13">
        <v>119</v>
      </c>
      <c r="B131" s="14" t="str">
        <f>IF('Input Data'!B123="","",'Input Data'!B123)</f>
        <v/>
      </c>
      <c r="C131" s="15" t="str">
        <f>IF('Input Data'!C123="","",'Input Data'!C123)</f>
        <v/>
      </c>
      <c r="D131" s="15" t="str">
        <f t="shared" si="13"/>
        <v/>
      </c>
      <c r="E131" s="15" t="str">
        <f>IF('Input Data'!D123="","",'Input Data'!D123)</f>
        <v/>
      </c>
      <c r="F131" s="32" t="str">
        <f t="shared" si="14"/>
        <v/>
      </c>
      <c r="G131" s="32" t="str">
        <f t="shared" si="15"/>
        <v/>
      </c>
      <c r="H131" s="42" t="str">
        <f>IF('Input Data'!E123="","",'Input Data'!E123)</f>
        <v/>
      </c>
    </row>
    <row r="132" spans="1:8" ht="12.2" customHeight="1">
      <c r="A132" s="19">
        <v>120</v>
      </c>
      <c r="B132" s="20" t="str">
        <f>IF('Input Data'!B124="","",'Input Data'!B124)</f>
        <v/>
      </c>
      <c r="C132" s="21" t="str">
        <f>IF('Input Data'!C124="","",'Input Data'!C124)</f>
        <v/>
      </c>
      <c r="D132" s="21" t="str">
        <f t="shared" si="13"/>
        <v/>
      </c>
      <c r="E132" s="21" t="str">
        <f>IF('Input Data'!D124="","",'Input Data'!D124)</f>
        <v/>
      </c>
      <c r="F132" s="33" t="str">
        <f t="shared" si="14"/>
        <v/>
      </c>
      <c r="G132" s="33" t="str">
        <f t="shared" si="15"/>
        <v/>
      </c>
      <c r="H132" s="43" t="str">
        <f>IF('Input Data'!E124="","",'Input Data'!E124)</f>
        <v/>
      </c>
    </row>
    <row r="133" spans="1:8" ht="12.2" customHeight="1">
      <c r="A133" s="11">
        <v>121</v>
      </c>
      <c r="B133" s="12" t="str">
        <f>IF('Input Data'!B125="","",'Input Data'!B125)</f>
        <v/>
      </c>
      <c r="C133" s="18" t="str">
        <f>IF('Input Data'!C125="","",'Input Data'!C125)</f>
        <v/>
      </c>
      <c r="D133" s="18" t="str">
        <f t="shared" si="13"/>
        <v/>
      </c>
      <c r="E133" s="18" t="str">
        <f>IF('Input Data'!D125="","",'Input Data'!D125)</f>
        <v/>
      </c>
      <c r="F133" s="31" t="str">
        <f t="shared" si="14"/>
        <v/>
      </c>
      <c r="G133" s="31" t="str">
        <f t="shared" si="15"/>
        <v/>
      </c>
      <c r="H133" s="41" t="str">
        <f>IF('Input Data'!E125="","",'Input Data'!E125)</f>
        <v/>
      </c>
    </row>
    <row r="134" spans="1:8" ht="12.2" customHeight="1">
      <c r="A134" s="13">
        <v>122</v>
      </c>
      <c r="B134" s="14" t="str">
        <f>IF('Input Data'!B126="","",'Input Data'!B126)</f>
        <v/>
      </c>
      <c r="C134" s="15" t="str">
        <f>IF('Input Data'!C126="","",'Input Data'!C126)</f>
        <v/>
      </c>
      <c r="D134" s="15" t="str">
        <f t="shared" si="13"/>
        <v/>
      </c>
      <c r="E134" s="15" t="str">
        <f>IF('Input Data'!D126="","",'Input Data'!D126)</f>
        <v/>
      </c>
      <c r="F134" s="32" t="str">
        <f t="shared" si="14"/>
        <v/>
      </c>
      <c r="G134" s="32" t="str">
        <f t="shared" si="15"/>
        <v/>
      </c>
      <c r="H134" s="42" t="str">
        <f>IF('Input Data'!E126="","",'Input Data'!E126)</f>
        <v/>
      </c>
    </row>
    <row r="135" spans="1:8" ht="12.2" customHeight="1">
      <c r="A135" s="13">
        <v>123</v>
      </c>
      <c r="B135" s="14" t="str">
        <f>IF('Input Data'!B127="","",'Input Data'!B127)</f>
        <v/>
      </c>
      <c r="C135" s="15" t="str">
        <f>IF('Input Data'!C127="","",'Input Data'!C127)</f>
        <v/>
      </c>
      <c r="D135" s="15" t="str">
        <f t="shared" si="13"/>
        <v/>
      </c>
      <c r="E135" s="15" t="str">
        <f>IF('Input Data'!D127="","",'Input Data'!D127)</f>
        <v/>
      </c>
      <c r="F135" s="32" t="str">
        <f t="shared" si="14"/>
        <v/>
      </c>
      <c r="G135" s="32" t="str">
        <f t="shared" si="15"/>
        <v/>
      </c>
      <c r="H135" s="42" t="str">
        <f>IF('Input Data'!E127="","",'Input Data'!E127)</f>
        <v/>
      </c>
    </row>
    <row r="136" spans="1:8" ht="12.2" customHeight="1">
      <c r="A136" s="13">
        <v>124</v>
      </c>
      <c r="B136" s="14" t="str">
        <f>IF('Input Data'!B128="","",'Input Data'!B128)</f>
        <v/>
      </c>
      <c r="C136" s="15" t="str">
        <f>IF('Input Data'!C128="","",'Input Data'!C128)</f>
        <v/>
      </c>
      <c r="D136" s="15" t="str">
        <f t="shared" si="13"/>
        <v/>
      </c>
      <c r="E136" s="15" t="str">
        <f>IF('Input Data'!D128="","",'Input Data'!D128)</f>
        <v/>
      </c>
      <c r="F136" s="32" t="str">
        <f t="shared" si="14"/>
        <v/>
      </c>
      <c r="G136" s="32" t="str">
        <f t="shared" si="15"/>
        <v/>
      </c>
      <c r="H136" s="42" t="str">
        <f>IF('Input Data'!E128="","",'Input Data'!E128)</f>
        <v/>
      </c>
    </row>
    <row r="137" spans="1:8" ht="12.2" customHeight="1">
      <c r="A137" s="19">
        <v>125</v>
      </c>
      <c r="B137" s="20" t="str">
        <f>IF('Input Data'!B129="","",'Input Data'!B129)</f>
        <v/>
      </c>
      <c r="C137" s="21" t="str">
        <f>IF('Input Data'!C129="","",'Input Data'!C129)</f>
        <v/>
      </c>
      <c r="D137" s="21" t="str">
        <f t="shared" si="13"/>
        <v/>
      </c>
      <c r="E137" s="21" t="str">
        <f>IF('Input Data'!D129="","",'Input Data'!D129)</f>
        <v/>
      </c>
      <c r="F137" s="33" t="str">
        <f t="shared" si="14"/>
        <v/>
      </c>
      <c r="G137" s="33" t="str">
        <f t="shared" si="15"/>
        <v/>
      </c>
      <c r="H137" s="43" t="str">
        <f>IF('Input Data'!E129="","",'Input Data'!E129)</f>
        <v/>
      </c>
    </row>
    <row r="138" spans="1:8" ht="12.2" customHeight="1">
      <c r="A138" s="11">
        <v>126</v>
      </c>
      <c r="B138" s="12" t="str">
        <f>IF('Input Data'!B130="","",'Input Data'!B130)</f>
        <v/>
      </c>
      <c r="C138" s="18" t="str">
        <f>IF('Input Data'!C130="","",'Input Data'!C130)</f>
        <v/>
      </c>
      <c r="D138" s="18" t="str">
        <f t="shared" si="13"/>
        <v/>
      </c>
      <c r="E138" s="18" t="str">
        <f>IF('Input Data'!D130="","",'Input Data'!D130)</f>
        <v/>
      </c>
      <c r="F138" s="31" t="str">
        <f t="shared" si="14"/>
        <v/>
      </c>
      <c r="G138" s="31" t="str">
        <f t="shared" si="15"/>
        <v/>
      </c>
      <c r="H138" s="41" t="str">
        <f>IF('Input Data'!E130="","",'Input Data'!E130)</f>
        <v/>
      </c>
    </row>
    <row r="139" spans="1:8" ht="12.2" customHeight="1">
      <c r="A139" s="13">
        <v>127</v>
      </c>
      <c r="B139" s="14" t="str">
        <f>IF('Input Data'!B131="","",'Input Data'!B131)</f>
        <v/>
      </c>
      <c r="C139" s="15" t="str">
        <f>IF('Input Data'!C131="","",'Input Data'!C131)</f>
        <v/>
      </c>
      <c r="D139" s="15" t="str">
        <f t="shared" si="13"/>
        <v/>
      </c>
      <c r="E139" s="15" t="str">
        <f>IF('Input Data'!D131="","",'Input Data'!D131)</f>
        <v/>
      </c>
      <c r="F139" s="32" t="str">
        <f t="shared" si="14"/>
        <v/>
      </c>
      <c r="G139" s="32" t="str">
        <f t="shared" si="15"/>
        <v/>
      </c>
      <c r="H139" s="42" t="str">
        <f>IF('Input Data'!E131="","",'Input Data'!E131)</f>
        <v/>
      </c>
    </row>
    <row r="140" spans="1:8" ht="12.2" customHeight="1">
      <c r="A140" s="13">
        <v>128</v>
      </c>
      <c r="B140" s="14" t="str">
        <f>IF('Input Data'!B132="","",'Input Data'!B132)</f>
        <v/>
      </c>
      <c r="C140" s="15" t="str">
        <f>IF('Input Data'!C132="","",'Input Data'!C132)</f>
        <v/>
      </c>
      <c r="D140" s="15" t="str">
        <f t="shared" si="13"/>
        <v/>
      </c>
      <c r="E140" s="15" t="str">
        <f>IF('Input Data'!D132="","",'Input Data'!D132)</f>
        <v/>
      </c>
      <c r="F140" s="32" t="str">
        <f t="shared" si="14"/>
        <v/>
      </c>
      <c r="G140" s="32" t="str">
        <f t="shared" si="15"/>
        <v/>
      </c>
      <c r="H140" s="42" t="str">
        <f>IF('Input Data'!E132="","",'Input Data'!E132)</f>
        <v/>
      </c>
    </row>
    <row r="141" spans="1:8" ht="12.2" customHeight="1">
      <c r="A141" s="13">
        <v>129</v>
      </c>
      <c r="B141" s="14" t="str">
        <f>IF('Input Data'!B133="","",'Input Data'!B133)</f>
        <v/>
      </c>
      <c r="C141" s="15" t="str">
        <f>IF('Input Data'!C133="","",'Input Data'!C133)</f>
        <v/>
      </c>
      <c r="D141" s="15" t="str">
        <f t="shared" si="13"/>
        <v/>
      </c>
      <c r="E141" s="15" t="str">
        <f>IF('Input Data'!D133="","",'Input Data'!D133)</f>
        <v/>
      </c>
      <c r="F141" s="32" t="str">
        <f t="shared" si="14"/>
        <v/>
      </c>
      <c r="G141" s="32" t="str">
        <f t="shared" si="15"/>
        <v/>
      </c>
      <c r="H141" s="42" t="str">
        <f>IF('Input Data'!E133="","",'Input Data'!E133)</f>
        <v/>
      </c>
    </row>
    <row r="142" spans="1:8" ht="12.2" customHeight="1">
      <c r="A142" s="19">
        <v>130</v>
      </c>
      <c r="B142" s="20" t="str">
        <f>IF('Input Data'!B134="","",'Input Data'!B134)</f>
        <v/>
      </c>
      <c r="C142" s="21" t="str">
        <f>IF('Input Data'!C134="","",'Input Data'!C134)</f>
        <v/>
      </c>
      <c r="D142" s="21" t="str">
        <f t="shared" si="13"/>
        <v/>
      </c>
      <c r="E142" s="21" t="str">
        <f>IF('Input Data'!D134="","",'Input Data'!D134)</f>
        <v/>
      </c>
      <c r="F142" s="33" t="str">
        <f t="shared" si="14"/>
        <v/>
      </c>
      <c r="G142" s="33" t="str">
        <f t="shared" si="15"/>
        <v/>
      </c>
      <c r="H142" s="43" t="str">
        <f>IF('Input Data'!E134="","",'Input Data'!E134)</f>
        <v/>
      </c>
    </row>
    <row r="143" spans="1:8" ht="12.2" customHeight="1">
      <c r="A143" s="11">
        <v>131</v>
      </c>
      <c r="B143" s="12" t="str">
        <f>IF('Input Data'!B135="","",'Input Data'!B135)</f>
        <v/>
      </c>
      <c r="C143" s="18" t="str">
        <f>IF('Input Data'!C135="","",'Input Data'!C135)</f>
        <v/>
      </c>
      <c r="D143" s="18" t="str">
        <f t="shared" si="13"/>
        <v/>
      </c>
      <c r="E143" s="18" t="str">
        <f>IF('Input Data'!D135="","",'Input Data'!D135)</f>
        <v/>
      </c>
      <c r="F143" s="31" t="str">
        <f t="shared" si="14"/>
        <v/>
      </c>
      <c r="G143" s="31" t="str">
        <f t="shared" si="15"/>
        <v/>
      </c>
      <c r="H143" s="41" t="str">
        <f>IF('Input Data'!E135="","",'Input Data'!E135)</f>
        <v/>
      </c>
    </row>
    <row r="144" spans="1:8" ht="12.2" customHeight="1">
      <c r="A144" s="13">
        <v>132</v>
      </c>
      <c r="B144" s="14" t="str">
        <f>IF('Input Data'!B136="","",'Input Data'!B136)</f>
        <v/>
      </c>
      <c r="C144" s="15" t="str">
        <f>IF('Input Data'!C136="","",'Input Data'!C136)</f>
        <v/>
      </c>
      <c r="D144" s="15" t="str">
        <f t="shared" si="13"/>
        <v/>
      </c>
      <c r="E144" s="15" t="str">
        <f>IF('Input Data'!D136="","",'Input Data'!D136)</f>
        <v/>
      </c>
      <c r="F144" s="32" t="str">
        <f t="shared" si="14"/>
        <v/>
      </c>
      <c r="G144" s="32" t="str">
        <f t="shared" si="15"/>
        <v/>
      </c>
      <c r="H144" s="42" t="str">
        <f>IF('Input Data'!E136="","",'Input Data'!E136)</f>
        <v/>
      </c>
    </row>
    <row r="145" spans="1:8" ht="12.2" customHeight="1">
      <c r="A145" s="13">
        <v>133</v>
      </c>
      <c r="B145" s="14" t="str">
        <f>IF('Input Data'!B137="","",'Input Data'!B137)</f>
        <v/>
      </c>
      <c r="C145" s="15" t="str">
        <f>IF('Input Data'!C137="","",'Input Data'!C137)</f>
        <v/>
      </c>
      <c r="D145" s="15" t="str">
        <f t="shared" si="13"/>
        <v/>
      </c>
      <c r="E145" s="15" t="str">
        <f>IF('Input Data'!D137="","",'Input Data'!D137)</f>
        <v/>
      </c>
      <c r="F145" s="32" t="str">
        <f t="shared" si="14"/>
        <v/>
      </c>
      <c r="G145" s="32" t="str">
        <f t="shared" si="15"/>
        <v/>
      </c>
      <c r="H145" s="42" t="str">
        <f>IF('Input Data'!E137="","",'Input Data'!E137)</f>
        <v/>
      </c>
    </row>
    <row r="146" spans="1:8" ht="12.2" customHeight="1">
      <c r="A146" s="13">
        <v>134</v>
      </c>
      <c r="B146" s="14" t="str">
        <f>IF('Input Data'!B138="","",'Input Data'!B138)</f>
        <v/>
      </c>
      <c r="C146" s="15" t="str">
        <f>IF('Input Data'!C138="","",'Input Data'!C138)</f>
        <v/>
      </c>
      <c r="D146" s="15" t="str">
        <f t="shared" si="13"/>
        <v/>
      </c>
      <c r="E146" s="15" t="str">
        <f>IF('Input Data'!D138="","",'Input Data'!D138)</f>
        <v/>
      </c>
      <c r="F146" s="32" t="str">
        <f t="shared" si="14"/>
        <v/>
      </c>
      <c r="G146" s="32" t="str">
        <f t="shared" si="15"/>
        <v/>
      </c>
      <c r="H146" s="42" t="str">
        <f>IF('Input Data'!E138="","",'Input Data'!E138)</f>
        <v/>
      </c>
    </row>
    <row r="147" spans="1:8" ht="12.2" customHeight="1">
      <c r="A147" s="19">
        <v>135</v>
      </c>
      <c r="B147" s="20" t="str">
        <f>IF('Input Data'!B139="","",'Input Data'!B139)</f>
        <v/>
      </c>
      <c r="C147" s="21" t="str">
        <f>IF('Input Data'!C139="","",'Input Data'!C139)</f>
        <v/>
      </c>
      <c r="D147" s="21" t="str">
        <f t="shared" si="13"/>
        <v/>
      </c>
      <c r="E147" s="21" t="str">
        <f>IF('Input Data'!D139="","",'Input Data'!D139)</f>
        <v/>
      </c>
      <c r="F147" s="33" t="str">
        <f t="shared" si="14"/>
        <v/>
      </c>
      <c r="G147" s="33" t="str">
        <f t="shared" si="15"/>
        <v/>
      </c>
      <c r="H147" s="43" t="str">
        <f>IF('Input Data'!E139="","",'Input Data'!E139)</f>
        <v/>
      </c>
    </row>
    <row r="148" spans="1:8" ht="12.2" customHeight="1">
      <c r="A148" s="11">
        <v>136</v>
      </c>
      <c r="B148" s="12" t="str">
        <f>IF('Input Data'!B140="","",'Input Data'!B140)</f>
        <v/>
      </c>
      <c r="C148" s="18" t="str">
        <f>IF('Input Data'!C140="","",'Input Data'!C140)</f>
        <v/>
      </c>
      <c r="D148" s="18" t="str">
        <f t="shared" si="13"/>
        <v/>
      </c>
      <c r="E148" s="18" t="str">
        <f>IF('Input Data'!D140="","",'Input Data'!D140)</f>
        <v/>
      </c>
      <c r="F148" s="31" t="str">
        <f t="shared" si="14"/>
        <v/>
      </c>
      <c r="G148" s="31" t="str">
        <f t="shared" si="15"/>
        <v/>
      </c>
      <c r="H148" s="41" t="str">
        <f>IF('Input Data'!E140="","",'Input Data'!E140)</f>
        <v/>
      </c>
    </row>
    <row r="149" spans="1:8" ht="12.2" customHeight="1">
      <c r="A149" s="13">
        <v>137</v>
      </c>
      <c r="B149" s="14" t="str">
        <f>IF('Input Data'!B141="","",'Input Data'!B141)</f>
        <v/>
      </c>
      <c r="C149" s="15" t="str">
        <f>IF('Input Data'!C141="","",'Input Data'!C141)</f>
        <v/>
      </c>
      <c r="D149" s="15" t="str">
        <f t="shared" si="13"/>
        <v/>
      </c>
      <c r="E149" s="15" t="str">
        <f>IF('Input Data'!D141="","",'Input Data'!D141)</f>
        <v/>
      </c>
      <c r="F149" s="32" t="str">
        <f t="shared" si="14"/>
        <v/>
      </c>
      <c r="G149" s="32" t="str">
        <f t="shared" si="15"/>
        <v/>
      </c>
      <c r="H149" s="42" t="str">
        <f>IF('Input Data'!E141="","",'Input Data'!E141)</f>
        <v/>
      </c>
    </row>
    <row r="150" spans="1:8" ht="12.2" customHeight="1">
      <c r="A150" s="13">
        <v>138</v>
      </c>
      <c r="B150" s="14" t="str">
        <f>IF('Input Data'!B142="","",'Input Data'!B142)</f>
        <v/>
      </c>
      <c r="C150" s="15" t="str">
        <f>IF('Input Data'!C142="","",'Input Data'!C142)</f>
        <v/>
      </c>
      <c r="D150" s="15" t="str">
        <f t="shared" si="13"/>
        <v/>
      </c>
      <c r="E150" s="15" t="str">
        <f>IF('Input Data'!D142="","",'Input Data'!D142)</f>
        <v/>
      </c>
      <c r="F150" s="32" t="str">
        <f t="shared" si="14"/>
        <v/>
      </c>
      <c r="G150" s="32" t="str">
        <f t="shared" si="15"/>
        <v/>
      </c>
      <c r="H150" s="42" t="str">
        <f>IF('Input Data'!E142="","",'Input Data'!E142)</f>
        <v/>
      </c>
    </row>
    <row r="151" spans="1:8" ht="12.2" customHeight="1">
      <c r="A151" s="13">
        <v>139</v>
      </c>
      <c r="B151" s="14" t="str">
        <f>IF('Input Data'!B143="","",'Input Data'!B143)</f>
        <v/>
      </c>
      <c r="C151" s="15" t="str">
        <f>IF('Input Data'!C143="","",'Input Data'!C143)</f>
        <v/>
      </c>
      <c r="D151" s="15" t="str">
        <f t="shared" si="13"/>
        <v/>
      </c>
      <c r="E151" s="15" t="str">
        <f>IF('Input Data'!D143="","",'Input Data'!D143)</f>
        <v/>
      </c>
      <c r="F151" s="32" t="str">
        <f t="shared" si="14"/>
        <v/>
      </c>
      <c r="G151" s="32" t="str">
        <f t="shared" si="15"/>
        <v/>
      </c>
      <c r="H151" s="42" t="str">
        <f>IF('Input Data'!E143="","",'Input Data'!E143)</f>
        <v/>
      </c>
    </row>
    <row r="152" spans="1:8" ht="12.2" customHeight="1">
      <c r="A152" s="19">
        <v>140</v>
      </c>
      <c r="B152" s="20" t="str">
        <f>IF('Input Data'!B144="","",'Input Data'!B144)</f>
        <v/>
      </c>
      <c r="C152" s="21" t="str">
        <f>IF('Input Data'!C144="","",'Input Data'!C144)</f>
        <v/>
      </c>
      <c r="D152" s="21" t="str">
        <f t="shared" si="13"/>
        <v/>
      </c>
      <c r="E152" s="21" t="str">
        <f>IF('Input Data'!D144="","",'Input Data'!D144)</f>
        <v/>
      </c>
      <c r="F152" s="33" t="str">
        <f t="shared" si="14"/>
        <v/>
      </c>
      <c r="G152" s="33" t="str">
        <f t="shared" si="15"/>
        <v/>
      </c>
      <c r="H152" s="43" t="str">
        <f>IF('Input Data'!E144="","",'Input Data'!E144)</f>
        <v/>
      </c>
    </row>
    <row r="153" spans="1:8" ht="12.2" customHeight="1">
      <c r="A153" s="11">
        <v>141</v>
      </c>
      <c r="B153" s="12" t="str">
        <f>IF('Input Data'!B145="","",'Input Data'!B145)</f>
        <v/>
      </c>
      <c r="C153" s="18" t="str">
        <f>IF('Input Data'!C145="","",'Input Data'!C145)</f>
        <v/>
      </c>
      <c r="D153" s="18" t="str">
        <f t="shared" si="13"/>
        <v/>
      </c>
      <c r="E153" s="18" t="str">
        <f>IF('Input Data'!D145="","",'Input Data'!D145)</f>
        <v/>
      </c>
      <c r="F153" s="31" t="str">
        <f t="shared" si="14"/>
        <v/>
      </c>
      <c r="G153" s="31" t="str">
        <f t="shared" si="15"/>
        <v/>
      </c>
      <c r="H153" s="41" t="str">
        <f>IF('Input Data'!E145="","",'Input Data'!E145)</f>
        <v/>
      </c>
    </row>
    <row r="154" spans="1:8" ht="12.2" customHeight="1">
      <c r="A154" s="13">
        <v>142</v>
      </c>
      <c r="B154" s="14" t="str">
        <f>IF('Input Data'!B146="","",'Input Data'!B146)</f>
        <v/>
      </c>
      <c r="C154" s="15" t="str">
        <f>IF('Input Data'!C146="","",'Input Data'!C146)</f>
        <v/>
      </c>
      <c r="D154" s="15" t="str">
        <f t="shared" si="13"/>
        <v/>
      </c>
      <c r="E154" s="15" t="str">
        <f>IF('Input Data'!D146="","",'Input Data'!D146)</f>
        <v/>
      </c>
      <c r="F154" s="32" t="str">
        <f t="shared" si="14"/>
        <v/>
      </c>
      <c r="G154" s="32" t="str">
        <f t="shared" si="15"/>
        <v/>
      </c>
      <c r="H154" s="42" t="str">
        <f>IF('Input Data'!E146="","",'Input Data'!E146)</f>
        <v/>
      </c>
    </row>
    <row r="155" spans="1:8" ht="12.2" customHeight="1">
      <c r="A155" s="13">
        <v>143</v>
      </c>
      <c r="B155" s="14" t="str">
        <f>IF('Input Data'!B147="","",'Input Data'!B147)</f>
        <v/>
      </c>
      <c r="C155" s="15" t="str">
        <f>IF('Input Data'!C147="","",'Input Data'!C147)</f>
        <v/>
      </c>
      <c r="D155" s="15" t="str">
        <f t="shared" si="13"/>
        <v/>
      </c>
      <c r="E155" s="15" t="str">
        <f>IF('Input Data'!D147="","",'Input Data'!D147)</f>
        <v/>
      </c>
      <c r="F155" s="32" t="str">
        <f t="shared" si="14"/>
        <v/>
      </c>
      <c r="G155" s="32" t="str">
        <f t="shared" si="15"/>
        <v/>
      </c>
      <c r="H155" s="42" t="str">
        <f>IF('Input Data'!E147="","",'Input Data'!E147)</f>
        <v/>
      </c>
    </row>
    <row r="156" spans="1:8" ht="12.2" customHeight="1">
      <c r="A156" s="13">
        <v>144</v>
      </c>
      <c r="B156" s="14" t="str">
        <f>IF('Input Data'!B148="","",'Input Data'!B148)</f>
        <v/>
      </c>
      <c r="C156" s="15" t="str">
        <f>IF('Input Data'!C148="","",'Input Data'!C148)</f>
        <v/>
      </c>
      <c r="D156" s="15" t="str">
        <f t="shared" si="13"/>
        <v/>
      </c>
      <c r="E156" s="15" t="str">
        <f>IF('Input Data'!D148="","",'Input Data'!D148)</f>
        <v/>
      </c>
      <c r="F156" s="32" t="str">
        <f t="shared" si="14"/>
        <v/>
      </c>
      <c r="G156" s="32" t="str">
        <f t="shared" si="15"/>
        <v/>
      </c>
      <c r="H156" s="42" t="str">
        <f>IF('Input Data'!E148="","",'Input Data'!E148)</f>
        <v/>
      </c>
    </row>
    <row r="157" spans="1:8" ht="12.2" customHeight="1">
      <c r="A157" s="19">
        <v>145</v>
      </c>
      <c r="B157" s="20" t="str">
        <f>IF('Input Data'!B149="","",'Input Data'!B149)</f>
        <v/>
      </c>
      <c r="C157" s="21" t="str">
        <f>IF('Input Data'!C149="","",'Input Data'!C149)</f>
        <v/>
      </c>
      <c r="D157" s="21" t="str">
        <f t="shared" si="13"/>
        <v/>
      </c>
      <c r="E157" s="21" t="str">
        <f>IF('Input Data'!D149="","",'Input Data'!D149)</f>
        <v/>
      </c>
      <c r="F157" s="33" t="str">
        <f t="shared" si="14"/>
        <v/>
      </c>
      <c r="G157" s="33" t="str">
        <f t="shared" si="15"/>
        <v/>
      </c>
      <c r="H157" s="43" t="str">
        <f>IF('Input Data'!E149="","",'Input Data'!E149)</f>
        <v/>
      </c>
    </row>
    <row r="158" spans="1:8" ht="12.2" customHeight="1">
      <c r="A158" s="11">
        <v>146</v>
      </c>
      <c r="B158" s="12" t="str">
        <f>IF('Input Data'!B150="","",'Input Data'!B150)</f>
        <v/>
      </c>
      <c r="C158" s="18" t="str">
        <f>IF('Input Data'!C150="","",'Input Data'!C150)</f>
        <v/>
      </c>
      <c r="D158" s="18" t="str">
        <f t="shared" si="13"/>
        <v/>
      </c>
      <c r="E158" s="18" t="str">
        <f>IF('Input Data'!D150="","",'Input Data'!D150)</f>
        <v/>
      </c>
      <c r="F158" s="31" t="str">
        <f t="shared" si="14"/>
        <v/>
      </c>
      <c r="G158" s="31" t="str">
        <f t="shared" si="15"/>
        <v/>
      </c>
      <c r="H158" s="41" t="str">
        <f>IF('Input Data'!E150="","",'Input Data'!E150)</f>
        <v/>
      </c>
    </row>
    <row r="159" spans="1:8" ht="12.2" customHeight="1">
      <c r="A159" s="13">
        <v>147</v>
      </c>
      <c r="B159" s="14" t="str">
        <f>IF('Input Data'!B151="","",'Input Data'!B151)</f>
        <v/>
      </c>
      <c r="C159" s="15" t="str">
        <f>IF('Input Data'!C151="","",'Input Data'!C151)</f>
        <v/>
      </c>
      <c r="D159" s="15" t="str">
        <f t="shared" si="13"/>
        <v/>
      </c>
      <c r="E159" s="15" t="str">
        <f>IF('Input Data'!D151="","",'Input Data'!D151)</f>
        <v/>
      </c>
      <c r="F159" s="32" t="str">
        <f t="shared" si="14"/>
        <v/>
      </c>
      <c r="G159" s="32" t="str">
        <f t="shared" si="15"/>
        <v/>
      </c>
      <c r="H159" s="42" t="str">
        <f>IF('Input Data'!E151="","",'Input Data'!E151)</f>
        <v/>
      </c>
    </row>
    <row r="160" spans="1:8" ht="12.2" customHeight="1">
      <c r="A160" s="13">
        <v>148</v>
      </c>
      <c r="B160" s="14" t="str">
        <f>IF('Input Data'!B152="","",'Input Data'!B152)</f>
        <v/>
      </c>
      <c r="C160" s="15" t="str">
        <f>IF('Input Data'!C152="","",'Input Data'!C152)</f>
        <v/>
      </c>
      <c r="D160" s="15" t="str">
        <f t="shared" si="13"/>
        <v/>
      </c>
      <c r="E160" s="15" t="str">
        <f>IF('Input Data'!D152="","",'Input Data'!D152)</f>
        <v/>
      </c>
      <c r="F160" s="32" t="str">
        <f t="shared" si="14"/>
        <v/>
      </c>
      <c r="G160" s="32" t="str">
        <f t="shared" si="15"/>
        <v/>
      </c>
      <c r="H160" s="42" t="str">
        <f>IF('Input Data'!E152="","",'Input Data'!E152)</f>
        <v/>
      </c>
    </row>
    <row r="161" spans="1:8" ht="12.2" customHeight="1">
      <c r="A161" s="13">
        <v>149</v>
      </c>
      <c r="B161" s="14" t="str">
        <f>IF('Input Data'!B153="","",'Input Data'!B153)</f>
        <v/>
      </c>
      <c r="C161" s="15" t="str">
        <f>IF('Input Data'!C153="","",'Input Data'!C153)</f>
        <v/>
      </c>
      <c r="D161" s="15" t="str">
        <f t="shared" si="13"/>
        <v/>
      </c>
      <c r="E161" s="15" t="str">
        <f>IF('Input Data'!D153="","",'Input Data'!D153)</f>
        <v/>
      </c>
      <c r="F161" s="32" t="str">
        <f t="shared" si="14"/>
        <v/>
      </c>
      <c r="G161" s="32" t="str">
        <f t="shared" si="15"/>
        <v/>
      </c>
      <c r="H161" s="42" t="str">
        <f>IF('Input Data'!E153="","",'Input Data'!E153)</f>
        <v/>
      </c>
    </row>
    <row r="162" spans="1:8" ht="12.2" customHeight="1">
      <c r="A162" s="19">
        <v>150</v>
      </c>
      <c r="B162" s="20" t="str">
        <f>IF('Input Data'!B154="","",'Input Data'!B154)</f>
        <v/>
      </c>
      <c r="C162" s="21" t="str">
        <f>IF('Input Data'!C154="","",'Input Data'!C154)</f>
        <v/>
      </c>
      <c r="D162" s="21" t="str">
        <f t="shared" si="13"/>
        <v/>
      </c>
      <c r="E162" s="21" t="str">
        <f>IF('Input Data'!D154="","",'Input Data'!D154)</f>
        <v/>
      </c>
      <c r="F162" s="33" t="str">
        <f t="shared" si="14"/>
        <v/>
      </c>
      <c r="G162" s="33" t="str">
        <f t="shared" si="15"/>
        <v/>
      </c>
      <c r="H162" s="43" t="str">
        <f>IF('Input Data'!E154="","",'Input Data'!E154)</f>
        <v/>
      </c>
    </row>
    <row r="163" spans="1:8" ht="12.2" customHeight="1"/>
    <row r="164" spans="1:8" ht="12.2" customHeight="1"/>
    <row r="165" spans="1:8" ht="12.2" customHeight="1"/>
    <row r="166" spans="1:8" ht="12.2" customHeight="1"/>
    <row r="167" spans="1:8" ht="12.2" customHeight="1"/>
    <row r="168" spans="1:8" ht="12.2" customHeight="1"/>
    <row r="169" spans="1:8" ht="12.2" customHeight="1"/>
    <row r="170" spans="1:8" ht="12.2" customHeight="1"/>
    <row r="171" spans="1:8" ht="12.2" customHeight="1"/>
    <row r="172" spans="1:8" ht="12.2" customHeight="1"/>
    <row r="173" spans="1:8" ht="12.2" customHeight="1"/>
    <row r="174" spans="1:8" ht="12.2" customHeight="1"/>
    <row r="175" spans="1:8" ht="12.2" customHeight="1"/>
    <row r="176" spans="1:8" ht="12.2" customHeight="1"/>
    <row r="177" ht="12.2" customHeight="1"/>
    <row r="178" ht="12.2" customHeight="1"/>
    <row r="179" ht="12.2" customHeight="1"/>
    <row r="180" ht="12.2" customHeight="1"/>
    <row r="181" ht="12.2" customHeight="1"/>
    <row r="182" ht="12.2" customHeight="1"/>
    <row r="183" ht="12.2" customHeight="1"/>
    <row r="184" ht="12.2" customHeight="1"/>
    <row r="185" ht="12.2" customHeight="1"/>
    <row r="186" ht="12.2" customHeight="1"/>
    <row r="187" ht="12.2" customHeight="1"/>
    <row r="188" ht="12.2" customHeight="1"/>
    <row r="189" ht="12.2" customHeight="1"/>
    <row r="190" ht="12.2" customHeight="1"/>
    <row r="191" ht="12.2" customHeight="1"/>
    <row r="192" ht="12.2" customHeight="1"/>
    <row r="193" ht="12.2" customHeight="1"/>
    <row r="194" ht="12.2" customHeight="1"/>
    <row r="195" ht="12.2" customHeight="1"/>
    <row r="196" ht="12.2" customHeight="1"/>
    <row r="197" ht="12.2" customHeight="1"/>
    <row r="198" ht="12.2" customHeight="1"/>
    <row r="199" ht="12.2" customHeight="1"/>
    <row r="200" ht="12.2" customHeight="1"/>
    <row r="201" ht="12.2" customHeight="1"/>
    <row r="202" ht="12.2" customHeight="1"/>
    <row r="203" ht="12.2" customHeight="1"/>
    <row r="204" ht="12.2" customHeight="1"/>
    <row r="205" ht="12.2" customHeight="1"/>
    <row r="206" ht="12.2" customHeight="1"/>
    <row r="207" ht="12.2" customHeight="1"/>
    <row r="208" ht="12.2" customHeight="1"/>
    <row r="209" ht="12.2" customHeight="1"/>
    <row r="210" ht="12.2" customHeight="1"/>
    <row r="211" ht="12.2" customHeight="1"/>
    <row r="212" ht="12.2" customHeight="1"/>
    <row r="213" ht="12.2" customHeight="1"/>
    <row r="214" ht="12.2" customHeight="1"/>
    <row r="215" ht="12.2" customHeight="1"/>
    <row r="216" ht="12.2" customHeight="1"/>
    <row r="217" ht="12.2" customHeight="1"/>
    <row r="218" ht="12.2" customHeight="1"/>
    <row r="219" ht="12.2" customHeight="1"/>
    <row r="220" ht="12.2" customHeight="1"/>
    <row r="221" ht="12.2" customHeight="1"/>
    <row r="222" ht="12.2" customHeight="1"/>
    <row r="223" ht="12.2" customHeight="1"/>
    <row r="224" ht="12.2" customHeight="1"/>
    <row r="225" ht="12.2" customHeight="1"/>
    <row r="226" ht="12.2" customHeight="1"/>
    <row r="227" ht="12.2" customHeight="1"/>
    <row r="228" ht="12.2" customHeight="1"/>
    <row r="229" ht="12.2" customHeight="1"/>
    <row r="230" ht="12.2" customHeight="1"/>
    <row r="231" ht="12.2" customHeight="1"/>
    <row r="232" ht="12.2" customHeight="1"/>
    <row r="233" ht="12.2" customHeight="1"/>
    <row r="234" ht="12.2" customHeight="1"/>
    <row r="235" ht="12.2" customHeight="1"/>
    <row r="236" ht="12.2" customHeight="1"/>
    <row r="237" ht="12.2" customHeight="1"/>
    <row r="238" ht="12.2" customHeight="1"/>
    <row r="239" ht="12.2" customHeight="1"/>
    <row r="240" ht="12.2" customHeight="1"/>
    <row r="241" ht="12.2" customHeight="1"/>
    <row r="242" ht="12.2" customHeight="1"/>
    <row r="243" ht="12.2" customHeight="1"/>
    <row r="244" ht="12.2" customHeight="1"/>
    <row r="245" ht="12.2" customHeight="1"/>
    <row r="246" ht="12.2" customHeight="1"/>
    <row r="247" ht="12.2" customHeight="1"/>
    <row r="248" ht="12.2" customHeight="1"/>
    <row r="249" ht="12.2" customHeight="1"/>
    <row r="250" ht="12.2" customHeight="1"/>
    <row r="251" ht="12.2" customHeight="1"/>
    <row r="252" ht="12.2" customHeight="1"/>
    <row r="253" ht="12.2" customHeight="1"/>
    <row r="254" ht="12.2" customHeight="1"/>
    <row r="255" ht="12.2" customHeight="1"/>
    <row r="256" ht="12.2" customHeight="1"/>
    <row r="257" ht="12.2" customHeight="1"/>
    <row r="258" ht="12.2" customHeight="1"/>
    <row r="259" ht="12.2" customHeight="1"/>
    <row r="260" ht="12.2" customHeight="1"/>
    <row r="261" ht="12.2" customHeight="1"/>
    <row r="262" ht="12.2" customHeight="1"/>
    <row r="263" ht="12.2" customHeight="1"/>
    <row r="264" ht="12.2" customHeight="1"/>
    <row r="265" ht="12.2" customHeight="1"/>
    <row r="266" ht="12.2" customHeight="1"/>
    <row r="267" ht="12.2" customHeight="1"/>
    <row r="268" ht="12.2" customHeight="1"/>
    <row r="269" ht="12.2" customHeight="1"/>
    <row r="270" ht="12.2" customHeight="1"/>
    <row r="271" ht="12.2" customHeight="1"/>
    <row r="272" ht="12.2" customHeight="1"/>
    <row r="273" ht="12.2" customHeight="1"/>
    <row r="274" ht="12.2" customHeight="1"/>
    <row r="275" ht="12.2" customHeight="1"/>
    <row r="276" ht="12.2" customHeight="1"/>
    <row r="277" ht="12.2" customHeight="1"/>
    <row r="278" ht="12.2" customHeight="1"/>
    <row r="279" ht="12.2" customHeight="1"/>
    <row r="280" ht="12.2" customHeight="1"/>
    <row r="281" ht="12.2" customHeight="1"/>
    <row r="282" ht="12.2" customHeight="1"/>
    <row r="283" ht="12.2" customHeight="1"/>
    <row r="284" ht="12.2" customHeight="1"/>
    <row r="285" ht="12.2" customHeight="1"/>
    <row r="286" ht="12.2" customHeight="1"/>
    <row r="287" ht="12.2" customHeight="1"/>
    <row r="288" ht="12.2" customHeight="1"/>
    <row r="289" ht="12.2" customHeight="1"/>
    <row r="290" ht="12.2" customHeight="1"/>
    <row r="291" ht="12.2" customHeight="1"/>
    <row r="292" ht="12.2" customHeight="1"/>
    <row r="293" ht="12.2" customHeight="1"/>
    <row r="294" ht="12.2" customHeight="1"/>
    <row r="295" ht="12.2" customHeight="1"/>
    <row r="296" ht="12.2" customHeight="1"/>
    <row r="297" ht="12.2" customHeight="1"/>
    <row r="298" ht="12.2" customHeight="1"/>
    <row r="299" ht="12.2" customHeight="1"/>
    <row r="300" ht="12.2" customHeight="1"/>
    <row r="301" ht="12.2" customHeight="1"/>
    <row r="302" ht="12.2" customHeight="1"/>
    <row r="303" ht="12.2" customHeight="1"/>
    <row r="304" ht="12.2" customHeight="1"/>
    <row r="305" ht="12.2" customHeight="1"/>
    <row r="306" ht="12.2" customHeight="1"/>
    <row r="307" ht="12.2" customHeight="1"/>
    <row r="308" ht="12.2" customHeight="1"/>
    <row r="309" ht="12.2" customHeight="1"/>
    <row r="310" ht="12.2" customHeight="1"/>
    <row r="311" ht="12.2" customHeight="1"/>
    <row r="312" ht="12.2" customHeight="1"/>
    <row r="313" ht="12.2" customHeight="1"/>
    <row r="314" ht="12.2" customHeight="1"/>
    <row r="315" ht="12.2" customHeight="1"/>
    <row r="316" ht="12.2" customHeight="1"/>
    <row r="317" ht="12.2" customHeight="1"/>
    <row r="318" ht="12.2" customHeight="1"/>
    <row r="319" ht="12.2" customHeight="1"/>
    <row r="320" ht="12.2" customHeight="1"/>
    <row r="321" ht="12.2" customHeight="1"/>
    <row r="322" ht="12.2" customHeight="1"/>
    <row r="323" ht="12.2" customHeight="1"/>
    <row r="324" ht="12.2" customHeight="1"/>
    <row r="325" ht="12.2" customHeight="1"/>
    <row r="326" ht="12.2" customHeight="1"/>
    <row r="327" ht="12.2" customHeight="1"/>
    <row r="328" ht="12.2" customHeight="1"/>
    <row r="329" ht="12.2" customHeight="1"/>
    <row r="330" ht="12.2" customHeight="1"/>
    <row r="331" ht="12.2" customHeight="1"/>
    <row r="332" ht="12.2" customHeight="1"/>
    <row r="333" ht="12.2" customHeight="1"/>
    <row r="334" ht="12.2" customHeight="1"/>
    <row r="335" ht="12.2" customHeight="1"/>
    <row r="336" ht="12.2" customHeight="1"/>
    <row r="337" ht="12.2" customHeight="1"/>
    <row r="338" ht="12.2" customHeight="1"/>
    <row r="339" ht="12.2" customHeight="1"/>
    <row r="340" ht="12.2" customHeight="1"/>
    <row r="341" ht="12.2" customHeight="1"/>
    <row r="342" ht="12.2" customHeight="1"/>
    <row r="343" ht="12.2" customHeight="1"/>
    <row r="344" ht="12.2" customHeight="1"/>
    <row r="345" ht="12.2" customHeight="1"/>
    <row r="346" ht="12.2" customHeight="1"/>
    <row r="347" ht="12.2" customHeight="1"/>
    <row r="348" ht="12.2" customHeight="1"/>
    <row r="349" ht="12.2" customHeight="1"/>
    <row r="350" ht="12.2" customHeight="1"/>
    <row r="351" ht="12.2" customHeight="1"/>
    <row r="352" ht="12.2" customHeight="1"/>
    <row r="353" ht="12.2" customHeight="1"/>
    <row r="354" ht="12.2" customHeight="1"/>
    <row r="355" ht="12.2" customHeight="1"/>
    <row r="356" ht="12.2" customHeight="1"/>
    <row r="357" ht="12.2" customHeight="1"/>
    <row r="358" ht="12.2" customHeight="1"/>
    <row r="359" ht="12.2" customHeight="1"/>
    <row r="360" ht="12.2" customHeight="1"/>
    <row r="361" ht="12.2" customHeight="1"/>
    <row r="362" ht="12.2" customHeight="1"/>
    <row r="363" ht="12.2" customHeight="1"/>
    <row r="364" ht="12.2" customHeight="1"/>
    <row r="365" ht="12.2" customHeight="1"/>
    <row r="366" ht="12.2" customHeight="1"/>
    <row r="367" ht="12.2" customHeight="1"/>
    <row r="368" ht="12.2" customHeight="1"/>
    <row r="369" ht="12.2" customHeight="1"/>
    <row r="370" ht="12.2" customHeight="1"/>
    <row r="371" ht="12.2" customHeight="1"/>
    <row r="372" ht="12.2" customHeight="1"/>
    <row r="373" ht="12.2" customHeight="1"/>
    <row r="374" ht="12.2" customHeight="1"/>
    <row r="375" ht="12.2" customHeight="1"/>
    <row r="376" ht="12.2" customHeight="1"/>
    <row r="377" ht="12.2" customHeight="1"/>
    <row r="378" ht="12.2" customHeight="1"/>
    <row r="379" ht="12.2" customHeight="1"/>
    <row r="380" ht="12.2" customHeight="1"/>
    <row r="381" ht="12.2" customHeight="1"/>
    <row r="382" ht="12.2" customHeight="1"/>
    <row r="383" ht="12.2" customHeight="1"/>
    <row r="384" ht="12.2" customHeight="1"/>
    <row r="385" ht="12.2" customHeight="1"/>
    <row r="386" ht="12.2" customHeight="1"/>
    <row r="387" ht="12.2" customHeight="1"/>
    <row r="388" ht="12.2" customHeight="1"/>
    <row r="389" ht="12.2" customHeight="1"/>
    <row r="390" ht="12.2" customHeight="1"/>
    <row r="391" ht="12.2" customHeight="1"/>
    <row r="392" ht="12.2" customHeight="1"/>
    <row r="393" ht="12.2" customHeight="1"/>
    <row r="394" ht="12.2" customHeight="1"/>
    <row r="395" ht="12.2" customHeight="1"/>
    <row r="396" ht="12.2" customHeight="1"/>
    <row r="397" ht="12.2" customHeight="1"/>
    <row r="398" ht="12.2" customHeight="1"/>
    <row r="399" ht="12.2" customHeight="1"/>
    <row r="400" ht="12.2" customHeight="1"/>
    <row r="401" ht="12.2" customHeight="1"/>
    <row r="402" ht="12.2" customHeight="1"/>
    <row r="403" ht="12.2" customHeight="1"/>
    <row r="404" ht="12.2" customHeight="1"/>
    <row r="405" ht="12.2" customHeight="1"/>
    <row r="406" ht="12.2" customHeight="1"/>
    <row r="407" ht="12.2" customHeight="1"/>
    <row r="408" ht="12.2" customHeight="1"/>
    <row r="409" ht="12.2" customHeight="1"/>
  </sheetData>
  <mergeCells count="7">
    <mergeCell ref="A1:H1"/>
    <mergeCell ref="C11:H11"/>
    <mergeCell ref="C4:H4"/>
    <mergeCell ref="C7:H7"/>
    <mergeCell ref="E3:F3"/>
    <mergeCell ref="C5:H5"/>
    <mergeCell ref="B11:B12"/>
  </mergeCells>
  <phoneticPr fontId="3" type="noConversion"/>
  <printOptions horizontalCentered="1"/>
  <pageMargins left="0.59055118110236227" right="0.19685039370078741" top="0.39370078740157483" bottom="0.39370078740157483" header="7.874015748031496E-2" footer="0.19685039370078741"/>
  <pageSetup paperSize="9" orientation="portrait" verticalDpi="1200" r:id="rId1"/>
  <headerFooter>
    <oddHeader>&amp;L&amp;10File Name:&amp;F&amp;R&amp;10Print Date:&amp;D</oddHeader>
    <oddFooter xml:space="preserve">&amp;R&amp;10Page &amp;P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opLeftCell="A27" zoomScale="75" zoomScaleNormal="75" workbookViewId="0">
      <selection activeCell="A43" sqref="A43"/>
    </sheetView>
  </sheetViews>
  <sheetFormatPr defaultColWidth="12.375" defaultRowHeight="15" customHeight="1"/>
  <cols>
    <col min="1" max="1" width="105.625" style="9" customWidth="1"/>
    <col min="2" max="16384" width="12.375" style="9"/>
  </cols>
  <sheetData>
    <row r="1" spans="1:4" s="1" customFormat="1" ht="26.1" customHeight="1">
      <c r="A1" s="61" t="s">
        <v>20</v>
      </c>
      <c r="B1" s="61"/>
      <c r="C1" s="61"/>
      <c r="D1" s="61"/>
    </row>
    <row r="2" spans="1:4" s="5" customFormat="1" ht="15" customHeight="1"/>
    <row r="3" spans="1:4" s="5" customFormat="1" ht="15" customHeight="1"/>
    <row r="4" spans="1:4" s="5" customFormat="1" ht="15" customHeight="1"/>
    <row r="5" spans="1:4" s="5" customFormat="1" ht="15" customHeight="1"/>
    <row r="6" spans="1:4" s="5" customFormat="1" ht="15" customHeight="1"/>
    <row r="7" spans="1:4" s="5" customFormat="1" ht="15" customHeight="1"/>
    <row r="8" spans="1:4" s="5" customFormat="1" ht="15" customHeight="1"/>
    <row r="9" spans="1:4" s="5" customFormat="1" ht="15" customHeight="1"/>
    <row r="10" spans="1:4" s="5" customFormat="1" ht="15" customHeight="1"/>
    <row r="12" spans="1:4" s="5" customFormat="1" ht="15" customHeight="1"/>
    <row r="13" spans="1:4" s="5" customFormat="1" ht="15" customHeight="1"/>
    <row r="14" spans="1:4" s="5" customFormat="1" ht="15" customHeight="1"/>
    <row r="15" spans="1:4" s="5" customFormat="1" ht="15" customHeight="1"/>
  </sheetData>
  <mergeCells count="1">
    <mergeCell ref="A1:D1"/>
  </mergeCells>
  <phoneticPr fontId="12" type="noConversion"/>
  <printOptions horizontalCentered="1"/>
  <pageMargins left="0.19685039370078741" right="0.19685039370078741" top="0.31496062992125984" bottom="0.31496062992125984" header="7.874015748031496E-2" footer="0.19685039370078741"/>
  <pageSetup paperSize="9" scale="93" orientation="landscape" horizontalDpi="4294967292" verticalDpi="1200" r:id="rId1"/>
  <headerFooter>
    <oddHeader>&amp;L&amp;10File Name:&amp;F&amp;R&amp;10Print Date:&amp;D</oddHeader>
    <oddFooter xml:space="preserve">&amp;R&amp;10Page &amp;P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481"/>
  <sheetViews>
    <sheetView zoomScale="75" zoomScaleNormal="75" workbookViewId="0">
      <pane xSplit="2" ySplit="1" topLeftCell="C8" activePane="bottomRight" state="frozenSplit"/>
      <selection pane="topRight" activeCell="B1" sqref="B1"/>
      <selection pane="bottomLeft"/>
      <selection pane="bottomRight" activeCell="M66" sqref="M65:M66"/>
    </sheetView>
  </sheetViews>
  <sheetFormatPr defaultRowHeight="15.75"/>
  <cols>
    <col min="1" max="1" width="9" style="70"/>
    <col min="2" max="2" width="12.625" style="63" customWidth="1"/>
    <col min="3" max="3" width="14.25" style="63" bestFit="1" customWidth="1"/>
    <col min="4" max="4" width="14.25" style="75" bestFit="1" customWidth="1"/>
    <col min="5" max="5" width="14.25" style="72" bestFit="1" customWidth="1"/>
    <col min="6" max="6" width="9" style="70"/>
    <col min="7" max="7" width="8.75" style="70" customWidth="1"/>
    <col min="8" max="8" width="16.25" style="62" customWidth="1"/>
    <col min="9" max="9" width="8.875" style="65" customWidth="1"/>
    <col min="10" max="10" width="21.75" style="62" bestFit="1" customWidth="1"/>
    <col min="11" max="11" width="12.5" style="62" bestFit="1" customWidth="1"/>
    <col min="12" max="16384" width="9" style="70"/>
  </cols>
  <sheetData>
    <row r="1" spans="1:13" s="62" customFormat="1">
      <c r="B1" s="63"/>
      <c r="C1" s="63"/>
      <c r="D1" s="64" t="s">
        <v>24</v>
      </c>
      <c r="E1" s="64"/>
      <c r="H1" s="62" t="s">
        <v>21</v>
      </c>
      <c r="I1" s="65"/>
      <c r="M1" s="66"/>
    </row>
    <row r="2" spans="1:13" s="62" customFormat="1">
      <c r="B2" s="63"/>
      <c r="C2" s="67" t="s">
        <v>5</v>
      </c>
      <c r="D2" s="67" t="s">
        <v>4</v>
      </c>
      <c r="E2" s="68" t="s">
        <v>12</v>
      </c>
      <c r="I2" s="65"/>
      <c r="M2" s="69"/>
    </row>
    <row r="3" spans="1:13">
      <c r="C3" s="71">
        <v>813034.56099999999</v>
      </c>
      <c r="D3" s="71">
        <v>813034.97</v>
      </c>
      <c r="M3" s="69"/>
    </row>
    <row r="4" spans="1:13">
      <c r="C4" s="73">
        <v>820241.72100000002</v>
      </c>
      <c r="D4" s="73">
        <v>820241.57</v>
      </c>
      <c r="M4" s="74"/>
    </row>
    <row r="5" spans="1:13">
      <c r="A5" s="70">
        <v>1</v>
      </c>
      <c r="B5" s="63">
        <v>41590</v>
      </c>
      <c r="C5" s="75"/>
      <c r="D5" s="75">
        <v>-2.04</v>
      </c>
      <c r="E5" s="72">
        <f>D5</f>
        <v>-2.04</v>
      </c>
      <c r="G5" s="76">
        <v>1.0000000000000001E-15</v>
      </c>
      <c r="H5" s="62">
        <v>0</v>
      </c>
      <c r="M5" s="77"/>
    </row>
    <row r="6" spans="1:13">
      <c r="A6" s="70">
        <v>2</v>
      </c>
      <c r="B6" s="63">
        <v>41991</v>
      </c>
      <c r="C6" s="75">
        <v>7.4169999999999998</v>
      </c>
      <c r="D6" s="75">
        <f>IF(B6="","",C6-'RA-11-SM1-1'!D14)</f>
        <v>-4.5830000000000002</v>
      </c>
      <c r="E6" s="72">
        <v>5.4729999999999999</v>
      </c>
      <c r="G6" s="70">
        <f>IF(B6="","",B6-$B$5)</f>
        <v>401</v>
      </c>
      <c r="H6" s="62">
        <f>IF(G6="","",G6^(1/2))</f>
        <v>20.024984394500787</v>
      </c>
      <c r="M6" s="77"/>
    </row>
    <row r="7" spans="1:13">
      <c r="A7" s="70">
        <v>3</v>
      </c>
      <c r="B7" s="63">
        <v>42002</v>
      </c>
      <c r="C7" s="75">
        <v>8.2210000000000001</v>
      </c>
      <c r="D7" s="75">
        <f>IF(B7="","",C7-'RA-11-SM1-1'!D15)</f>
        <v>-4.7989999999999995</v>
      </c>
      <c r="E7" s="72">
        <v>4.9560000000000004</v>
      </c>
      <c r="G7" s="70">
        <f t="shared" ref="G7:G21" si="0">IF(B7="","",B7-$B$5)</f>
        <v>412</v>
      </c>
      <c r="H7" s="62">
        <f t="shared" ref="H7:H21" si="1">IF(G7="","",G7^(1/2))</f>
        <v>20.297783130184438</v>
      </c>
      <c r="M7" s="77"/>
    </row>
    <row r="8" spans="1:13">
      <c r="A8" s="70">
        <v>4</v>
      </c>
      <c r="B8" s="63">
        <v>42014</v>
      </c>
      <c r="C8" s="75">
        <v>8.0470000000000006</v>
      </c>
      <c r="D8" s="75">
        <f>IF(B8="","",C8-'RA-11-SM1-1'!D16)</f>
        <v>-4.972999999999999</v>
      </c>
      <c r="E8" s="72">
        <v>6.3550000000000004</v>
      </c>
      <c r="G8" s="70">
        <f t="shared" si="0"/>
        <v>424</v>
      </c>
      <c r="H8" s="62">
        <f t="shared" si="1"/>
        <v>20.591260281974002</v>
      </c>
      <c r="M8" s="78"/>
    </row>
    <row r="9" spans="1:13">
      <c r="A9" s="70">
        <v>5</v>
      </c>
      <c r="B9" s="63">
        <v>42028</v>
      </c>
      <c r="C9" s="75">
        <v>7.875</v>
      </c>
      <c r="D9" s="75">
        <f>IF(B9="","",C9-'RA-11-SM1-1'!D17)</f>
        <v>-5.1449999999999996</v>
      </c>
      <c r="E9" s="72">
        <v>6.2240000000000002</v>
      </c>
      <c r="G9" s="70">
        <f t="shared" si="0"/>
        <v>438</v>
      </c>
      <c r="H9" s="62">
        <f t="shared" si="1"/>
        <v>20.928449536456348</v>
      </c>
      <c r="M9" s="78"/>
    </row>
    <row r="10" spans="1:13">
      <c r="A10" s="70">
        <v>6</v>
      </c>
      <c r="B10" s="63">
        <v>42031</v>
      </c>
      <c r="C10" s="75">
        <v>7.8319999999999999</v>
      </c>
      <c r="D10" s="75">
        <f>IF(B10="","",C10-'RA-11-SM1-1'!D18)</f>
        <v>-5.1879999999999997</v>
      </c>
      <c r="E10" s="72">
        <v>6.2220000000000004</v>
      </c>
      <c r="G10" s="70">
        <f t="shared" si="0"/>
        <v>441</v>
      </c>
      <c r="H10" s="62">
        <f t="shared" si="1"/>
        <v>21</v>
      </c>
      <c r="M10" s="78"/>
    </row>
    <row r="11" spans="1:13">
      <c r="A11" s="70">
        <v>7</v>
      </c>
      <c r="B11" s="63">
        <v>42040</v>
      </c>
      <c r="C11" s="75">
        <v>7.8220000000000001</v>
      </c>
      <c r="D11" s="75">
        <f>IF(B11="","",C11-'RA-11-SM1-1'!D19)</f>
        <v>-5.1979999999999995</v>
      </c>
      <c r="E11" s="72">
        <v>6.1539999999999999</v>
      </c>
      <c r="G11" s="70">
        <f t="shared" si="0"/>
        <v>450</v>
      </c>
      <c r="H11" s="62">
        <f t="shared" si="1"/>
        <v>21.213203435596427</v>
      </c>
      <c r="M11" s="78"/>
    </row>
    <row r="12" spans="1:13">
      <c r="A12" s="70">
        <v>8</v>
      </c>
      <c r="B12" s="63">
        <v>42044</v>
      </c>
      <c r="C12" s="75">
        <v>7.665</v>
      </c>
      <c r="D12" s="75">
        <f>IF(B12="","",C12-'RA-11-SM1-1'!D20)</f>
        <v>-5.3549999999999995</v>
      </c>
      <c r="E12" s="72">
        <v>6.0449999999999999</v>
      </c>
      <c r="G12" s="70">
        <f t="shared" si="0"/>
        <v>454</v>
      </c>
      <c r="H12" s="62">
        <f t="shared" si="1"/>
        <v>21.307275752662516</v>
      </c>
      <c r="M12" s="78"/>
    </row>
    <row r="13" spans="1:13">
      <c r="A13" s="70">
        <v>9</v>
      </c>
      <c r="B13" s="63">
        <v>42060</v>
      </c>
      <c r="C13" s="75">
        <v>7.5259999999999998</v>
      </c>
      <c r="D13" s="75">
        <f>IF(B13="","",C13-'RA-11-SM1-1'!D21)</f>
        <v>-5.4939999999999998</v>
      </c>
      <c r="E13" s="72">
        <v>5.9189999999999996</v>
      </c>
      <c r="G13" s="70">
        <f t="shared" si="0"/>
        <v>470</v>
      </c>
      <c r="H13" s="62">
        <f t="shared" si="1"/>
        <v>21.679483388678801</v>
      </c>
      <c r="M13" s="78"/>
    </row>
    <row r="14" spans="1:13">
      <c r="A14" s="70">
        <v>10</v>
      </c>
      <c r="B14" s="63">
        <v>42070</v>
      </c>
      <c r="C14" s="75">
        <v>7.4560000000000004</v>
      </c>
      <c r="D14" s="75">
        <f>IF(B14="","",C14-'RA-11-SM1-1'!D22)</f>
        <v>-5.5639999999999992</v>
      </c>
      <c r="E14" s="72">
        <v>6.5030000000000001</v>
      </c>
      <c r="G14" s="70">
        <f t="shared" si="0"/>
        <v>480</v>
      </c>
      <c r="H14" s="62">
        <f t="shared" si="1"/>
        <v>21.908902300206645</v>
      </c>
      <c r="M14" s="78"/>
    </row>
    <row r="15" spans="1:13">
      <c r="A15" s="70">
        <v>11</v>
      </c>
      <c r="B15" s="63">
        <v>42114</v>
      </c>
      <c r="C15" s="75">
        <v>9.58</v>
      </c>
      <c r="D15" s="75">
        <f>IF(B15="","",C15-'RA-11-SM1-1'!D23)</f>
        <v>-5.9799999999999986</v>
      </c>
      <c r="E15" s="72">
        <v>8.36</v>
      </c>
      <c r="G15" s="70">
        <f t="shared" si="0"/>
        <v>524</v>
      </c>
      <c r="H15" s="62">
        <f t="shared" si="1"/>
        <v>22.891046284519195</v>
      </c>
      <c r="M15" s="79"/>
    </row>
    <row r="16" spans="1:13">
      <c r="A16" s="70">
        <v>12</v>
      </c>
      <c r="B16" s="63">
        <v>42131</v>
      </c>
      <c r="C16" s="75">
        <v>10.896000000000001</v>
      </c>
      <c r="D16" s="75">
        <f>IF(B16="","",C16-'RA-11-SM1-1'!D24)</f>
        <v>-6.1889999999999965</v>
      </c>
      <c r="E16" s="72">
        <v>8.9060000000000006</v>
      </c>
      <c r="G16" s="70">
        <f t="shared" si="0"/>
        <v>541</v>
      </c>
      <c r="H16" s="62">
        <f t="shared" si="1"/>
        <v>23.259406699226016</v>
      </c>
      <c r="M16" s="79"/>
    </row>
    <row r="17" spans="1:13">
      <c r="A17" s="70">
        <v>13</v>
      </c>
      <c r="B17" s="63">
        <v>42139</v>
      </c>
      <c r="C17" s="75">
        <v>11.776</v>
      </c>
      <c r="D17" s="75">
        <f>IF(B17="","",C17-'RA-11-SM1-1'!D25)</f>
        <v>-6.3189999999999991</v>
      </c>
      <c r="E17" s="72">
        <v>10.555999999999999</v>
      </c>
      <c r="G17" s="70">
        <f t="shared" si="0"/>
        <v>549</v>
      </c>
      <c r="H17" s="62">
        <f t="shared" si="1"/>
        <v>23.430749027719962</v>
      </c>
      <c r="M17" s="79"/>
    </row>
    <row r="18" spans="1:13">
      <c r="A18" s="70">
        <v>14</v>
      </c>
      <c r="B18" s="63">
        <v>42144</v>
      </c>
      <c r="C18" s="75">
        <v>11.693</v>
      </c>
      <c r="D18" s="75">
        <f>IF(B18="","",C18-'RA-11-SM1-1'!D26)</f>
        <v>-6.4019999999999992</v>
      </c>
      <c r="E18" s="72">
        <v>10.532999999999999</v>
      </c>
      <c r="G18" s="70">
        <f t="shared" si="0"/>
        <v>554</v>
      </c>
      <c r="H18" s="62">
        <f t="shared" si="1"/>
        <v>23.53720459187964</v>
      </c>
      <c r="M18" s="79"/>
    </row>
    <row r="19" spans="1:13">
      <c r="A19" s="70">
        <v>15</v>
      </c>
      <c r="B19" s="63">
        <v>42152</v>
      </c>
      <c r="C19" s="75">
        <v>11.683</v>
      </c>
      <c r="D19" s="75">
        <f>IF(B19="","",C19-'RA-11-SM1-1'!D27)</f>
        <v>-6.411999999999999</v>
      </c>
      <c r="E19" s="72">
        <v>10.452999999999999</v>
      </c>
      <c r="G19" s="70">
        <f t="shared" si="0"/>
        <v>562</v>
      </c>
      <c r="H19" s="62">
        <f t="shared" si="1"/>
        <v>23.706539182259394</v>
      </c>
      <c r="M19" s="79"/>
    </row>
    <row r="20" spans="1:13">
      <c r="A20" s="70">
        <v>16</v>
      </c>
      <c r="B20" s="63">
        <v>42158</v>
      </c>
      <c r="C20" s="75">
        <v>11.541</v>
      </c>
      <c r="D20" s="75">
        <f>IF(B20="","",C20-'RA-11-SM1-1'!D28)</f>
        <v>-6.5539999999999985</v>
      </c>
      <c r="E20" s="72">
        <v>10.199</v>
      </c>
      <c r="G20" s="70">
        <f t="shared" si="0"/>
        <v>568</v>
      </c>
      <c r="H20" s="62">
        <f t="shared" si="1"/>
        <v>23.832750575625969</v>
      </c>
      <c r="M20" s="79"/>
    </row>
    <row r="21" spans="1:13">
      <c r="A21" s="70">
        <v>17</v>
      </c>
      <c r="B21" s="63">
        <v>42164</v>
      </c>
      <c r="C21" s="75">
        <v>11.502000000000001</v>
      </c>
      <c r="D21" s="75">
        <f>IF(B21="","",C21-'RA-11-SM1-1'!D29)</f>
        <v>-6.5929999999999982</v>
      </c>
      <c r="E21" s="72">
        <v>10.16</v>
      </c>
      <c r="G21" s="70">
        <f t="shared" si="0"/>
        <v>574</v>
      </c>
      <c r="H21" s="62">
        <f t="shared" si="1"/>
        <v>23.958297101421877</v>
      </c>
      <c r="M21" s="79"/>
    </row>
    <row r="22" spans="1:13">
      <c r="A22" s="70">
        <v>18</v>
      </c>
      <c r="B22" s="63">
        <v>42171</v>
      </c>
      <c r="C22" s="75">
        <v>11.478</v>
      </c>
      <c r="D22" s="75">
        <f>IF(B22="","",C22-'RA-11-SM1-1'!D30)</f>
        <v>-6.6169999999999991</v>
      </c>
      <c r="E22" s="72">
        <v>10.132</v>
      </c>
      <c r="G22" s="70">
        <f t="shared" ref="G22:G83" si="2">IF(B22="","",B22-$B$5)</f>
        <v>581</v>
      </c>
      <c r="H22" s="62">
        <f t="shared" ref="H22:H83" si="3">IF(G22="","",G22^(1/2))</f>
        <v>24.103941586387901</v>
      </c>
      <c r="M22" s="79"/>
    </row>
    <row r="23" spans="1:13">
      <c r="A23" s="70">
        <v>19</v>
      </c>
      <c r="B23" s="63">
        <v>42180</v>
      </c>
      <c r="C23" s="75">
        <v>11.351000000000001</v>
      </c>
      <c r="D23" s="75">
        <f>IF(B23="","",C23-'RA-11-SM1-1'!D31)</f>
        <v>-6.743999999999998</v>
      </c>
      <c r="E23" s="72">
        <v>9.9740000000000002</v>
      </c>
      <c r="G23" s="70">
        <f t="shared" si="2"/>
        <v>590</v>
      </c>
      <c r="H23" s="62">
        <f t="shared" si="3"/>
        <v>24.289915602982237</v>
      </c>
      <c r="M23" s="79"/>
    </row>
    <row r="24" spans="1:13">
      <c r="A24" s="70">
        <v>20</v>
      </c>
      <c r="B24" s="63">
        <v>42189</v>
      </c>
      <c r="C24" s="75">
        <v>11.273</v>
      </c>
      <c r="D24" s="75">
        <f>IF(B24="","",C24-'RA-11-SM1-1'!D32)</f>
        <v>-6.8219999999999992</v>
      </c>
      <c r="E24" s="72">
        <v>8.9740000000000002</v>
      </c>
      <c r="G24" s="70">
        <f t="shared" si="2"/>
        <v>599</v>
      </c>
      <c r="H24" s="62">
        <f t="shared" si="3"/>
        <v>24.474476501040833</v>
      </c>
      <c r="M24" s="79"/>
    </row>
    <row r="25" spans="1:13">
      <c r="A25" s="70">
        <v>21</v>
      </c>
      <c r="B25" s="63">
        <v>42195</v>
      </c>
      <c r="C25" s="75">
        <v>11.227</v>
      </c>
      <c r="D25" s="75">
        <f>IF(B25="","",C25-'RA-11-SM1-1'!D33)</f>
        <v>-6.8679999999999986</v>
      </c>
      <c r="E25" s="72">
        <v>9.9290000000000003</v>
      </c>
      <c r="G25" s="70">
        <f t="shared" si="2"/>
        <v>605</v>
      </c>
      <c r="H25" s="62">
        <f t="shared" si="3"/>
        <v>24.596747752497688</v>
      </c>
      <c r="M25" s="79"/>
    </row>
    <row r="26" spans="1:13">
      <c r="A26" s="70">
        <v>22</v>
      </c>
      <c r="B26" s="63">
        <v>42206</v>
      </c>
      <c r="C26" s="75">
        <v>11.183</v>
      </c>
      <c r="D26" s="75">
        <f>IF(B26="","",C26-'RA-11-SM1-1'!D34)</f>
        <v>-6.911999999999999</v>
      </c>
      <c r="E26" s="72">
        <v>9.7799999999999994</v>
      </c>
      <c r="G26" s="70">
        <f t="shared" si="2"/>
        <v>616</v>
      </c>
      <c r="H26" s="62">
        <f t="shared" si="3"/>
        <v>24.819347291981714</v>
      </c>
      <c r="M26" s="79"/>
    </row>
    <row r="27" spans="1:13">
      <c r="A27" s="70">
        <v>23</v>
      </c>
      <c r="B27" s="63">
        <v>42217</v>
      </c>
      <c r="C27" s="75">
        <v>11.1</v>
      </c>
      <c r="D27" s="75">
        <f>IF(B27="","",C27-'RA-11-SM1-1'!D35)</f>
        <v>-6.9949999999999992</v>
      </c>
      <c r="E27" s="72">
        <v>9.7309999999999999</v>
      </c>
      <c r="G27" s="70">
        <f t="shared" si="2"/>
        <v>627</v>
      </c>
      <c r="H27" s="62">
        <f t="shared" si="3"/>
        <v>25.03996805109783</v>
      </c>
      <c r="M27" s="79"/>
    </row>
    <row r="28" spans="1:13">
      <c r="A28" s="70">
        <v>24</v>
      </c>
      <c r="B28" s="63">
        <v>42228</v>
      </c>
      <c r="C28" s="75">
        <v>11.010999999999999</v>
      </c>
      <c r="D28" s="75">
        <f>IF(B28="","",C28-'RA-11-SM1-1'!D36)</f>
        <v>-7.0839999999999996</v>
      </c>
      <c r="E28" s="72">
        <v>9.6180000000000003</v>
      </c>
      <c r="G28" s="70">
        <f t="shared" si="2"/>
        <v>638</v>
      </c>
      <c r="H28" s="62">
        <f t="shared" si="3"/>
        <v>25.258661880630179</v>
      </c>
      <c r="I28" s="65">
        <f>IF(G28="","",LOG10(G28))</f>
        <v>2.8048206787211623</v>
      </c>
      <c r="M28" s="79"/>
    </row>
    <row r="29" spans="1:13">
      <c r="A29" s="70">
        <v>25</v>
      </c>
      <c r="B29" s="63">
        <v>42237</v>
      </c>
      <c r="C29" s="75">
        <v>10.954000000000001</v>
      </c>
      <c r="D29" s="75">
        <f>IF(B29="","",C29-'RA-11-SM1-1'!D37)</f>
        <v>-7.1409999999999982</v>
      </c>
      <c r="E29" s="72">
        <v>9.6890000000000001</v>
      </c>
      <c r="G29" s="70">
        <f t="shared" si="2"/>
        <v>647</v>
      </c>
      <c r="H29" s="62">
        <f t="shared" si="3"/>
        <v>25.436194683953808</v>
      </c>
      <c r="I29" s="65">
        <f>IF(G29="","",LOG10(G29))</f>
        <v>2.8109042806687006</v>
      </c>
      <c r="M29" s="79"/>
    </row>
    <row r="30" spans="1:13">
      <c r="A30" s="70">
        <v>26</v>
      </c>
      <c r="B30" s="63">
        <v>42251</v>
      </c>
      <c r="C30" s="75">
        <v>11.933</v>
      </c>
      <c r="D30" s="75">
        <f>IF(B30="","",C30-'RA-11-SM1-1'!D38)</f>
        <v>-7.1720000000000006</v>
      </c>
      <c r="E30" s="72">
        <v>9.6419999999999995</v>
      </c>
      <c r="G30" s="70">
        <f t="shared" si="2"/>
        <v>661</v>
      </c>
      <c r="H30" s="62">
        <f t="shared" si="3"/>
        <v>25.709920264364882</v>
      </c>
      <c r="M30" s="79"/>
    </row>
    <row r="31" spans="1:13">
      <c r="A31" s="70">
        <v>27</v>
      </c>
      <c r="B31" s="63">
        <v>42259</v>
      </c>
      <c r="C31" s="75">
        <v>11.898</v>
      </c>
      <c r="D31" s="75">
        <f>IF(B31="","",C31-'RA-11-SM1-1'!D39)</f>
        <v>-7.2070000000000007</v>
      </c>
      <c r="E31" s="72">
        <v>10.718999999999999</v>
      </c>
      <c r="G31" s="70">
        <f t="shared" si="2"/>
        <v>669</v>
      </c>
      <c r="H31" s="62">
        <f t="shared" si="3"/>
        <v>25.865034312755125</v>
      </c>
      <c r="M31" s="79"/>
    </row>
    <row r="32" spans="1:13">
      <c r="A32" s="70">
        <v>28</v>
      </c>
      <c r="B32" s="63">
        <v>42266</v>
      </c>
      <c r="C32" s="75">
        <v>12.833</v>
      </c>
      <c r="D32" s="75">
        <f>IF(B32="","",C32-'RA-11-SM1-1'!D40)</f>
        <v>-7.2820000000000018</v>
      </c>
      <c r="E32" s="72">
        <v>11.628</v>
      </c>
      <c r="G32" s="70">
        <f t="shared" si="2"/>
        <v>676</v>
      </c>
      <c r="H32" s="62">
        <f t="shared" si="3"/>
        <v>26</v>
      </c>
      <c r="M32" s="79"/>
    </row>
    <row r="33" spans="1:13">
      <c r="A33" s="70">
        <v>29</v>
      </c>
      <c r="B33" s="63">
        <v>42276</v>
      </c>
      <c r="C33" s="75">
        <v>12.734</v>
      </c>
      <c r="D33" s="75">
        <f>IF(B33="","",C33-'RA-11-SM1-1'!D41)</f>
        <v>-7.381000000000002</v>
      </c>
      <c r="E33" s="72">
        <v>11.989000000000001</v>
      </c>
      <c r="G33" s="70">
        <f t="shared" si="2"/>
        <v>686</v>
      </c>
      <c r="H33" s="62">
        <f t="shared" si="3"/>
        <v>26.19160170741759</v>
      </c>
      <c r="M33" s="79"/>
    </row>
    <row r="34" spans="1:13">
      <c r="A34" s="70">
        <v>30</v>
      </c>
      <c r="B34" s="63">
        <v>42290</v>
      </c>
      <c r="C34" s="75">
        <v>13.593999999999999</v>
      </c>
      <c r="D34" s="75">
        <f>IF(B34="","",C34-'RA-11-SM1-1'!D42)</f>
        <v>-7.5510000000000037</v>
      </c>
      <c r="E34" s="72">
        <v>11.542999999999999</v>
      </c>
      <c r="G34" s="70">
        <f t="shared" si="2"/>
        <v>700</v>
      </c>
      <c r="H34" s="62">
        <f t="shared" si="3"/>
        <v>26.457513110645905</v>
      </c>
      <c r="M34" s="79"/>
    </row>
    <row r="35" spans="1:13">
      <c r="A35" s="70">
        <v>31</v>
      </c>
      <c r="B35" s="63">
        <v>42300</v>
      </c>
      <c r="C35" s="75">
        <v>13.574999999999999</v>
      </c>
      <c r="D35" s="75">
        <f>IF(B35="","",C35-'RA-11-SM1-1'!D43)</f>
        <v>-7.5700000000000038</v>
      </c>
      <c r="E35" s="72">
        <v>11.473000000000001</v>
      </c>
      <c r="G35" s="70">
        <f t="shared" si="2"/>
        <v>710</v>
      </c>
      <c r="H35" s="62">
        <f t="shared" si="3"/>
        <v>26.645825188948457</v>
      </c>
      <c r="M35" s="79"/>
    </row>
    <row r="36" spans="1:13">
      <c r="A36" s="70">
        <v>32</v>
      </c>
      <c r="B36" s="63">
        <v>42306</v>
      </c>
      <c r="C36" s="75">
        <v>13.525</v>
      </c>
      <c r="D36" s="75">
        <f>IF(B36="","",C36-'RA-11-SM1-1'!D44)</f>
        <v>-7.6200000000000028</v>
      </c>
      <c r="E36" s="72">
        <v>11.475</v>
      </c>
      <c r="G36" s="70">
        <f t="shared" si="2"/>
        <v>716</v>
      </c>
      <c r="H36" s="62">
        <f t="shared" si="3"/>
        <v>26.758176320519304</v>
      </c>
      <c r="M36" s="79"/>
    </row>
    <row r="37" spans="1:13">
      <c r="A37" s="70">
        <v>33</v>
      </c>
      <c r="B37" s="63">
        <v>42314</v>
      </c>
      <c r="C37" s="75">
        <v>13.481999999999999</v>
      </c>
      <c r="D37" s="75">
        <f>IF(B37="","",C37-'RA-11-SM1-1'!D45)</f>
        <v>-7.6630000000000038</v>
      </c>
      <c r="E37" s="72">
        <v>11.377000000000001</v>
      </c>
      <c r="G37" s="70">
        <f t="shared" si="2"/>
        <v>724</v>
      </c>
      <c r="H37" s="62">
        <f t="shared" si="3"/>
        <v>26.90724809414742</v>
      </c>
      <c r="M37" s="79"/>
    </row>
    <row r="38" spans="1:13">
      <c r="A38" s="70">
        <v>34</v>
      </c>
      <c r="B38" s="63">
        <v>42324</v>
      </c>
      <c r="C38" s="75">
        <v>13.419</v>
      </c>
      <c r="D38" s="75">
        <f>IF(B38="","",C38-'RA-11-SM1-1'!D46)</f>
        <v>-7.7260000000000026</v>
      </c>
      <c r="E38" s="72">
        <v>12.29</v>
      </c>
      <c r="G38" s="70">
        <f t="shared" si="2"/>
        <v>734</v>
      </c>
      <c r="H38" s="62">
        <f t="shared" si="3"/>
        <v>27.092434368288131</v>
      </c>
    </row>
    <row r="39" spans="1:13">
      <c r="A39" s="70">
        <v>35</v>
      </c>
      <c r="B39" s="63">
        <v>42336</v>
      </c>
      <c r="C39" s="75">
        <v>13.4</v>
      </c>
      <c r="D39" s="75">
        <f>IF(B39="","",C39-'RA-11-SM1-1'!D47)</f>
        <v>-7.7450000000000028</v>
      </c>
      <c r="E39" s="72">
        <v>12.287000000000001</v>
      </c>
      <c r="G39" s="70">
        <f t="shared" si="2"/>
        <v>746</v>
      </c>
      <c r="H39" s="62">
        <f t="shared" si="3"/>
        <v>27.313000567495326</v>
      </c>
    </row>
    <row r="40" spans="1:13">
      <c r="A40" s="70">
        <v>36</v>
      </c>
      <c r="B40" s="63">
        <v>42342</v>
      </c>
      <c r="C40" s="75">
        <v>13.244999999999999</v>
      </c>
      <c r="D40" s="75">
        <f>IF(B40="","",C40-'RA-11-SM1-1'!D48)</f>
        <v>-7.9000000000000039</v>
      </c>
      <c r="E40" s="72">
        <v>11.474</v>
      </c>
      <c r="G40" s="70">
        <f t="shared" si="2"/>
        <v>752</v>
      </c>
      <c r="H40" s="62">
        <f t="shared" si="3"/>
        <v>27.422618401604176</v>
      </c>
    </row>
    <row r="41" spans="1:13">
      <c r="A41" s="70">
        <v>37</v>
      </c>
      <c r="B41" s="63">
        <v>42346</v>
      </c>
      <c r="C41" s="75">
        <v>13.223000000000001</v>
      </c>
      <c r="D41" s="75">
        <f>IF(B41="","",C41-'RA-11-SM1-1'!D49)</f>
        <v>-7.9220000000000024</v>
      </c>
      <c r="E41" s="72">
        <v>11.053000000000001</v>
      </c>
      <c r="G41" s="70">
        <f t="shared" si="2"/>
        <v>756</v>
      </c>
      <c r="H41" s="62">
        <f t="shared" si="3"/>
        <v>27.495454169735041</v>
      </c>
    </row>
    <row r="42" spans="1:13">
      <c r="A42" s="70">
        <v>38</v>
      </c>
      <c r="B42" s="63">
        <v>42353</v>
      </c>
      <c r="C42" s="75">
        <v>13.173999999999999</v>
      </c>
      <c r="D42" s="75">
        <f>IF(B42="","",C42-'RA-11-SM1-1'!D50)</f>
        <v>-7.9710000000000036</v>
      </c>
      <c r="E42" s="72">
        <v>11.047000000000001</v>
      </c>
      <c r="G42" s="70">
        <f t="shared" si="2"/>
        <v>763</v>
      </c>
      <c r="H42" s="62">
        <f t="shared" si="3"/>
        <v>27.622454633866266</v>
      </c>
    </row>
    <row r="43" spans="1:13">
      <c r="A43" s="70">
        <v>39</v>
      </c>
      <c r="B43" s="63">
        <v>42360</v>
      </c>
      <c r="C43" s="75">
        <v>13.17</v>
      </c>
      <c r="D43" s="75">
        <f>IF(B43="","",C43-'RA-11-SM1-1'!D51)</f>
        <v>-7.9750000000000032</v>
      </c>
      <c r="E43" s="72">
        <v>11.023</v>
      </c>
      <c r="G43" s="70">
        <f t="shared" si="2"/>
        <v>770</v>
      </c>
      <c r="H43" s="62">
        <f t="shared" si="3"/>
        <v>27.748873851023216</v>
      </c>
    </row>
    <row r="44" spans="1:13">
      <c r="A44" s="70">
        <v>40</v>
      </c>
      <c r="B44" s="63">
        <v>42369</v>
      </c>
      <c r="C44" s="75">
        <v>13.141</v>
      </c>
      <c r="D44" s="75">
        <f>IF(B44="","",C44-'RA-11-SM1-1'!D52)</f>
        <v>-8.0040000000000031</v>
      </c>
      <c r="E44" s="72">
        <v>11.004</v>
      </c>
      <c r="G44" s="70">
        <f t="shared" si="2"/>
        <v>779</v>
      </c>
      <c r="H44" s="62">
        <f t="shared" si="3"/>
        <v>27.910571473905726</v>
      </c>
    </row>
    <row r="45" spans="1:13">
      <c r="A45" s="70">
        <v>41</v>
      </c>
      <c r="B45" s="63">
        <v>42378</v>
      </c>
      <c r="C45" s="75">
        <v>13.132999999999999</v>
      </c>
      <c r="D45" s="75">
        <f>IF(B45="","",C45-'RA-11-SM1-1'!D53)</f>
        <v>-8.012000000000004</v>
      </c>
      <c r="E45" s="72">
        <v>11.004</v>
      </c>
      <c r="G45" s="70">
        <f t="shared" si="2"/>
        <v>788</v>
      </c>
      <c r="H45" s="62">
        <f t="shared" si="3"/>
        <v>28.071337695236398</v>
      </c>
    </row>
    <row r="46" spans="1:13">
      <c r="A46" s="70">
        <v>42</v>
      </c>
      <c r="B46" s="63">
        <v>42382</v>
      </c>
      <c r="C46" s="75">
        <v>13.113</v>
      </c>
      <c r="D46" s="75">
        <f>IF(B46="","",C46-'RA-11-SM1-1'!D54)</f>
        <v>-8.0320000000000036</v>
      </c>
      <c r="E46" s="72">
        <v>10.987</v>
      </c>
      <c r="G46" s="70">
        <f t="shared" si="2"/>
        <v>792</v>
      </c>
      <c r="H46" s="62">
        <f t="shared" si="3"/>
        <v>28.142494558940577</v>
      </c>
    </row>
    <row r="47" spans="1:13">
      <c r="A47" s="70">
        <v>43</v>
      </c>
      <c r="B47" s="63">
        <v>42404</v>
      </c>
      <c r="C47" s="75">
        <v>13.071999999999999</v>
      </c>
      <c r="D47" s="75">
        <f>IF(B47="","",C47-'RA-11-SM1-1'!D55)</f>
        <v>-8.073000000000004</v>
      </c>
      <c r="E47" s="72">
        <v>10.842000000000001</v>
      </c>
      <c r="G47" s="70">
        <f t="shared" si="2"/>
        <v>814</v>
      </c>
      <c r="H47" s="62">
        <f t="shared" si="3"/>
        <v>28.530685235374211</v>
      </c>
    </row>
    <row r="48" spans="1:13">
      <c r="A48" s="70">
        <v>44</v>
      </c>
      <c r="B48" s="63">
        <v>42413</v>
      </c>
      <c r="C48" s="75">
        <v>13.05</v>
      </c>
      <c r="D48" s="75">
        <f>IF(B48="","",C48-'RA-11-SM1-1'!D56)</f>
        <v>-8.0950000000000024</v>
      </c>
      <c r="E48" s="72">
        <f>IF(B48="","",E47)</f>
        <v>10.842000000000001</v>
      </c>
      <c r="G48" s="70">
        <f t="shared" si="2"/>
        <v>823</v>
      </c>
      <c r="H48" s="62">
        <f t="shared" si="3"/>
        <v>28.687976575562104</v>
      </c>
    </row>
    <row r="49" spans="1:8">
      <c r="A49" s="70">
        <v>45</v>
      </c>
      <c r="B49" s="63">
        <v>42417</v>
      </c>
      <c r="C49" s="75">
        <v>13.036</v>
      </c>
      <c r="D49" s="75">
        <f>IF(B49="","",C49-'RA-11-SM1-1'!D57)</f>
        <v>-8.1090000000000035</v>
      </c>
      <c r="E49" s="72">
        <v>10.738</v>
      </c>
      <c r="G49" s="70">
        <f t="shared" si="2"/>
        <v>827</v>
      </c>
      <c r="H49" s="62">
        <f t="shared" si="3"/>
        <v>28.757607689096812</v>
      </c>
    </row>
    <row r="50" spans="1:8">
      <c r="A50" s="70">
        <v>46</v>
      </c>
      <c r="B50" s="63">
        <v>42425</v>
      </c>
      <c r="C50" s="75">
        <v>12.981999999999999</v>
      </c>
      <c r="D50" s="75">
        <f>IF(B50="","",C50-'RA-11-SM1-1'!D58)</f>
        <v>-8.1630000000000038</v>
      </c>
      <c r="E50" s="72">
        <v>10.686999999999999</v>
      </c>
      <c r="G50" s="70">
        <f t="shared" si="2"/>
        <v>835</v>
      </c>
      <c r="H50" s="62">
        <f t="shared" si="3"/>
        <v>28.89636655359978</v>
      </c>
    </row>
    <row r="51" spans="1:8">
      <c r="A51" s="70">
        <v>47</v>
      </c>
      <c r="B51" s="63">
        <v>42436</v>
      </c>
      <c r="C51" s="75">
        <v>12.948</v>
      </c>
      <c r="D51" s="75">
        <f>IF(B51="","",C51-'RA-11-SM1-1'!D59)</f>
        <v>-8.1970000000000027</v>
      </c>
      <c r="E51" s="72">
        <f>IF(B51="","",E50)</f>
        <v>10.686999999999999</v>
      </c>
      <c r="G51" s="70">
        <f t="shared" si="2"/>
        <v>846</v>
      </c>
      <c r="H51" s="62">
        <f t="shared" si="3"/>
        <v>29.086079144497972</v>
      </c>
    </row>
    <row r="52" spans="1:8">
      <c r="A52" s="70">
        <v>48</v>
      </c>
      <c r="B52" s="63">
        <v>42437</v>
      </c>
      <c r="C52" s="75">
        <v>12.916</v>
      </c>
      <c r="D52" s="75">
        <f>IF(B52="","",C52-'RA-11-SM1-1'!D60)</f>
        <v>-8.2290000000000028</v>
      </c>
      <c r="E52" s="72">
        <f>IF(B52="","",E51)</f>
        <v>10.686999999999999</v>
      </c>
      <c r="G52" s="70">
        <f t="shared" si="2"/>
        <v>847</v>
      </c>
      <c r="H52" s="62">
        <f t="shared" si="3"/>
        <v>29.103264421710495</v>
      </c>
    </row>
    <row r="53" spans="1:8">
      <c r="A53" s="70">
        <v>49</v>
      </c>
      <c r="B53" s="63">
        <v>42446</v>
      </c>
      <c r="C53" s="75">
        <v>12.877000000000001</v>
      </c>
      <c r="D53" s="75">
        <f>IF(B53="","",C53-'RA-11-SM1-1'!D61)</f>
        <v>-8.2680000000000025</v>
      </c>
      <c r="E53" s="72">
        <v>10.625</v>
      </c>
      <c r="G53" s="70">
        <f t="shared" si="2"/>
        <v>856</v>
      </c>
      <c r="H53" s="62">
        <f t="shared" si="3"/>
        <v>29.257477676655586</v>
      </c>
    </row>
    <row r="54" spans="1:8">
      <c r="A54" s="70">
        <v>50</v>
      </c>
      <c r="B54" s="63">
        <v>42451</v>
      </c>
      <c r="C54" s="75">
        <v>12.827</v>
      </c>
      <c r="D54" s="75">
        <f>IF(B54="","",C54-'RA-11-SM1-1'!D62)</f>
        <v>-8.3180000000000032</v>
      </c>
      <c r="E54" s="72">
        <v>10.526999999999999</v>
      </c>
      <c r="G54" s="70">
        <f t="shared" si="2"/>
        <v>861</v>
      </c>
      <c r="H54" s="62">
        <f t="shared" si="3"/>
        <v>29.34280150224242</v>
      </c>
    </row>
    <row r="55" spans="1:8">
      <c r="A55" s="70">
        <v>51</v>
      </c>
      <c r="B55" s="63">
        <v>42461</v>
      </c>
      <c r="C55" s="80">
        <v>12.788</v>
      </c>
      <c r="D55" s="75">
        <f>IF(B55="","",C55-'RA-11-SM1-1'!D63)</f>
        <v>-8.3570000000000029</v>
      </c>
      <c r="E55" s="72">
        <f>IF(B55="","",E54)</f>
        <v>10.526999999999999</v>
      </c>
      <c r="G55" s="70">
        <f t="shared" si="2"/>
        <v>871</v>
      </c>
      <c r="H55" s="62">
        <f t="shared" si="3"/>
        <v>29.512709126747414</v>
      </c>
    </row>
    <row r="56" spans="1:8">
      <c r="A56" s="70">
        <v>52</v>
      </c>
      <c r="B56" s="63">
        <v>42473</v>
      </c>
      <c r="C56" s="75">
        <v>12.752000000000001</v>
      </c>
      <c r="D56" s="75">
        <f>IF(B56="","",C56-'RA-11-SM1-1'!D64)</f>
        <v>-8.3930000000000025</v>
      </c>
      <c r="E56" s="72">
        <v>10.754</v>
      </c>
      <c r="G56" s="70">
        <f t="shared" si="2"/>
        <v>883</v>
      </c>
      <c r="H56" s="62">
        <f t="shared" si="3"/>
        <v>29.715315916207253</v>
      </c>
    </row>
    <row r="57" spans="1:8">
      <c r="A57" s="70">
        <v>53</v>
      </c>
      <c r="B57" s="63">
        <v>42480</v>
      </c>
      <c r="C57" s="75">
        <v>12.733000000000001</v>
      </c>
      <c r="D57" s="75">
        <f>IF(B57="","",C57-'RA-11-SM1-1'!D65)</f>
        <v>-8.4120000000000026</v>
      </c>
      <c r="E57" s="72">
        <v>10.641999999999999</v>
      </c>
      <c r="G57" s="70">
        <f t="shared" si="2"/>
        <v>890</v>
      </c>
      <c r="H57" s="62">
        <f t="shared" si="3"/>
        <v>29.832867780352597</v>
      </c>
    </row>
    <row r="58" spans="1:8">
      <c r="A58" s="70">
        <v>54</v>
      </c>
      <c r="B58" s="63">
        <v>42489</v>
      </c>
      <c r="C58" s="75">
        <v>12.707000000000001</v>
      </c>
      <c r="D58" s="75">
        <f>IF(B58="","",C58-'RA-11-SM1-1'!D66)</f>
        <v>-8.4380000000000024</v>
      </c>
      <c r="E58" s="72">
        <f>IF(B58="","",E57)</f>
        <v>10.641999999999999</v>
      </c>
      <c r="G58" s="70">
        <f t="shared" si="2"/>
        <v>899</v>
      </c>
      <c r="H58" s="62">
        <f t="shared" si="3"/>
        <v>29.983328701129899</v>
      </c>
    </row>
    <row r="59" spans="1:8">
      <c r="A59" s="70">
        <v>55</v>
      </c>
      <c r="B59" s="63">
        <v>42494</v>
      </c>
      <c r="C59" s="75">
        <v>12.682</v>
      </c>
      <c r="D59" s="75">
        <f>IF(B59="","",C59-'RA-11-SM1-1'!D67)</f>
        <v>-8.4630000000000027</v>
      </c>
      <c r="E59" s="72">
        <f>IF(B59="","",E58)</f>
        <v>10.641999999999999</v>
      </c>
      <c r="G59" s="70">
        <f t="shared" si="2"/>
        <v>904</v>
      </c>
      <c r="H59" s="62">
        <f t="shared" si="3"/>
        <v>30.066592756745816</v>
      </c>
    </row>
    <row r="60" spans="1:8">
      <c r="A60" s="70">
        <v>56</v>
      </c>
      <c r="B60" s="63">
        <v>42501</v>
      </c>
      <c r="C60" s="75">
        <v>12.667999999999999</v>
      </c>
      <c r="D60" s="75">
        <f>IF(B60="","",C60-'RA-11-SM1-1'!D68)</f>
        <v>-8.4770000000000039</v>
      </c>
      <c r="E60" s="72">
        <f>IF(B60="","",E59)</f>
        <v>10.641999999999999</v>
      </c>
      <c r="G60" s="70">
        <f t="shared" si="2"/>
        <v>911</v>
      </c>
      <c r="H60" s="62">
        <f t="shared" si="3"/>
        <v>30.182776545573141</v>
      </c>
    </row>
    <row r="61" spans="1:8">
      <c r="A61" s="70">
        <v>57</v>
      </c>
      <c r="B61" s="63">
        <v>42513</v>
      </c>
      <c r="C61" s="75">
        <v>12.648</v>
      </c>
      <c r="D61" s="75">
        <f>IF(B61="","",C61-'RA-11-SM1-1'!D69)</f>
        <v>-8.4970000000000034</v>
      </c>
      <c r="E61" s="72">
        <f>IF(B61="","",E60)</f>
        <v>10.641999999999999</v>
      </c>
      <c r="G61" s="70">
        <f t="shared" si="2"/>
        <v>923</v>
      </c>
      <c r="H61" s="62">
        <f t="shared" si="3"/>
        <v>30.380915061926625</v>
      </c>
    </row>
    <row r="62" spans="1:8">
      <c r="A62" s="70">
        <v>58</v>
      </c>
      <c r="B62" s="63">
        <v>42516</v>
      </c>
      <c r="C62" s="75">
        <v>12.667999999999999</v>
      </c>
      <c r="D62" s="75">
        <f>IF(B62="","",C62-'RA-11-SM1-1'!D70)</f>
        <v>-8.4770000000000039</v>
      </c>
      <c r="E62" s="72">
        <v>11.061999999999999</v>
      </c>
      <c r="G62" s="70">
        <f t="shared" si="2"/>
        <v>926</v>
      </c>
      <c r="H62" s="62">
        <f t="shared" si="3"/>
        <v>30.430248109405877</v>
      </c>
    </row>
    <row r="63" spans="1:8">
      <c r="A63" s="70">
        <v>59</v>
      </c>
      <c r="B63" s="63">
        <v>42522</v>
      </c>
      <c r="C63" s="75">
        <v>12.628</v>
      </c>
      <c r="D63" s="75">
        <f>IF(B63="","",C63-'RA-11-SM1-1'!D71)</f>
        <v>-8.517000000000003</v>
      </c>
      <c r="E63" s="72">
        <f>IF(B63="","",E62)</f>
        <v>11.061999999999999</v>
      </c>
      <c r="G63" s="70">
        <f t="shared" si="2"/>
        <v>932</v>
      </c>
      <c r="H63" s="62">
        <f t="shared" si="3"/>
        <v>30.528675044947494</v>
      </c>
    </row>
    <row r="64" spans="1:8">
      <c r="A64" s="70">
        <v>60</v>
      </c>
      <c r="B64" s="63">
        <v>42532</v>
      </c>
      <c r="C64" s="75">
        <v>13.577</v>
      </c>
      <c r="D64" s="75">
        <f>IF(B64="","",C64-'RA-11-SM1-1'!D72)</f>
        <v>-8.5780000000000047</v>
      </c>
      <c r="E64" s="72">
        <v>11.867000000000001</v>
      </c>
      <c r="G64" s="70">
        <f t="shared" si="2"/>
        <v>942</v>
      </c>
      <c r="H64" s="62">
        <f t="shared" si="3"/>
        <v>30.692018506445613</v>
      </c>
    </row>
    <row r="65" spans="1:8">
      <c r="A65" s="70">
        <v>61</v>
      </c>
      <c r="B65" s="63">
        <v>42536</v>
      </c>
      <c r="C65" s="75">
        <v>13.510999999999999</v>
      </c>
      <c r="D65" s="75">
        <f>IF(B65="","",C65-'RA-11-SM1-1'!D73)</f>
        <v>-8.6440000000000055</v>
      </c>
      <c r="E65" s="72">
        <v>12.21</v>
      </c>
      <c r="G65" s="70">
        <f t="shared" si="2"/>
        <v>946</v>
      </c>
      <c r="H65" s="62">
        <f t="shared" si="3"/>
        <v>30.757112998459398</v>
      </c>
    </row>
    <row r="66" spans="1:8">
      <c r="A66" s="70">
        <v>62</v>
      </c>
      <c r="B66" s="63">
        <v>42543</v>
      </c>
      <c r="C66" s="75">
        <v>13.456</v>
      </c>
      <c r="D66" s="75">
        <f>IF(B66="","",C66-'RA-11-SM1-1'!D74)</f>
        <v>-8.6990000000000052</v>
      </c>
      <c r="E66" s="72">
        <f>IF(B66="","",E65)</f>
        <v>12.21</v>
      </c>
      <c r="G66" s="70">
        <f t="shared" si="2"/>
        <v>953</v>
      </c>
      <c r="H66" s="62">
        <f t="shared" si="3"/>
        <v>30.870698080866262</v>
      </c>
    </row>
    <row r="67" spans="1:8">
      <c r="A67" s="70">
        <v>63</v>
      </c>
      <c r="B67" s="63">
        <v>42549</v>
      </c>
      <c r="C67" s="75">
        <v>13.455</v>
      </c>
      <c r="D67" s="75">
        <f>IF(B67="","",C67-'RA-11-SM1-1'!D75)</f>
        <v>-8.7000000000000046</v>
      </c>
      <c r="E67" s="72">
        <f>IF(B67="","",E66)</f>
        <v>12.21</v>
      </c>
      <c r="G67" s="70">
        <f t="shared" si="2"/>
        <v>959</v>
      </c>
      <c r="H67" s="62">
        <f t="shared" si="3"/>
        <v>30.967725134404045</v>
      </c>
    </row>
    <row r="68" spans="1:8">
      <c r="A68" s="70">
        <v>64</v>
      </c>
      <c r="B68" s="63">
        <v>42557</v>
      </c>
      <c r="C68" s="75">
        <v>13.449</v>
      </c>
      <c r="D68" s="75">
        <f>IF(B68="","",C68-'RA-11-SM1-1'!D76)</f>
        <v>-8.7060000000000048</v>
      </c>
      <c r="E68" s="72">
        <v>12.036</v>
      </c>
      <c r="G68" s="70">
        <f t="shared" si="2"/>
        <v>967</v>
      </c>
      <c r="H68" s="62">
        <f t="shared" si="3"/>
        <v>31.096623610932426</v>
      </c>
    </row>
    <row r="69" spans="1:8">
      <c r="A69" s="70">
        <v>65</v>
      </c>
      <c r="B69" s="63">
        <v>42576</v>
      </c>
      <c r="C69" s="75">
        <v>13.457000000000001</v>
      </c>
      <c r="D69" s="75">
        <f>IF(B69="","",C69-'RA-11-SM1-1'!D77)</f>
        <v>-8.698000000000004</v>
      </c>
      <c r="E69" s="72">
        <v>11.846</v>
      </c>
      <c r="G69" s="70">
        <f t="shared" si="2"/>
        <v>986</v>
      </c>
      <c r="H69" s="62">
        <f t="shared" si="3"/>
        <v>31.400636936215164</v>
      </c>
    </row>
    <row r="70" spans="1:8">
      <c r="A70" s="70">
        <v>66</v>
      </c>
      <c r="B70" s="63">
        <v>42578</v>
      </c>
      <c r="C70" s="75">
        <v>13.435</v>
      </c>
      <c r="D70" s="75">
        <f>IF(B70="","",C70-'RA-11-SM1-1'!D78)</f>
        <v>-8.7200000000000042</v>
      </c>
      <c r="E70" s="72">
        <v>11.872999999999999</v>
      </c>
      <c r="G70" s="70">
        <f t="shared" si="2"/>
        <v>988</v>
      </c>
      <c r="H70" s="62">
        <f t="shared" si="3"/>
        <v>31.432467291003423</v>
      </c>
    </row>
    <row r="71" spans="1:8">
      <c r="A71" s="70">
        <v>67</v>
      </c>
      <c r="B71" s="63">
        <v>42593</v>
      </c>
      <c r="C71" s="75">
        <v>13.404999999999999</v>
      </c>
      <c r="D71" s="75">
        <f>IF(B71="","",C71-'RA-11-SM1-1'!D79)</f>
        <v>-8.7500000000000053</v>
      </c>
      <c r="E71" s="72">
        <v>11.856</v>
      </c>
      <c r="G71" s="70">
        <f t="shared" si="2"/>
        <v>1003</v>
      </c>
      <c r="H71" s="62">
        <f t="shared" si="3"/>
        <v>31.670175244226233</v>
      </c>
    </row>
    <row r="72" spans="1:8">
      <c r="A72" s="70">
        <v>68</v>
      </c>
      <c r="B72" s="63">
        <v>42603</v>
      </c>
      <c r="C72" s="75">
        <v>13.37</v>
      </c>
      <c r="D72" s="75">
        <f>IF(B72="","",C72-'RA-11-SM1-1'!D80)</f>
        <v>-8.7850000000000055</v>
      </c>
      <c r="E72" s="72">
        <v>11.803000000000001</v>
      </c>
      <c r="G72" s="70">
        <f t="shared" si="2"/>
        <v>1013</v>
      </c>
      <c r="H72" s="62">
        <f t="shared" si="3"/>
        <v>31.827660925679098</v>
      </c>
    </row>
    <row r="73" spans="1:8">
      <c r="A73" s="70">
        <v>69</v>
      </c>
      <c r="B73" s="63">
        <v>42606</v>
      </c>
      <c r="C73" s="75">
        <v>13.349</v>
      </c>
      <c r="D73" s="75">
        <f>IF(B73="","",C73-'RA-11-SM1-1'!D81)</f>
        <v>-8.8060000000000045</v>
      </c>
      <c r="E73" s="72">
        <v>11.785</v>
      </c>
      <c r="G73" s="70">
        <f t="shared" si="2"/>
        <v>1016</v>
      </c>
      <c r="H73" s="62">
        <f t="shared" si="3"/>
        <v>31.874754901018456</v>
      </c>
    </row>
    <row r="74" spans="1:8">
      <c r="A74" s="70">
        <v>70</v>
      </c>
      <c r="B74" s="63">
        <v>42614</v>
      </c>
      <c r="C74" s="75">
        <v>13.329000000000001</v>
      </c>
      <c r="D74" s="75">
        <f>IF(B74="","",C74-'RA-11-SM1-1'!D82)</f>
        <v>-8.8260000000000041</v>
      </c>
      <c r="E74" s="72">
        <v>11.787000000000001</v>
      </c>
      <c r="G74" s="70">
        <f t="shared" si="2"/>
        <v>1024</v>
      </c>
      <c r="H74" s="62">
        <f t="shared" si="3"/>
        <v>32</v>
      </c>
    </row>
    <row r="75" spans="1:8">
      <c r="A75" s="70">
        <v>71</v>
      </c>
      <c r="B75" s="63">
        <v>42626</v>
      </c>
      <c r="C75" s="75">
        <v>13.271000000000001</v>
      </c>
      <c r="D75" s="75">
        <f>IF(B75="","",C75-'RA-11-SM1-1'!D83)</f>
        <v>-8.8840000000000039</v>
      </c>
      <c r="E75" s="72">
        <v>11.54</v>
      </c>
      <c r="G75" s="70">
        <f t="shared" si="2"/>
        <v>1036</v>
      </c>
      <c r="H75" s="62">
        <f t="shared" si="3"/>
        <v>32.186953878862163</v>
      </c>
    </row>
    <row r="76" spans="1:8">
      <c r="A76" s="70">
        <v>72</v>
      </c>
      <c r="B76" s="63">
        <v>42635</v>
      </c>
      <c r="C76" s="75">
        <v>13.246</v>
      </c>
      <c r="D76" s="75">
        <f>IF(B76="","",C76-'RA-11-SM1-1'!D84)</f>
        <v>-8.9090000000000042</v>
      </c>
      <c r="E76" s="72">
        <v>11.526</v>
      </c>
      <c r="G76" s="70">
        <f t="shared" si="2"/>
        <v>1045</v>
      </c>
      <c r="H76" s="62">
        <f t="shared" si="3"/>
        <v>32.326459750489228</v>
      </c>
    </row>
    <row r="77" spans="1:8">
      <c r="A77" s="70">
        <v>73</v>
      </c>
      <c r="B77" s="63">
        <v>42671</v>
      </c>
      <c r="C77" s="75">
        <v>13.113</v>
      </c>
      <c r="D77" s="75">
        <f>IF(B77="","",C77-'RA-11-SM1-1'!D85)</f>
        <v>-9.0420000000000051</v>
      </c>
      <c r="E77" s="72">
        <v>11.975</v>
      </c>
      <c r="G77" s="70">
        <f t="shared" si="2"/>
        <v>1081</v>
      </c>
      <c r="H77" s="62">
        <f t="shared" si="3"/>
        <v>32.878564445547191</v>
      </c>
    </row>
    <row r="78" spans="1:8">
      <c r="A78" s="70">
        <v>74</v>
      </c>
      <c r="B78" s="63">
        <v>42678</v>
      </c>
      <c r="C78" s="75">
        <v>13.102</v>
      </c>
      <c r="D78" s="75">
        <f>IF(B78="","",C78-'RA-11-SM1-1'!D86)</f>
        <v>-9.0530000000000044</v>
      </c>
      <c r="E78" s="72">
        <v>11.914</v>
      </c>
      <c r="G78" s="70">
        <f t="shared" si="2"/>
        <v>1088</v>
      </c>
      <c r="H78" s="62">
        <f t="shared" si="3"/>
        <v>32.984845004941285</v>
      </c>
    </row>
    <row r="79" spans="1:8">
      <c r="A79" s="70">
        <v>75</v>
      </c>
      <c r="B79" s="63">
        <v>42686</v>
      </c>
      <c r="C79" s="75">
        <v>13.103</v>
      </c>
      <c r="D79" s="75">
        <f>IF(B79="","",C79-'RA-11-SM1-1'!D87)</f>
        <v>-9.0520000000000049</v>
      </c>
      <c r="E79" s="72">
        <v>11.919</v>
      </c>
      <c r="G79" s="70">
        <f t="shared" si="2"/>
        <v>1096</v>
      </c>
      <c r="H79" s="62">
        <f t="shared" si="3"/>
        <v>33.105890714493697</v>
      </c>
    </row>
    <row r="80" spans="1:8">
      <c r="A80" s="70">
        <v>76</v>
      </c>
      <c r="B80" s="63">
        <v>42692</v>
      </c>
      <c r="C80" s="75">
        <v>13.067</v>
      </c>
      <c r="D80" s="75">
        <f>IF(B80="","",C80-'RA-11-SM1-1'!D88)</f>
        <v>-9.0880000000000045</v>
      </c>
      <c r="E80" s="72">
        <v>11.247999999999999</v>
      </c>
      <c r="G80" s="70">
        <f t="shared" si="2"/>
        <v>1102</v>
      </c>
      <c r="H80" s="62">
        <f t="shared" si="3"/>
        <v>33.196385345395662</v>
      </c>
    </row>
    <row r="81" spans="1:8">
      <c r="A81" s="70">
        <v>77</v>
      </c>
      <c r="B81" s="63">
        <v>42699</v>
      </c>
      <c r="C81" s="75">
        <v>13.055</v>
      </c>
      <c r="D81" s="75">
        <f>IF(B81="","",C81-'RA-11-SM1-1'!D89)</f>
        <v>-9.100000000000005</v>
      </c>
      <c r="E81" s="72">
        <v>11.247999999999999</v>
      </c>
      <c r="G81" s="70">
        <f t="shared" si="2"/>
        <v>1109</v>
      </c>
      <c r="H81" s="62">
        <f t="shared" si="3"/>
        <v>33.301651610693426</v>
      </c>
    </row>
    <row r="82" spans="1:8">
      <c r="A82" s="70">
        <v>78</v>
      </c>
      <c r="B82" s="63">
        <v>42704</v>
      </c>
      <c r="C82" s="75">
        <v>13.055999999999999</v>
      </c>
      <c r="D82" s="75">
        <f>IF(B82="","",C82-'RA-11-SM1-1'!D90)</f>
        <v>-9.0990000000000055</v>
      </c>
      <c r="E82" s="72">
        <v>11.874000000000001</v>
      </c>
      <c r="G82" s="70">
        <f t="shared" si="2"/>
        <v>1114</v>
      </c>
      <c r="H82" s="62">
        <f t="shared" si="3"/>
        <v>33.376638536557273</v>
      </c>
    </row>
    <row r="83" spans="1:8">
      <c r="A83" s="70">
        <v>79</v>
      </c>
      <c r="B83" s="63">
        <v>42710</v>
      </c>
      <c r="C83" s="75">
        <v>13.055</v>
      </c>
      <c r="D83" s="75">
        <f>IF(B83="","",C83-'RA-11-SM1-1'!D91)</f>
        <v>-9.100000000000005</v>
      </c>
      <c r="E83" s="72">
        <v>11.871</v>
      </c>
      <c r="G83" s="70">
        <f t="shared" si="2"/>
        <v>1120</v>
      </c>
      <c r="H83" s="62">
        <f t="shared" si="3"/>
        <v>33.466401061363023</v>
      </c>
    </row>
    <row r="84" spans="1:8">
      <c r="A84" s="70">
        <v>80</v>
      </c>
      <c r="B84" s="63">
        <v>42717</v>
      </c>
      <c r="C84" s="75">
        <v>13.045</v>
      </c>
      <c r="D84" s="75">
        <f>IF(B84="","",C84-'RA-11-SM1-1'!D92)</f>
        <v>-9.1100000000000048</v>
      </c>
      <c r="E84" s="72">
        <v>11.795999999999999</v>
      </c>
      <c r="G84" s="70">
        <f t="shared" ref="G84:G105" si="4">IF(B84="","",B84-$B$5)</f>
        <v>1127</v>
      </c>
      <c r="H84" s="62">
        <f t="shared" ref="H84:H105" si="5">IF(G84="","",G84^(1/2))</f>
        <v>33.570820663189039</v>
      </c>
    </row>
    <row r="85" spans="1:8">
      <c r="A85" s="70">
        <v>81</v>
      </c>
      <c r="B85" s="63">
        <v>42725</v>
      </c>
      <c r="C85" s="75">
        <v>13.04</v>
      </c>
      <c r="D85" s="75">
        <f>IF(B85="","",C85-'RA-11-SM1-1'!D93)</f>
        <v>-9.1150000000000055</v>
      </c>
      <c r="E85" s="72">
        <v>11.787000000000001</v>
      </c>
      <c r="G85" s="70">
        <f t="shared" si="4"/>
        <v>1135</v>
      </c>
      <c r="H85" s="62">
        <f t="shared" si="5"/>
        <v>33.689761055846034</v>
      </c>
    </row>
    <row r="86" spans="1:8">
      <c r="A86" s="70">
        <v>82</v>
      </c>
      <c r="C86" s="75"/>
      <c r="D86" s="75" t="str">
        <f>IF(B86="","",C86-'RA-11-SM1-1'!D94)</f>
        <v/>
      </c>
      <c r="E86" s="72" t="str">
        <f>IF(B86="","",E85)</f>
        <v/>
      </c>
      <c r="G86" s="70" t="str">
        <f t="shared" si="4"/>
        <v/>
      </c>
      <c r="H86" s="62" t="str">
        <f t="shared" si="5"/>
        <v/>
      </c>
    </row>
    <row r="87" spans="1:8">
      <c r="A87" s="70">
        <v>83</v>
      </c>
      <c r="C87" s="75"/>
      <c r="D87" s="75" t="str">
        <f>IF(B87="","",C87-'RA-11-SM1-1'!D95)</f>
        <v/>
      </c>
      <c r="E87" s="72" t="str">
        <f t="shared" ref="E87:E150" si="6">IF(B87="","",E86)</f>
        <v/>
      </c>
      <c r="G87" s="70" t="str">
        <f t="shared" si="4"/>
        <v/>
      </c>
      <c r="H87" s="62" t="str">
        <f t="shared" si="5"/>
        <v/>
      </c>
    </row>
    <row r="88" spans="1:8">
      <c r="A88" s="70">
        <v>84</v>
      </c>
      <c r="D88" s="75" t="str">
        <f>IF(B88="","",C88-'RA-11-SM1-1'!D96)</f>
        <v/>
      </c>
      <c r="E88" s="72" t="str">
        <f t="shared" si="6"/>
        <v/>
      </c>
      <c r="G88" s="70" t="str">
        <f t="shared" si="4"/>
        <v/>
      </c>
      <c r="H88" s="62" t="str">
        <f t="shared" si="5"/>
        <v/>
      </c>
    </row>
    <row r="89" spans="1:8">
      <c r="A89" s="70">
        <v>85</v>
      </c>
      <c r="D89" s="75" t="str">
        <f>IF(B89="","",C89-'RA-11-SM1-1'!D97)</f>
        <v/>
      </c>
      <c r="E89" s="72" t="str">
        <f t="shared" si="6"/>
        <v/>
      </c>
      <c r="G89" s="70" t="str">
        <f t="shared" si="4"/>
        <v/>
      </c>
      <c r="H89" s="62" t="str">
        <f t="shared" si="5"/>
        <v/>
      </c>
    </row>
    <row r="90" spans="1:8">
      <c r="A90" s="70">
        <v>86</v>
      </c>
      <c r="D90" s="75" t="str">
        <f>IF(B90="","",C90-'RA-11-SM1-1'!D98)</f>
        <v/>
      </c>
      <c r="E90" s="72" t="str">
        <f t="shared" si="6"/>
        <v/>
      </c>
      <c r="G90" s="70" t="str">
        <f t="shared" si="4"/>
        <v/>
      </c>
      <c r="H90" s="62" t="str">
        <f t="shared" si="5"/>
        <v/>
      </c>
    </row>
    <row r="91" spans="1:8">
      <c r="A91" s="70">
        <v>87</v>
      </c>
      <c r="D91" s="75" t="str">
        <f>IF(B91="","",C91-'RA-11-SM1-1'!D99)</f>
        <v/>
      </c>
      <c r="E91" s="72" t="str">
        <f t="shared" si="6"/>
        <v/>
      </c>
      <c r="G91" s="70" t="str">
        <f t="shared" si="4"/>
        <v/>
      </c>
      <c r="H91" s="62" t="str">
        <f t="shared" si="5"/>
        <v/>
      </c>
    </row>
    <row r="92" spans="1:8">
      <c r="A92" s="70">
        <v>88</v>
      </c>
      <c r="D92" s="75" t="str">
        <f>IF(B92="","",C92-'RA-11-SM1-1'!D100)</f>
        <v/>
      </c>
      <c r="E92" s="72" t="str">
        <f t="shared" si="6"/>
        <v/>
      </c>
      <c r="G92" s="70" t="str">
        <f t="shared" si="4"/>
        <v/>
      </c>
      <c r="H92" s="62" t="str">
        <f t="shared" si="5"/>
        <v/>
      </c>
    </row>
    <row r="93" spans="1:8">
      <c r="A93" s="70">
        <v>89</v>
      </c>
      <c r="D93" s="75" t="str">
        <f>IF(B93="","",C93-'RA-11-SM1-1'!D101)</f>
        <v/>
      </c>
      <c r="E93" s="72" t="str">
        <f t="shared" si="6"/>
        <v/>
      </c>
      <c r="G93" s="70" t="str">
        <f t="shared" si="4"/>
        <v/>
      </c>
      <c r="H93" s="62" t="str">
        <f t="shared" si="5"/>
        <v/>
      </c>
    </row>
    <row r="94" spans="1:8">
      <c r="A94" s="70">
        <v>90</v>
      </c>
      <c r="D94" s="75" t="str">
        <f>IF(B94="","",C94-'RA-11-SM1-1'!D102)</f>
        <v/>
      </c>
      <c r="E94" s="72" t="str">
        <f t="shared" si="6"/>
        <v/>
      </c>
      <c r="G94" s="70" t="str">
        <f t="shared" si="4"/>
        <v/>
      </c>
      <c r="H94" s="62" t="str">
        <f t="shared" si="5"/>
        <v/>
      </c>
    </row>
    <row r="95" spans="1:8">
      <c r="A95" s="70">
        <v>91</v>
      </c>
      <c r="D95" s="75" t="str">
        <f>IF(B95="","",C95-'RA-11-SM1-1'!D103)</f>
        <v/>
      </c>
      <c r="E95" s="72" t="str">
        <f t="shared" si="6"/>
        <v/>
      </c>
      <c r="G95" s="70" t="str">
        <f t="shared" si="4"/>
        <v/>
      </c>
      <c r="H95" s="62" t="str">
        <f t="shared" si="5"/>
        <v/>
      </c>
    </row>
    <row r="96" spans="1:8">
      <c r="A96" s="70">
        <v>92</v>
      </c>
      <c r="D96" s="75" t="str">
        <f>IF(B96="","",C96-'RA-11-SM1-1'!D104)</f>
        <v/>
      </c>
      <c r="E96" s="72" t="str">
        <f t="shared" si="6"/>
        <v/>
      </c>
      <c r="G96" s="70" t="str">
        <f t="shared" si="4"/>
        <v/>
      </c>
      <c r="H96" s="62" t="str">
        <f t="shared" si="5"/>
        <v/>
      </c>
    </row>
    <row r="97" spans="1:8">
      <c r="A97" s="70">
        <v>93</v>
      </c>
      <c r="D97" s="75" t="str">
        <f>IF(B97="","",C97-'RA-11-SM1-1'!D105)</f>
        <v/>
      </c>
      <c r="E97" s="72" t="str">
        <f t="shared" si="6"/>
        <v/>
      </c>
      <c r="G97" s="70" t="str">
        <f t="shared" si="4"/>
        <v/>
      </c>
      <c r="H97" s="62" t="str">
        <f t="shared" si="5"/>
        <v/>
      </c>
    </row>
    <row r="98" spans="1:8">
      <c r="A98" s="70">
        <v>94</v>
      </c>
      <c r="D98" s="75" t="str">
        <f>IF(B98="","",C98-'RA-11-SM1-1'!D106)</f>
        <v/>
      </c>
      <c r="E98" s="72" t="str">
        <f t="shared" si="6"/>
        <v/>
      </c>
      <c r="G98" s="70" t="str">
        <f t="shared" si="4"/>
        <v/>
      </c>
      <c r="H98" s="62" t="str">
        <f t="shared" si="5"/>
        <v/>
      </c>
    </row>
    <row r="99" spans="1:8">
      <c r="A99" s="70">
        <v>95</v>
      </c>
      <c r="D99" s="75" t="str">
        <f>IF(B99="","",C99-'RA-11-SM1-1'!D107)</f>
        <v/>
      </c>
      <c r="E99" s="72" t="str">
        <f t="shared" si="6"/>
        <v/>
      </c>
      <c r="G99" s="70" t="str">
        <f t="shared" si="4"/>
        <v/>
      </c>
      <c r="H99" s="62" t="str">
        <f t="shared" si="5"/>
        <v/>
      </c>
    </row>
    <row r="100" spans="1:8">
      <c r="A100" s="70">
        <v>96</v>
      </c>
      <c r="D100" s="75" t="str">
        <f>IF(B100="","",C100-'RA-11-SM1-1'!D108)</f>
        <v/>
      </c>
      <c r="E100" s="72" t="str">
        <f t="shared" si="6"/>
        <v/>
      </c>
      <c r="G100" s="70" t="str">
        <f t="shared" si="4"/>
        <v/>
      </c>
      <c r="H100" s="62" t="str">
        <f t="shared" si="5"/>
        <v/>
      </c>
    </row>
    <row r="101" spans="1:8">
      <c r="A101" s="70">
        <v>97</v>
      </c>
      <c r="D101" s="75" t="str">
        <f>IF(B101="","",C101-'RA-11-SM1-1'!D109)</f>
        <v/>
      </c>
      <c r="E101" s="72" t="str">
        <f t="shared" si="6"/>
        <v/>
      </c>
      <c r="G101" s="70" t="str">
        <f t="shared" si="4"/>
        <v/>
      </c>
      <c r="H101" s="62" t="str">
        <f t="shared" si="5"/>
        <v/>
      </c>
    </row>
    <row r="102" spans="1:8">
      <c r="A102" s="70">
        <v>98</v>
      </c>
      <c r="D102" s="75" t="str">
        <f>IF(B102="","",C102-'RA-11-SM1-1'!D110)</f>
        <v/>
      </c>
      <c r="E102" s="72" t="str">
        <f t="shared" si="6"/>
        <v/>
      </c>
      <c r="G102" s="70" t="str">
        <f t="shared" si="4"/>
        <v/>
      </c>
      <c r="H102" s="62" t="str">
        <f t="shared" si="5"/>
        <v/>
      </c>
    </row>
    <row r="103" spans="1:8">
      <c r="A103" s="70">
        <v>99</v>
      </c>
      <c r="D103" s="75" t="str">
        <f>IF(B103="","",C103-'RA-11-SM1-1'!D111)</f>
        <v/>
      </c>
      <c r="E103" s="72" t="str">
        <f t="shared" si="6"/>
        <v/>
      </c>
      <c r="G103" s="70" t="str">
        <f t="shared" si="4"/>
        <v/>
      </c>
      <c r="H103" s="62" t="str">
        <f t="shared" si="5"/>
        <v/>
      </c>
    </row>
    <row r="104" spans="1:8">
      <c r="A104" s="70">
        <v>100</v>
      </c>
      <c r="D104" s="75" t="str">
        <f>IF(B104="","",C104-'RA-11-SM1-1'!D112)</f>
        <v/>
      </c>
      <c r="E104" s="72" t="str">
        <f t="shared" si="6"/>
        <v/>
      </c>
      <c r="G104" s="70" t="str">
        <f t="shared" si="4"/>
        <v/>
      </c>
      <c r="H104" s="62" t="str">
        <f t="shared" si="5"/>
        <v/>
      </c>
    </row>
    <row r="105" spans="1:8">
      <c r="A105" s="70">
        <v>101</v>
      </c>
      <c r="D105" s="75" t="str">
        <f>IF(B105="","",C105-'RA-11-SM1-1'!D113)</f>
        <v/>
      </c>
      <c r="E105" s="72" t="str">
        <f t="shared" si="6"/>
        <v/>
      </c>
      <c r="G105" s="70" t="str">
        <f t="shared" si="4"/>
        <v/>
      </c>
      <c r="H105" s="62" t="str">
        <f t="shared" si="5"/>
        <v/>
      </c>
    </row>
    <row r="106" spans="1:8">
      <c r="A106" s="70">
        <v>102</v>
      </c>
      <c r="D106" s="75" t="str">
        <f>IF(B106="","",C106-'RA-11-SM1-1'!D114)</f>
        <v/>
      </c>
      <c r="E106" s="72" t="str">
        <f t="shared" si="6"/>
        <v/>
      </c>
    </row>
    <row r="107" spans="1:8">
      <c r="A107" s="70">
        <v>103</v>
      </c>
      <c r="D107" s="75" t="str">
        <f>IF(B107="","",C107-'RA-11-SM1-1'!D115)</f>
        <v/>
      </c>
      <c r="E107" s="72" t="str">
        <f t="shared" si="6"/>
        <v/>
      </c>
    </row>
    <row r="108" spans="1:8">
      <c r="A108" s="70">
        <v>104</v>
      </c>
      <c r="D108" s="75" t="str">
        <f>IF(B108="","",C108-'RA-11-SM1-1'!D116)</f>
        <v/>
      </c>
      <c r="E108" s="72" t="str">
        <f t="shared" si="6"/>
        <v/>
      </c>
    </row>
    <row r="109" spans="1:8">
      <c r="A109" s="70">
        <v>105</v>
      </c>
      <c r="D109" s="75" t="str">
        <f>IF(B109="","",C109-'RA-11-SM1-1'!D117)</f>
        <v/>
      </c>
      <c r="E109" s="72" t="str">
        <f t="shared" si="6"/>
        <v/>
      </c>
    </row>
    <row r="110" spans="1:8">
      <c r="A110" s="70">
        <v>106</v>
      </c>
      <c r="D110" s="75" t="str">
        <f>IF(B110="","",C110-'RA-11-SM1-1'!D118)</f>
        <v/>
      </c>
      <c r="E110" s="72" t="str">
        <f t="shared" si="6"/>
        <v/>
      </c>
    </row>
    <row r="111" spans="1:8">
      <c r="A111" s="70">
        <v>107</v>
      </c>
      <c r="D111" s="75" t="str">
        <f>IF(B111="","",C111-'RA-11-SM1-1'!D119)</f>
        <v/>
      </c>
      <c r="E111" s="72" t="str">
        <f t="shared" si="6"/>
        <v/>
      </c>
    </row>
    <row r="112" spans="1:8">
      <c r="A112" s="70">
        <v>108</v>
      </c>
      <c r="D112" s="75" t="str">
        <f>IF(B112="","",C112-'RA-11-SM1-1'!D120)</f>
        <v/>
      </c>
      <c r="E112" s="72" t="str">
        <f t="shared" si="6"/>
        <v/>
      </c>
    </row>
    <row r="113" spans="1:5">
      <c r="A113" s="70">
        <v>109</v>
      </c>
      <c r="D113" s="75" t="str">
        <f>IF(B113="","",C113-'RA-11-SM1-1'!D121)</f>
        <v/>
      </c>
      <c r="E113" s="72" t="str">
        <f t="shared" si="6"/>
        <v/>
      </c>
    </row>
    <row r="114" spans="1:5">
      <c r="A114" s="70">
        <v>110</v>
      </c>
      <c r="D114" s="75" t="str">
        <f>IF(B114="","",C114-'RA-11-SM1-1'!D122)</f>
        <v/>
      </c>
      <c r="E114" s="72" t="str">
        <f t="shared" si="6"/>
        <v/>
      </c>
    </row>
    <row r="115" spans="1:5">
      <c r="A115" s="70">
        <v>111</v>
      </c>
      <c r="D115" s="75" t="str">
        <f>IF(B115="","",C115-'RA-11-SM1-1'!D123)</f>
        <v/>
      </c>
      <c r="E115" s="72" t="str">
        <f t="shared" si="6"/>
        <v/>
      </c>
    </row>
    <row r="116" spans="1:5">
      <c r="A116" s="70">
        <v>112</v>
      </c>
      <c r="D116" s="75" t="str">
        <f>IF(B116="","",C116-'RA-11-SM1-1'!D124)</f>
        <v/>
      </c>
      <c r="E116" s="72" t="str">
        <f t="shared" si="6"/>
        <v/>
      </c>
    </row>
    <row r="117" spans="1:5">
      <c r="A117" s="70">
        <v>113</v>
      </c>
      <c r="D117" s="75" t="str">
        <f>IF(B117="","",C117-'RA-11-SM1-1'!D125)</f>
        <v/>
      </c>
      <c r="E117" s="72" t="str">
        <f t="shared" si="6"/>
        <v/>
      </c>
    </row>
    <row r="118" spans="1:5">
      <c r="A118" s="70">
        <v>114</v>
      </c>
      <c r="D118" s="75" t="str">
        <f>IF(B118="","",C118-'RA-11-SM1-1'!D126)</f>
        <v/>
      </c>
      <c r="E118" s="72" t="str">
        <f t="shared" si="6"/>
        <v/>
      </c>
    </row>
    <row r="119" spans="1:5">
      <c r="A119" s="70">
        <v>115</v>
      </c>
      <c r="D119" s="75" t="str">
        <f>IF(B119="","",C119-'RA-11-SM1-1'!D127)</f>
        <v/>
      </c>
      <c r="E119" s="72" t="str">
        <f t="shared" si="6"/>
        <v/>
      </c>
    </row>
    <row r="120" spans="1:5">
      <c r="A120" s="70">
        <v>116</v>
      </c>
      <c r="D120" s="75" t="str">
        <f>IF(B120="","",C120-'RA-11-SM1-1'!D128)</f>
        <v/>
      </c>
      <c r="E120" s="72" t="str">
        <f t="shared" si="6"/>
        <v/>
      </c>
    </row>
    <row r="121" spans="1:5">
      <c r="A121" s="70">
        <v>117</v>
      </c>
      <c r="D121" s="75" t="str">
        <f>IF(B121="","",C121-'RA-11-SM1-1'!D129)</f>
        <v/>
      </c>
      <c r="E121" s="72" t="str">
        <f t="shared" si="6"/>
        <v/>
      </c>
    </row>
    <row r="122" spans="1:5">
      <c r="A122" s="70">
        <v>118</v>
      </c>
      <c r="D122" s="75" t="str">
        <f>IF(B122="","",C122-'RA-11-SM1-1'!D130)</f>
        <v/>
      </c>
      <c r="E122" s="72" t="str">
        <f t="shared" si="6"/>
        <v/>
      </c>
    </row>
    <row r="123" spans="1:5">
      <c r="A123" s="70">
        <v>119</v>
      </c>
      <c r="D123" s="75" t="str">
        <f>IF(B123="","",C123-'RA-11-SM1-1'!D131)</f>
        <v/>
      </c>
      <c r="E123" s="72" t="str">
        <f t="shared" si="6"/>
        <v/>
      </c>
    </row>
    <row r="124" spans="1:5">
      <c r="A124" s="70">
        <v>120</v>
      </c>
      <c r="D124" s="75" t="str">
        <f>IF(B124="","",C124-'RA-11-SM1-1'!D132)</f>
        <v/>
      </c>
      <c r="E124" s="72" t="str">
        <f t="shared" si="6"/>
        <v/>
      </c>
    </row>
    <row r="125" spans="1:5">
      <c r="A125" s="70">
        <v>121</v>
      </c>
      <c r="D125" s="75" t="str">
        <f>IF(B125="","",C125-'RA-11-SM1-1'!D133)</f>
        <v/>
      </c>
      <c r="E125" s="72" t="str">
        <f t="shared" si="6"/>
        <v/>
      </c>
    </row>
    <row r="126" spans="1:5">
      <c r="A126" s="70">
        <v>122</v>
      </c>
      <c r="D126" s="75" t="str">
        <f>IF(B126="","",C126-'RA-11-SM1-1'!D134)</f>
        <v/>
      </c>
      <c r="E126" s="72" t="str">
        <f t="shared" si="6"/>
        <v/>
      </c>
    </row>
    <row r="127" spans="1:5">
      <c r="A127" s="70">
        <v>123</v>
      </c>
      <c r="D127" s="75" t="str">
        <f>IF(B127="","",C127-'RA-11-SM1-1'!D135)</f>
        <v/>
      </c>
      <c r="E127" s="72" t="str">
        <f t="shared" si="6"/>
        <v/>
      </c>
    </row>
    <row r="128" spans="1:5">
      <c r="A128" s="70">
        <v>124</v>
      </c>
      <c r="D128" s="75" t="str">
        <f>IF(B128="","",C128-'RA-11-SM1-1'!D136)</f>
        <v/>
      </c>
      <c r="E128" s="72" t="str">
        <f t="shared" si="6"/>
        <v/>
      </c>
    </row>
    <row r="129" spans="1:5">
      <c r="A129" s="70">
        <v>125</v>
      </c>
      <c r="D129" s="75" t="str">
        <f>IF(B129="","",C129-'RA-11-SM1-1'!D137)</f>
        <v/>
      </c>
      <c r="E129" s="72" t="str">
        <f t="shared" si="6"/>
        <v/>
      </c>
    </row>
    <row r="130" spans="1:5">
      <c r="A130" s="70">
        <v>126</v>
      </c>
      <c r="D130" s="75" t="str">
        <f>IF(B130="","",C130-'RA-11-SM1-1'!D138)</f>
        <v/>
      </c>
      <c r="E130" s="72" t="str">
        <f t="shared" si="6"/>
        <v/>
      </c>
    </row>
    <row r="131" spans="1:5">
      <c r="A131" s="70">
        <v>127</v>
      </c>
      <c r="D131" s="75" t="str">
        <f>IF(B131="","",C131-'RA-11-SM1-1'!D139)</f>
        <v/>
      </c>
      <c r="E131" s="72" t="str">
        <f t="shared" si="6"/>
        <v/>
      </c>
    </row>
    <row r="132" spans="1:5">
      <c r="A132" s="70">
        <v>128</v>
      </c>
      <c r="D132" s="75" t="str">
        <f>IF(B132="","",C132-'RA-11-SM1-1'!D140)</f>
        <v/>
      </c>
      <c r="E132" s="72" t="str">
        <f t="shared" si="6"/>
        <v/>
      </c>
    </row>
    <row r="133" spans="1:5">
      <c r="A133" s="70">
        <v>129</v>
      </c>
      <c r="D133" s="75" t="str">
        <f>IF(B133="","",C133-'RA-11-SM1-1'!D141)</f>
        <v/>
      </c>
      <c r="E133" s="72" t="str">
        <f t="shared" si="6"/>
        <v/>
      </c>
    </row>
    <row r="134" spans="1:5">
      <c r="A134" s="70">
        <v>130</v>
      </c>
      <c r="D134" s="75" t="str">
        <f>IF(B134="","",C134-'RA-11-SM1-1'!D142)</f>
        <v/>
      </c>
      <c r="E134" s="72" t="str">
        <f t="shared" si="6"/>
        <v/>
      </c>
    </row>
    <row r="135" spans="1:5">
      <c r="A135" s="70">
        <v>131</v>
      </c>
      <c r="D135" s="75" t="str">
        <f>IF(B135="","",C135-'RA-11-SM1-1'!D143)</f>
        <v/>
      </c>
      <c r="E135" s="72" t="str">
        <f t="shared" si="6"/>
        <v/>
      </c>
    </row>
    <row r="136" spans="1:5">
      <c r="A136" s="70">
        <v>132</v>
      </c>
      <c r="D136" s="75" t="str">
        <f>IF(B136="","",C136-'RA-11-SM1-1'!D144)</f>
        <v/>
      </c>
      <c r="E136" s="72" t="str">
        <f t="shared" si="6"/>
        <v/>
      </c>
    </row>
    <row r="137" spans="1:5">
      <c r="A137" s="70">
        <v>133</v>
      </c>
      <c r="D137" s="75" t="str">
        <f>IF(B137="","",C137-'RA-11-SM1-1'!D145)</f>
        <v/>
      </c>
      <c r="E137" s="72" t="str">
        <f t="shared" si="6"/>
        <v/>
      </c>
    </row>
    <row r="138" spans="1:5">
      <c r="A138" s="70">
        <v>134</v>
      </c>
      <c r="D138" s="75" t="str">
        <f>IF(B138="","",C138-'RA-11-SM1-1'!D146)</f>
        <v/>
      </c>
      <c r="E138" s="72" t="str">
        <f t="shared" si="6"/>
        <v/>
      </c>
    </row>
    <row r="139" spans="1:5">
      <c r="A139" s="70">
        <v>135</v>
      </c>
      <c r="D139" s="75" t="str">
        <f>IF(B139="","",C139-'RA-11-SM1-1'!D147)</f>
        <v/>
      </c>
      <c r="E139" s="72" t="str">
        <f t="shared" si="6"/>
        <v/>
      </c>
    </row>
    <row r="140" spans="1:5">
      <c r="A140" s="70">
        <v>136</v>
      </c>
      <c r="D140" s="75" t="str">
        <f>IF(B140="","",C140-'RA-11-SM1-1'!D148)</f>
        <v/>
      </c>
      <c r="E140" s="72" t="str">
        <f t="shared" si="6"/>
        <v/>
      </c>
    </row>
    <row r="141" spans="1:5">
      <c r="A141" s="70">
        <v>137</v>
      </c>
      <c r="D141" s="75" t="str">
        <f>IF(B141="","",C141-'RA-11-SM1-1'!D149)</f>
        <v/>
      </c>
      <c r="E141" s="72" t="str">
        <f t="shared" si="6"/>
        <v/>
      </c>
    </row>
    <row r="142" spans="1:5">
      <c r="A142" s="70">
        <v>138</v>
      </c>
      <c r="D142" s="75" t="str">
        <f>IF(B142="","",C142-'RA-11-SM1-1'!D150)</f>
        <v/>
      </c>
      <c r="E142" s="72" t="str">
        <f t="shared" si="6"/>
        <v/>
      </c>
    </row>
    <row r="143" spans="1:5">
      <c r="A143" s="70">
        <v>139</v>
      </c>
      <c r="D143" s="75" t="str">
        <f>IF(B143="","",C143-'RA-11-SM1-1'!D151)</f>
        <v/>
      </c>
      <c r="E143" s="72" t="str">
        <f t="shared" si="6"/>
        <v/>
      </c>
    </row>
    <row r="144" spans="1:5">
      <c r="A144" s="70">
        <v>140</v>
      </c>
      <c r="D144" s="75" t="str">
        <f>IF(B144="","",C144-'RA-11-SM1-1'!D152)</f>
        <v/>
      </c>
      <c r="E144" s="72" t="str">
        <f t="shared" si="6"/>
        <v/>
      </c>
    </row>
    <row r="145" spans="1:5">
      <c r="A145" s="70">
        <v>141</v>
      </c>
      <c r="D145" s="75" t="str">
        <f>IF(B145="","",C145-'RA-11-SM1-1'!D153)</f>
        <v/>
      </c>
      <c r="E145" s="72" t="str">
        <f t="shared" si="6"/>
        <v/>
      </c>
    </row>
    <row r="146" spans="1:5">
      <c r="A146" s="70">
        <v>142</v>
      </c>
      <c r="D146" s="75" t="str">
        <f>IF(B146="","",C146-'RA-11-SM1-1'!D154)</f>
        <v/>
      </c>
      <c r="E146" s="72" t="str">
        <f t="shared" si="6"/>
        <v/>
      </c>
    </row>
    <row r="147" spans="1:5">
      <c r="A147" s="70">
        <v>143</v>
      </c>
      <c r="D147" s="75" t="str">
        <f>IF(B147="","",C147-'RA-11-SM1-1'!D155)</f>
        <v/>
      </c>
      <c r="E147" s="72" t="str">
        <f t="shared" si="6"/>
        <v/>
      </c>
    </row>
    <row r="148" spans="1:5">
      <c r="A148" s="70">
        <v>144</v>
      </c>
      <c r="D148" s="75" t="str">
        <f>IF(B148="","",C148-'RA-11-SM1-1'!D156)</f>
        <v/>
      </c>
      <c r="E148" s="72" t="str">
        <f t="shared" si="6"/>
        <v/>
      </c>
    </row>
    <row r="149" spans="1:5">
      <c r="A149" s="70">
        <v>145</v>
      </c>
      <c r="D149" s="75" t="str">
        <f>IF(B149="","",C149-'RA-11-SM1-1'!D157)</f>
        <v/>
      </c>
      <c r="E149" s="72" t="str">
        <f t="shared" si="6"/>
        <v/>
      </c>
    </row>
    <row r="150" spans="1:5">
      <c r="A150" s="70">
        <v>146</v>
      </c>
      <c r="D150" s="75" t="str">
        <f>IF(B150="","",C150-'RA-11-SM1-1'!D158)</f>
        <v/>
      </c>
      <c r="E150" s="72" t="str">
        <f t="shared" si="6"/>
        <v/>
      </c>
    </row>
    <row r="151" spans="1:5">
      <c r="A151" s="70">
        <v>147</v>
      </c>
      <c r="D151" s="75" t="str">
        <f>IF(B151="","",C151-'RA-11-SM1-1'!D159)</f>
        <v/>
      </c>
      <c r="E151" s="72" t="str">
        <f t="shared" ref="E151:E214" si="7">IF(B151="","",E150)</f>
        <v/>
      </c>
    </row>
    <row r="152" spans="1:5">
      <c r="A152" s="70">
        <v>148</v>
      </c>
      <c r="D152" s="75" t="str">
        <f>IF(B152="","",C152-'RA-11-SM1-1'!D160)</f>
        <v/>
      </c>
      <c r="E152" s="72" t="str">
        <f t="shared" si="7"/>
        <v/>
      </c>
    </row>
    <row r="153" spans="1:5">
      <c r="A153" s="70">
        <v>149</v>
      </c>
      <c r="D153" s="75" t="str">
        <f>IF(B153="","",C153-'RA-11-SM1-1'!D161)</f>
        <v/>
      </c>
      <c r="E153" s="72" t="str">
        <f t="shared" si="7"/>
        <v/>
      </c>
    </row>
    <row r="154" spans="1:5">
      <c r="A154" s="70">
        <v>150</v>
      </c>
      <c r="D154" s="75" t="str">
        <f>IF(B154="","",C154-'RA-11-SM1-1'!D162)</f>
        <v/>
      </c>
      <c r="E154" s="72" t="str">
        <f t="shared" si="7"/>
        <v/>
      </c>
    </row>
    <row r="155" spans="1:5">
      <c r="A155" s="70">
        <v>151</v>
      </c>
      <c r="D155" s="75" t="str">
        <f>IF(B155="","",C155-'RA-11-SM1-1'!D163)</f>
        <v/>
      </c>
      <c r="E155" s="72" t="str">
        <f t="shared" si="7"/>
        <v/>
      </c>
    </row>
    <row r="156" spans="1:5">
      <c r="A156" s="70">
        <v>152</v>
      </c>
      <c r="D156" s="75" t="str">
        <f>IF(B156="","",C156-'RA-11-SM1-1'!D164)</f>
        <v/>
      </c>
      <c r="E156" s="72" t="str">
        <f t="shared" si="7"/>
        <v/>
      </c>
    </row>
    <row r="157" spans="1:5">
      <c r="A157" s="70">
        <v>153</v>
      </c>
      <c r="D157" s="75" t="str">
        <f>IF(B157="","",C157-'RA-11-SM1-1'!D165)</f>
        <v/>
      </c>
      <c r="E157" s="72" t="str">
        <f t="shared" si="7"/>
        <v/>
      </c>
    </row>
    <row r="158" spans="1:5">
      <c r="A158" s="70">
        <v>154</v>
      </c>
      <c r="D158" s="75" t="str">
        <f>IF(B158="","",C158-'RA-11-SM1-1'!D166)</f>
        <v/>
      </c>
      <c r="E158" s="72" t="str">
        <f t="shared" si="7"/>
        <v/>
      </c>
    </row>
    <row r="159" spans="1:5">
      <c r="A159" s="70">
        <v>155</v>
      </c>
      <c r="D159" s="75" t="str">
        <f>IF(B159="","",C159-'RA-11-SM1-1'!D167)</f>
        <v/>
      </c>
      <c r="E159" s="72" t="str">
        <f t="shared" si="7"/>
        <v/>
      </c>
    </row>
    <row r="160" spans="1:5">
      <c r="A160" s="70">
        <v>156</v>
      </c>
      <c r="D160" s="75" t="str">
        <f>IF(B160="","",C160-'RA-11-SM1-1'!D168)</f>
        <v/>
      </c>
      <c r="E160" s="72" t="str">
        <f t="shared" si="7"/>
        <v/>
      </c>
    </row>
    <row r="161" spans="1:5">
      <c r="A161" s="70">
        <v>157</v>
      </c>
      <c r="D161" s="75" t="str">
        <f>IF(B161="","",C161-'RA-11-SM1-1'!D169)</f>
        <v/>
      </c>
      <c r="E161" s="72" t="str">
        <f t="shared" si="7"/>
        <v/>
      </c>
    </row>
    <row r="162" spans="1:5">
      <c r="A162" s="70">
        <v>158</v>
      </c>
      <c r="D162" s="75" t="str">
        <f>IF(B162="","",C162-'RA-11-SM1-1'!D170)</f>
        <v/>
      </c>
      <c r="E162" s="72" t="str">
        <f t="shared" si="7"/>
        <v/>
      </c>
    </row>
    <row r="163" spans="1:5">
      <c r="A163" s="70">
        <v>159</v>
      </c>
      <c r="D163" s="75" t="str">
        <f>IF(B163="","",C163-'RA-11-SM1-1'!D171)</f>
        <v/>
      </c>
      <c r="E163" s="72" t="str">
        <f t="shared" si="7"/>
        <v/>
      </c>
    </row>
    <row r="164" spans="1:5">
      <c r="A164" s="70">
        <v>160</v>
      </c>
      <c r="D164" s="75" t="str">
        <f>IF(B164="","",C164-'RA-11-SM1-1'!D172)</f>
        <v/>
      </c>
      <c r="E164" s="72" t="str">
        <f t="shared" si="7"/>
        <v/>
      </c>
    </row>
    <row r="165" spans="1:5">
      <c r="A165" s="70">
        <v>161</v>
      </c>
      <c r="D165" s="75" t="str">
        <f>IF(B165="","",C165-'RA-11-SM1-1'!D173)</f>
        <v/>
      </c>
      <c r="E165" s="72" t="str">
        <f t="shared" si="7"/>
        <v/>
      </c>
    </row>
    <row r="166" spans="1:5">
      <c r="A166" s="70">
        <v>162</v>
      </c>
      <c r="D166" s="75" t="str">
        <f>IF(B166="","",C166-'RA-11-SM1-1'!D174)</f>
        <v/>
      </c>
      <c r="E166" s="72" t="str">
        <f t="shared" si="7"/>
        <v/>
      </c>
    </row>
    <row r="167" spans="1:5">
      <c r="A167" s="70">
        <v>163</v>
      </c>
      <c r="D167" s="75" t="str">
        <f>IF(B167="","",C167-'RA-11-SM1-1'!D175)</f>
        <v/>
      </c>
      <c r="E167" s="72" t="str">
        <f t="shared" si="7"/>
        <v/>
      </c>
    </row>
    <row r="168" spans="1:5">
      <c r="A168" s="70">
        <v>164</v>
      </c>
      <c r="D168" s="75" t="str">
        <f>IF(B168="","",C168-'RA-11-SM1-1'!D176)</f>
        <v/>
      </c>
      <c r="E168" s="72" t="str">
        <f t="shared" si="7"/>
        <v/>
      </c>
    </row>
    <row r="169" spans="1:5">
      <c r="A169" s="70">
        <v>165</v>
      </c>
      <c r="D169" s="75" t="str">
        <f>IF(B169="","",C169-'RA-11-SM1-1'!D177)</f>
        <v/>
      </c>
      <c r="E169" s="72" t="str">
        <f t="shared" si="7"/>
        <v/>
      </c>
    </row>
    <row r="170" spans="1:5">
      <c r="A170" s="70">
        <v>166</v>
      </c>
      <c r="D170" s="75" t="str">
        <f>IF(B170="","",C170-'RA-11-SM1-1'!D178)</f>
        <v/>
      </c>
      <c r="E170" s="72" t="str">
        <f t="shared" si="7"/>
        <v/>
      </c>
    </row>
    <row r="171" spans="1:5">
      <c r="A171" s="70">
        <v>167</v>
      </c>
      <c r="D171" s="75" t="str">
        <f>IF(B171="","",C171-'RA-11-SM1-1'!D179)</f>
        <v/>
      </c>
      <c r="E171" s="72" t="str">
        <f t="shared" si="7"/>
        <v/>
      </c>
    </row>
    <row r="172" spans="1:5">
      <c r="A172" s="70">
        <v>168</v>
      </c>
      <c r="D172" s="75" t="str">
        <f>IF(B172="","",C172-'RA-11-SM1-1'!D180)</f>
        <v/>
      </c>
      <c r="E172" s="72" t="str">
        <f t="shared" si="7"/>
        <v/>
      </c>
    </row>
    <row r="173" spans="1:5">
      <c r="A173" s="70">
        <v>169</v>
      </c>
      <c r="D173" s="75" t="str">
        <f>IF(B173="","",C173-'RA-11-SM1-1'!D181)</f>
        <v/>
      </c>
      <c r="E173" s="72" t="str">
        <f t="shared" si="7"/>
        <v/>
      </c>
    </row>
    <row r="174" spans="1:5">
      <c r="A174" s="70">
        <v>170</v>
      </c>
      <c r="D174" s="75" t="str">
        <f>IF(B174="","",C174-'RA-11-SM1-1'!D182)</f>
        <v/>
      </c>
      <c r="E174" s="72" t="str">
        <f t="shared" si="7"/>
        <v/>
      </c>
    </row>
    <row r="175" spans="1:5">
      <c r="A175" s="70">
        <v>171</v>
      </c>
      <c r="D175" s="75" t="str">
        <f>IF(B175="","",C175-'RA-11-SM1-1'!D183)</f>
        <v/>
      </c>
      <c r="E175" s="72" t="str">
        <f t="shared" si="7"/>
        <v/>
      </c>
    </row>
    <row r="176" spans="1:5">
      <c r="A176" s="70">
        <v>172</v>
      </c>
      <c r="D176" s="75" t="str">
        <f>IF(B176="","",C176-'RA-11-SM1-1'!D184)</f>
        <v/>
      </c>
      <c r="E176" s="72" t="str">
        <f t="shared" si="7"/>
        <v/>
      </c>
    </row>
    <row r="177" spans="1:5">
      <c r="A177" s="70">
        <v>173</v>
      </c>
      <c r="D177" s="75" t="str">
        <f>IF(B177="","",C177-'RA-11-SM1-1'!D185)</f>
        <v/>
      </c>
      <c r="E177" s="72" t="str">
        <f t="shared" si="7"/>
        <v/>
      </c>
    </row>
    <row r="178" spans="1:5">
      <c r="A178" s="70">
        <v>174</v>
      </c>
      <c r="D178" s="75" t="str">
        <f>IF(B178="","",C178-'RA-11-SM1-1'!D186)</f>
        <v/>
      </c>
      <c r="E178" s="72" t="str">
        <f t="shared" si="7"/>
        <v/>
      </c>
    </row>
    <row r="179" spans="1:5">
      <c r="A179" s="70">
        <v>175</v>
      </c>
      <c r="D179" s="75" t="str">
        <f>IF(B179="","",C179-'RA-11-SM1-1'!D187)</f>
        <v/>
      </c>
      <c r="E179" s="72" t="str">
        <f t="shared" si="7"/>
        <v/>
      </c>
    </row>
    <row r="180" spans="1:5">
      <c r="A180" s="70">
        <v>176</v>
      </c>
      <c r="D180" s="75" t="str">
        <f>IF(B180="","",C180-'RA-11-SM1-1'!D188)</f>
        <v/>
      </c>
      <c r="E180" s="72" t="str">
        <f t="shared" si="7"/>
        <v/>
      </c>
    </row>
    <row r="181" spans="1:5">
      <c r="A181" s="70">
        <v>177</v>
      </c>
      <c r="D181" s="75" t="str">
        <f>IF(B181="","",C181-'RA-11-SM1-1'!D189)</f>
        <v/>
      </c>
      <c r="E181" s="72" t="str">
        <f t="shared" si="7"/>
        <v/>
      </c>
    </row>
    <row r="182" spans="1:5">
      <c r="A182" s="70">
        <v>178</v>
      </c>
      <c r="D182" s="75" t="str">
        <f>IF(B182="","",C182-'RA-11-SM1-1'!D190)</f>
        <v/>
      </c>
      <c r="E182" s="72" t="str">
        <f t="shared" si="7"/>
        <v/>
      </c>
    </row>
    <row r="183" spans="1:5">
      <c r="A183" s="70">
        <v>179</v>
      </c>
      <c r="D183" s="75" t="str">
        <f>IF(B183="","",C183-'RA-11-SM1-1'!D191)</f>
        <v/>
      </c>
      <c r="E183" s="72" t="str">
        <f t="shared" si="7"/>
        <v/>
      </c>
    </row>
    <row r="184" spans="1:5">
      <c r="A184" s="70">
        <v>180</v>
      </c>
      <c r="D184" s="75" t="str">
        <f>IF(B184="","",C184-'RA-11-SM1-1'!D192)</f>
        <v/>
      </c>
      <c r="E184" s="72" t="str">
        <f t="shared" si="7"/>
        <v/>
      </c>
    </row>
    <row r="185" spans="1:5">
      <c r="A185" s="70">
        <v>181</v>
      </c>
      <c r="D185" s="75" t="str">
        <f>IF(B185="","",C185-'RA-11-SM1-1'!D193)</f>
        <v/>
      </c>
      <c r="E185" s="72" t="str">
        <f t="shared" si="7"/>
        <v/>
      </c>
    </row>
    <row r="186" spans="1:5">
      <c r="A186" s="70">
        <v>182</v>
      </c>
      <c r="D186" s="75" t="str">
        <f>IF(B186="","",C186-'RA-11-SM1-1'!D194)</f>
        <v/>
      </c>
      <c r="E186" s="72" t="str">
        <f t="shared" si="7"/>
        <v/>
      </c>
    </row>
    <row r="187" spans="1:5">
      <c r="A187" s="70">
        <v>183</v>
      </c>
      <c r="D187" s="75" t="str">
        <f>IF(B187="","",C187-'RA-11-SM1-1'!D195)</f>
        <v/>
      </c>
      <c r="E187" s="72" t="str">
        <f t="shared" si="7"/>
        <v/>
      </c>
    </row>
    <row r="188" spans="1:5">
      <c r="A188" s="70">
        <v>184</v>
      </c>
      <c r="D188" s="75" t="str">
        <f>IF(B188="","",C188-'RA-11-SM1-1'!D196)</f>
        <v/>
      </c>
      <c r="E188" s="72" t="str">
        <f t="shared" si="7"/>
        <v/>
      </c>
    </row>
    <row r="189" spans="1:5">
      <c r="A189" s="70">
        <v>185</v>
      </c>
      <c r="D189" s="75" t="str">
        <f>IF(B189="","",C189-'RA-11-SM1-1'!D197)</f>
        <v/>
      </c>
      <c r="E189" s="72" t="str">
        <f t="shared" si="7"/>
        <v/>
      </c>
    </row>
    <row r="190" spans="1:5">
      <c r="A190" s="70">
        <v>186</v>
      </c>
      <c r="D190" s="75" t="str">
        <f>IF(B190="","",C190-'RA-11-SM1-1'!D198)</f>
        <v/>
      </c>
      <c r="E190" s="72" t="str">
        <f t="shared" si="7"/>
        <v/>
      </c>
    </row>
    <row r="191" spans="1:5">
      <c r="A191" s="70">
        <v>187</v>
      </c>
      <c r="D191" s="75" t="str">
        <f>IF(B191="","",C191-'RA-11-SM1-1'!D199)</f>
        <v/>
      </c>
      <c r="E191" s="72" t="str">
        <f t="shared" si="7"/>
        <v/>
      </c>
    </row>
    <row r="192" spans="1:5">
      <c r="A192" s="70">
        <v>188</v>
      </c>
      <c r="D192" s="75" t="str">
        <f>IF(B192="","",C192-'RA-11-SM1-1'!D200)</f>
        <v/>
      </c>
      <c r="E192" s="72" t="str">
        <f t="shared" si="7"/>
        <v/>
      </c>
    </row>
    <row r="193" spans="1:11">
      <c r="A193" s="70">
        <v>189</v>
      </c>
      <c r="D193" s="75" t="str">
        <f>IF(B193="","",C193-'RA-11-SM1-1'!D201)</f>
        <v/>
      </c>
      <c r="E193" s="72" t="str">
        <f t="shared" si="7"/>
        <v/>
      </c>
    </row>
    <row r="194" spans="1:11">
      <c r="A194" s="70">
        <v>190</v>
      </c>
      <c r="D194" s="75" t="str">
        <f>IF(B194="","",C194-'RA-11-SM1-1'!D202)</f>
        <v/>
      </c>
      <c r="E194" s="72" t="str">
        <f t="shared" si="7"/>
        <v/>
      </c>
    </row>
    <row r="195" spans="1:11">
      <c r="A195" s="70">
        <v>191</v>
      </c>
      <c r="D195" s="75" t="str">
        <f>IF(B195="","",C195-'RA-11-SM1-1'!D203)</f>
        <v/>
      </c>
      <c r="E195" s="72" t="str">
        <f t="shared" si="7"/>
        <v/>
      </c>
    </row>
    <row r="196" spans="1:11">
      <c r="A196" s="70">
        <v>192</v>
      </c>
      <c r="D196" s="75" t="str">
        <f>IF(B196="","",C196-'RA-11-SM1-1'!D204)</f>
        <v/>
      </c>
      <c r="E196" s="72" t="str">
        <f t="shared" si="7"/>
        <v/>
      </c>
    </row>
    <row r="197" spans="1:11">
      <c r="A197" s="70">
        <v>193</v>
      </c>
      <c r="D197" s="75" t="str">
        <f>IF(B197="","",C197-'RA-11-SM1-1'!D205)</f>
        <v/>
      </c>
      <c r="E197" s="72" t="str">
        <f t="shared" si="7"/>
        <v/>
      </c>
    </row>
    <row r="198" spans="1:11">
      <c r="A198" s="70">
        <v>194</v>
      </c>
      <c r="D198" s="75" t="str">
        <f>IF(B198="","",C198-'RA-11-SM1-1'!D206)</f>
        <v/>
      </c>
      <c r="E198" s="72" t="str">
        <f t="shared" si="7"/>
        <v/>
      </c>
    </row>
    <row r="199" spans="1:11">
      <c r="A199" s="70">
        <v>195</v>
      </c>
      <c r="D199" s="75" t="str">
        <f>IF(B199="","",C199-'RA-11-SM1-1'!D207)</f>
        <v/>
      </c>
      <c r="E199" s="72" t="str">
        <f t="shared" si="7"/>
        <v/>
      </c>
    </row>
    <row r="200" spans="1:11">
      <c r="A200" s="70">
        <v>196</v>
      </c>
      <c r="D200" s="75" t="str">
        <f>IF(B200="","",C200-'RA-11-SM1-1'!D208)</f>
        <v/>
      </c>
      <c r="E200" s="72" t="str">
        <f t="shared" si="7"/>
        <v/>
      </c>
    </row>
    <row r="201" spans="1:11">
      <c r="A201" s="70">
        <v>197</v>
      </c>
      <c r="D201" s="75" t="str">
        <f>IF(B201="","",C201-'RA-11-SM1-1'!D209)</f>
        <v/>
      </c>
      <c r="E201" s="72" t="str">
        <f t="shared" si="7"/>
        <v/>
      </c>
    </row>
    <row r="202" spans="1:11">
      <c r="A202" s="70">
        <v>198</v>
      </c>
      <c r="D202" s="75" t="str">
        <f>IF(B202="","",C202-'RA-11-SM1-1'!D210)</f>
        <v/>
      </c>
      <c r="E202" s="72" t="str">
        <f t="shared" si="7"/>
        <v/>
      </c>
    </row>
    <row r="203" spans="1:11">
      <c r="A203" s="70">
        <v>199</v>
      </c>
      <c r="D203" s="75" t="str">
        <f>IF(B203="","",C203-'RA-11-SM1-1'!D211)</f>
        <v/>
      </c>
      <c r="E203" s="72" t="str">
        <f t="shared" si="7"/>
        <v/>
      </c>
    </row>
    <row r="204" spans="1:11">
      <c r="A204" s="70">
        <v>200</v>
      </c>
      <c r="D204" s="75" t="str">
        <f>IF(B204="","",C204-'RA-11-SM1-1'!D212)</f>
        <v/>
      </c>
      <c r="E204" s="72" t="str">
        <f t="shared" si="7"/>
        <v/>
      </c>
    </row>
    <row r="205" spans="1:11">
      <c r="A205" s="70">
        <v>201</v>
      </c>
      <c r="D205" s="75" t="str">
        <f>IF(B205="","",C205-'RA-11-SM1-1'!D213)</f>
        <v/>
      </c>
      <c r="E205" s="72" t="str">
        <f t="shared" si="7"/>
        <v/>
      </c>
    </row>
    <row r="206" spans="1:11" s="83" customFormat="1" ht="16.149999999999999">
      <c r="A206" s="70">
        <v>202</v>
      </c>
      <c r="B206" s="81"/>
      <c r="C206" s="81"/>
      <c r="D206" s="75" t="str">
        <f>IF(B206="","",C206-'RA-11-SM1-1'!D214)</f>
        <v/>
      </c>
      <c r="E206" s="72" t="str">
        <f t="shared" si="7"/>
        <v/>
      </c>
      <c r="F206" s="70"/>
      <c r="G206" s="70"/>
      <c r="H206" s="62"/>
      <c r="I206" s="65"/>
      <c r="J206" s="82"/>
      <c r="K206" s="82"/>
    </row>
    <row r="207" spans="1:11">
      <c r="A207" s="70">
        <v>203</v>
      </c>
      <c r="D207" s="75" t="str">
        <f>IF(B207="","",C207-'RA-11-SM1-1'!D215)</f>
        <v/>
      </c>
      <c r="E207" s="72" t="str">
        <f t="shared" si="7"/>
        <v/>
      </c>
    </row>
    <row r="208" spans="1:11">
      <c r="A208" s="70">
        <v>204</v>
      </c>
      <c r="D208" s="75" t="str">
        <f>IF(B208="","",C208-'RA-11-SM1-1'!D216)</f>
        <v/>
      </c>
      <c r="E208" s="72" t="str">
        <f t="shared" si="7"/>
        <v/>
      </c>
    </row>
    <row r="209" spans="1:5">
      <c r="A209" s="70">
        <v>205</v>
      </c>
      <c r="D209" s="75" t="str">
        <f>IF(B209="","",C209-'RA-11-SM1-1'!D217)</f>
        <v/>
      </c>
      <c r="E209" s="72" t="str">
        <f t="shared" si="7"/>
        <v/>
      </c>
    </row>
    <row r="210" spans="1:5">
      <c r="A210" s="70">
        <v>206</v>
      </c>
      <c r="D210" s="75" t="str">
        <f>IF(B210="","",C210-'RA-11-SM1-1'!D218)</f>
        <v/>
      </c>
      <c r="E210" s="72" t="str">
        <f t="shared" si="7"/>
        <v/>
      </c>
    </row>
    <row r="211" spans="1:5">
      <c r="A211" s="70">
        <v>207</v>
      </c>
      <c r="D211" s="75" t="str">
        <f>IF(B211="","",C211-'RA-11-SM1-1'!D219)</f>
        <v/>
      </c>
      <c r="E211" s="72" t="str">
        <f t="shared" si="7"/>
        <v/>
      </c>
    </row>
    <row r="212" spans="1:5">
      <c r="A212" s="70">
        <v>208</v>
      </c>
      <c r="D212" s="75" t="str">
        <f>IF(B212="","",C212-'RA-11-SM1-1'!D220)</f>
        <v/>
      </c>
      <c r="E212" s="72" t="str">
        <f t="shared" si="7"/>
        <v/>
      </c>
    </row>
    <row r="213" spans="1:5">
      <c r="A213" s="70">
        <v>209</v>
      </c>
      <c r="D213" s="75" t="str">
        <f>IF(B213="","",C213-'RA-11-SM1-1'!D221)</f>
        <v/>
      </c>
      <c r="E213" s="72" t="str">
        <f t="shared" si="7"/>
        <v/>
      </c>
    </row>
    <row r="214" spans="1:5">
      <c r="A214" s="70">
        <v>210</v>
      </c>
      <c r="D214" s="75" t="str">
        <f>IF(B214="","",C214-'RA-11-SM1-1'!D222)</f>
        <v/>
      </c>
      <c r="E214" s="72" t="str">
        <f t="shared" si="7"/>
        <v/>
      </c>
    </row>
    <row r="215" spans="1:5">
      <c r="A215" s="70">
        <v>211</v>
      </c>
      <c r="D215" s="75" t="str">
        <f>IF(B215="","",C215-'RA-11-SM1-1'!D223)</f>
        <v/>
      </c>
      <c r="E215" s="72" t="str">
        <f t="shared" ref="E215:E278" si="8">IF(B215="","",E214)</f>
        <v/>
      </c>
    </row>
    <row r="216" spans="1:5">
      <c r="A216" s="70">
        <v>212</v>
      </c>
      <c r="D216" s="75" t="str">
        <f>IF(B216="","",C216-'RA-11-SM1-1'!D224)</f>
        <v/>
      </c>
      <c r="E216" s="72" t="str">
        <f t="shared" si="8"/>
        <v/>
      </c>
    </row>
    <row r="217" spans="1:5">
      <c r="A217" s="70">
        <v>213</v>
      </c>
      <c r="D217" s="75" t="str">
        <f>IF(B217="","",C217-'RA-11-SM1-1'!D225)</f>
        <v/>
      </c>
      <c r="E217" s="72" t="str">
        <f t="shared" si="8"/>
        <v/>
      </c>
    </row>
    <row r="218" spans="1:5">
      <c r="A218" s="70">
        <v>214</v>
      </c>
      <c r="D218" s="75" t="str">
        <f>IF(B218="","",C218-'RA-11-SM1-1'!D226)</f>
        <v/>
      </c>
      <c r="E218" s="72" t="str">
        <f t="shared" si="8"/>
        <v/>
      </c>
    </row>
    <row r="219" spans="1:5">
      <c r="A219" s="70">
        <v>215</v>
      </c>
      <c r="D219" s="75" t="str">
        <f>IF(B219="","",C219-'RA-11-SM1-1'!D227)</f>
        <v/>
      </c>
      <c r="E219" s="72" t="str">
        <f t="shared" si="8"/>
        <v/>
      </c>
    </row>
    <row r="220" spans="1:5">
      <c r="A220" s="70">
        <v>216</v>
      </c>
      <c r="D220" s="75" t="str">
        <f>IF(B220="","",C220-'RA-11-SM1-1'!D228)</f>
        <v/>
      </c>
      <c r="E220" s="72" t="str">
        <f t="shared" si="8"/>
        <v/>
      </c>
    </row>
    <row r="221" spans="1:5">
      <c r="A221" s="70">
        <v>217</v>
      </c>
      <c r="D221" s="75" t="str">
        <f>IF(B221="","",C221-'RA-11-SM1-1'!D229)</f>
        <v/>
      </c>
      <c r="E221" s="72" t="str">
        <f t="shared" si="8"/>
        <v/>
      </c>
    </row>
    <row r="222" spans="1:5">
      <c r="A222" s="70">
        <v>218</v>
      </c>
      <c r="D222" s="75" t="str">
        <f>IF(B222="","",C222-'RA-11-SM1-1'!D230)</f>
        <v/>
      </c>
      <c r="E222" s="72" t="str">
        <f t="shared" si="8"/>
        <v/>
      </c>
    </row>
    <row r="223" spans="1:5">
      <c r="A223" s="70">
        <v>219</v>
      </c>
      <c r="D223" s="75" t="str">
        <f>IF(B223="","",C223-'RA-11-SM1-1'!D231)</f>
        <v/>
      </c>
      <c r="E223" s="72" t="str">
        <f t="shared" si="8"/>
        <v/>
      </c>
    </row>
    <row r="224" spans="1:5">
      <c r="A224" s="70">
        <v>220</v>
      </c>
      <c r="D224" s="75" t="str">
        <f>IF(B224="","",C224-'RA-11-SM1-1'!D232)</f>
        <v/>
      </c>
      <c r="E224" s="72" t="str">
        <f t="shared" si="8"/>
        <v/>
      </c>
    </row>
    <row r="225" spans="1:11">
      <c r="A225" s="70">
        <v>221</v>
      </c>
      <c r="D225" s="75" t="str">
        <f>IF(B225="","",C225-'RA-11-SM1-1'!D233)</f>
        <v/>
      </c>
      <c r="E225" s="72" t="str">
        <f t="shared" si="8"/>
        <v/>
      </c>
    </row>
    <row r="226" spans="1:11">
      <c r="A226" s="70">
        <v>222</v>
      </c>
      <c r="D226" s="75" t="str">
        <f>IF(B226="","",C226-'RA-11-SM1-1'!D234)</f>
        <v/>
      </c>
      <c r="E226" s="72" t="str">
        <f t="shared" si="8"/>
        <v/>
      </c>
    </row>
    <row r="227" spans="1:11">
      <c r="A227" s="70">
        <v>223</v>
      </c>
      <c r="D227" s="75" t="str">
        <f>IF(B227="","",C227-'RA-11-SM1-1'!D235)</f>
        <v/>
      </c>
      <c r="E227" s="72" t="str">
        <f t="shared" si="8"/>
        <v/>
      </c>
    </row>
    <row r="228" spans="1:11">
      <c r="A228" s="70">
        <v>224</v>
      </c>
      <c r="D228" s="75" t="str">
        <f>IF(B228="","",C228-'RA-11-SM1-1'!D236)</f>
        <v/>
      </c>
      <c r="E228" s="72" t="str">
        <f t="shared" si="8"/>
        <v/>
      </c>
    </row>
    <row r="229" spans="1:11">
      <c r="A229" s="70">
        <v>225</v>
      </c>
      <c r="D229" s="75" t="str">
        <f>IF(B229="","",C229-'RA-11-SM1-1'!D237)</f>
        <v/>
      </c>
      <c r="E229" s="72" t="str">
        <f t="shared" si="8"/>
        <v/>
      </c>
    </row>
    <row r="230" spans="1:11">
      <c r="A230" s="70">
        <v>226</v>
      </c>
      <c r="D230" s="75" t="str">
        <f>IF(B230="","",C230-'RA-11-SM1-1'!D238)</f>
        <v/>
      </c>
      <c r="E230" s="72" t="str">
        <f t="shared" si="8"/>
        <v/>
      </c>
    </row>
    <row r="231" spans="1:11" ht="16.149999999999999">
      <c r="A231" s="70">
        <v>227</v>
      </c>
      <c r="B231" s="81"/>
      <c r="C231" s="81"/>
      <c r="D231" s="75" t="str">
        <f>IF(B231="","",C231-'RA-11-SM1-1'!D239)</f>
        <v/>
      </c>
      <c r="E231" s="72" t="str">
        <f t="shared" si="8"/>
        <v/>
      </c>
    </row>
    <row r="232" spans="1:11" ht="16.149999999999999">
      <c r="A232" s="70">
        <v>228</v>
      </c>
      <c r="B232" s="84"/>
      <c r="C232" s="84"/>
      <c r="D232" s="75" t="str">
        <f>IF(B232="","",C232-'RA-11-SM1-1'!D240)</f>
        <v/>
      </c>
      <c r="E232" s="72" t="str">
        <f t="shared" si="8"/>
        <v/>
      </c>
    </row>
    <row r="233" spans="1:11" ht="16.149999999999999">
      <c r="A233" s="70">
        <v>229</v>
      </c>
      <c r="B233" s="84"/>
      <c r="C233" s="84"/>
      <c r="D233" s="75" t="str">
        <f>IF(B233="","",C233-'RA-11-SM1-1'!D241)</f>
        <v/>
      </c>
      <c r="E233" s="72" t="str">
        <f t="shared" si="8"/>
        <v/>
      </c>
    </row>
    <row r="234" spans="1:11" ht="16.149999999999999">
      <c r="A234" s="70">
        <v>230</v>
      </c>
      <c r="B234" s="84"/>
      <c r="C234" s="84"/>
      <c r="D234" s="75" t="str">
        <f>IF(B234="","",C234-'RA-11-SM1-1'!D242)</f>
        <v/>
      </c>
      <c r="E234" s="72" t="str">
        <f t="shared" si="8"/>
        <v/>
      </c>
    </row>
    <row r="235" spans="1:11" ht="16.149999999999999">
      <c r="A235" s="70">
        <v>231</v>
      </c>
      <c r="B235" s="84"/>
      <c r="C235" s="84"/>
      <c r="D235" s="75" t="str">
        <f>IF(B235="","",C235-'RA-11-SM1-1'!D243)</f>
        <v/>
      </c>
      <c r="E235" s="72" t="str">
        <f t="shared" si="8"/>
        <v/>
      </c>
    </row>
    <row r="236" spans="1:11" ht="16.149999999999999">
      <c r="A236" s="70">
        <v>232</v>
      </c>
      <c r="B236" s="84"/>
      <c r="C236" s="84"/>
      <c r="D236" s="75" t="str">
        <f>IF(B236="","",C236-'RA-11-SM1-1'!D244)</f>
        <v/>
      </c>
      <c r="E236" s="72" t="str">
        <f t="shared" si="8"/>
        <v/>
      </c>
    </row>
    <row r="237" spans="1:11" s="83" customFormat="1" ht="16.149999999999999">
      <c r="A237" s="70">
        <v>233</v>
      </c>
      <c r="B237" s="81"/>
      <c r="C237" s="81"/>
      <c r="D237" s="75" t="str">
        <f>IF(B237="","",C237-'RA-11-SM1-1'!D245)</f>
        <v/>
      </c>
      <c r="E237" s="72" t="str">
        <f t="shared" si="8"/>
        <v/>
      </c>
      <c r="F237" s="70"/>
      <c r="G237" s="70"/>
      <c r="H237" s="62"/>
      <c r="I237" s="65"/>
      <c r="J237" s="82"/>
      <c r="K237" s="82"/>
    </row>
    <row r="238" spans="1:11">
      <c r="A238" s="70">
        <v>234</v>
      </c>
      <c r="D238" s="75" t="str">
        <f>IF(B238="","",C238-'RA-11-SM1-1'!D246)</f>
        <v/>
      </c>
      <c r="E238" s="72" t="str">
        <f t="shared" si="8"/>
        <v/>
      </c>
    </row>
    <row r="239" spans="1:11">
      <c r="A239" s="70">
        <v>235</v>
      </c>
      <c r="D239" s="75" t="str">
        <f>IF(B239="","",C239-'RA-11-SM1-1'!D247)</f>
        <v/>
      </c>
      <c r="E239" s="72" t="str">
        <f t="shared" si="8"/>
        <v/>
      </c>
    </row>
    <row r="240" spans="1:11">
      <c r="A240" s="70">
        <v>236</v>
      </c>
      <c r="D240" s="75" t="str">
        <f>IF(B240="","",C240-'RA-11-SM1-1'!D248)</f>
        <v/>
      </c>
      <c r="E240" s="72" t="str">
        <f t="shared" si="8"/>
        <v/>
      </c>
    </row>
    <row r="241" spans="1:11">
      <c r="A241" s="70">
        <v>237</v>
      </c>
      <c r="D241" s="75" t="str">
        <f>IF(B241="","",C241-'RA-11-SM1-1'!D249)</f>
        <v/>
      </c>
      <c r="E241" s="72" t="str">
        <f t="shared" si="8"/>
        <v/>
      </c>
    </row>
    <row r="242" spans="1:11">
      <c r="A242" s="70">
        <v>238</v>
      </c>
      <c r="D242" s="75" t="str">
        <f>IF(B242="","",C242-'RA-11-SM1-1'!D250)</f>
        <v/>
      </c>
      <c r="E242" s="72" t="str">
        <f t="shared" si="8"/>
        <v/>
      </c>
    </row>
    <row r="243" spans="1:11">
      <c r="A243" s="70">
        <v>239</v>
      </c>
      <c r="D243" s="75" t="str">
        <f>IF(B243="","",C243-'RA-11-SM1-1'!D251)</f>
        <v/>
      </c>
      <c r="E243" s="72" t="str">
        <f t="shared" si="8"/>
        <v/>
      </c>
    </row>
    <row r="244" spans="1:11">
      <c r="A244" s="70">
        <v>240</v>
      </c>
      <c r="D244" s="75" t="str">
        <f>IF(B244="","",C244-'RA-11-SM1-1'!D252)</f>
        <v/>
      </c>
      <c r="E244" s="72" t="str">
        <f t="shared" si="8"/>
        <v/>
      </c>
    </row>
    <row r="245" spans="1:11">
      <c r="A245" s="70">
        <v>241</v>
      </c>
      <c r="D245" s="75" t="str">
        <f>IF(B245="","",C245-'RA-11-SM1-1'!D253)</f>
        <v/>
      </c>
      <c r="E245" s="72" t="str">
        <f t="shared" si="8"/>
        <v/>
      </c>
    </row>
    <row r="246" spans="1:11">
      <c r="A246" s="70">
        <v>242</v>
      </c>
      <c r="D246" s="75" t="str">
        <f>IF(B246="","",C246-'RA-11-SM1-1'!D254)</f>
        <v/>
      </c>
      <c r="E246" s="72" t="str">
        <f t="shared" si="8"/>
        <v/>
      </c>
    </row>
    <row r="247" spans="1:11">
      <c r="A247" s="70">
        <v>243</v>
      </c>
      <c r="D247" s="75" t="str">
        <f>IF(B247="","",C247-'RA-11-SM1-1'!D255)</f>
        <v/>
      </c>
      <c r="E247" s="72" t="str">
        <f t="shared" si="8"/>
        <v/>
      </c>
    </row>
    <row r="248" spans="1:11" s="83" customFormat="1" ht="16.149999999999999">
      <c r="A248" s="70">
        <v>244</v>
      </c>
      <c r="B248" s="81"/>
      <c r="C248" s="81"/>
      <c r="D248" s="75" t="str">
        <f>IF(B248="","",C248-'RA-11-SM1-1'!D256)</f>
        <v/>
      </c>
      <c r="E248" s="72" t="str">
        <f t="shared" si="8"/>
        <v/>
      </c>
      <c r="F248" s="70"/>
      <c r="G248" s="70"/>
      <c r="H248" s="62"/>
      <c r="I248" s="65"/>
      <c r="J248" s="82"/>
      <c r="K248" s="82"/>
    </row>
    <row r="249" spans="1:11" ht="16.149999999999999">
      <c r="A249" s="70">
        <v>245</v>
      </c>
      <c r="B249" s="84"/>
      <c r="C249" s="84"/>
      <c r="D249" s="75" t="str">
        <f>IF(B249="","",C249-'RA-11-SM1-1'!D257)</f>
        <v/>
      </c>
      <c r="E249" s="72" t="str">
        <f t="shared" si="8"/>
        <v/>
      </c>
    </row>
    <row r="250" spans="1:11" ht="16.149999999999999">
      <c r="A250" s="70">
        <v>246</v>
      </c>
      <c r="B250" s="84"/>
      <c r="C250" s="84"/>
      <c r="D250" s="75" t="str">
        <f>IF(B250="","",C250-'RA-11-SM1-1'!D258)</f>
        <v/>
      </c>
      <c r="E250" s="72" t="str">
        <f t="shared" si="8"/>
        <v/>
      </c>
    </row>
    <row r="251" spans="1:11" ht="16.149999999999999">
      <c r="A251" s="70">
        <v>247</v>
      </c>
      <c r="B251" s="84"/>
      <c r="C251" s="84"/>
      <c r="D251" s="75" t="str">
        <f>IF(B251="","",C251-'RA-11-SM1-1'!D259)</f>
        <v/>
      </c>
      <c r="E251" s="72" t="str">
        <f t="shared" si="8"/>
        <v/>
      </c>
    </row>
    <row r="252" spans="1:11" ht="16.149999999999999">
      <c r="A252" s="70">
        <v>248</v>
      </c>
      <c r="B252" s="84"/>
      <c r="C252" s="84"/>
      <c r="D252" s="75" t="str">
        <f>IF(B252="","",C252-'RA-11-SM1-1'!D260)</f>
        <v/>
      </c>
      <c r="E252" s="72" t="str">
        <f t="shared" si="8"/>
        <v/>
      </c>
    </row>
    <row r="253" spans="1:11" ht="16.149999999999999">
      <c r="A253" s="70">
        <v>249</v>
      </c>
      <c r="B253" s="84"/>
      <c r="C253" s="84"/>
      <c r="D253" s="75" t="str">
        <f>IF(B253="","",C253-'RA-11-SM1-1'!D261)</f>
        <v/>
      </c>
      <c r="E253" s="72" t="str">
        <f t="shared" si="8"/>
        <v/>
      </c>
    </row>
    <row r="254" spans="1:11" ht="16.149999999999999">
      <c r="A254" s="70">
        <v>250</v>
      </c>
      <c r="B254" s="84"/>
      <c r="C254" s="84"/>
      <c r="D254" s="75" t="str">
        <f>IF(B254="","",C254-'RA-11-SM1-1'!D262)</f>
        <v/>
      </c>
      <c r="E254" s="72" t="str">
        <f t="shared" si="8"/>
        <v/>
      </c>
    </row>
    <row r="255" spans="1:11" ht="16.149999999999999">
      <c r="A255" s="70">
        <v>251</v>
      </c>
      <c r="B255" s="84"/>
      <c r="C255" s="84"/>
      <c r="D255" s="75" t="str">
        <f>IF(B255="","",C255-'RA-11-SM1-1'!D263)</f>
        <v/>
      </c>
      <c r="E255" s="72" t="str">
        <f t="shared" si="8"/>
        <v/>
      </c>
    </row>
    <row r="256" spans="1:11" ht="16.149999999999999">
      <c r="A256" s="70">
        <v>252</v>
      </c>
      <c r="B256" s="84"/>
      <c r="C256" s="84"/>
      <c r="D256" s="75" t="str">
        <f>IF(B256="","",C256-'RA-11-SM1-1'!D264)</f>
        <v/>
      </c>
      <c r="E256" s="72" t="str">
        <f t="shared" si="8"/>
        <v/>
      </c>
    </row>
    <row r="257" spans="1:5" ht="16.149999999999999">
      <c r="A257" s="70">
        <v>253</v>
      </c>
      <c r="B257" s="84"/>
      <c r="C257" s="84"/>
      <c r="D257" s="75" t="str">
        <f>IF(B257="","",C257-'RA-11-SM1-1'!D265)</f>
        <v/>
      </c>
      <c r="E257" s="72" t="str">
        <f t="shared" si="8"/>
        <v/>
      </c>
    </row>
    <row r="258" spans="1:5" ht="16.149999999999999">
      <c r="A258" s="70">
        <v>254</v>
      </c>
      <c r="B258" s="84"/>
      <c r="C258" s="84"/>
      <c r="D258" s="75" t="str">
        <f>IF(B258="","",C258-'RA-11-SM1-1'!D266)</f>
        <v/>
      </c>
      <c r="E258" s="72" t="str">
        <f t="shared" si="8"/>
        <v/>
      </c>
    </row>
    <row r="259" spans="1:5" ht="16.149999999999999">
      <c r="A259" s="70">
        <v>255</v>
      </c>
      <c r="B259" s="84"/>
      <c r="C259" s="84"/>
      <c r="D259" s="75" t="str">
        <f>IF(B259="","",C259-'RA-11-SM1-1'!D267)</f>
        <v/>
      </c>
      <c r="E259" s="72" t="str">
        <f t="shared" si="8"/>
        <v/>
      </c>
    </row>
    <row r="260" spans="1:5" ht="16.149999999999999">
      <c r="A260" s="70">
        <v>256</v>
      </c>
      <c r="B260" s="84"/>
      <c r="C260" s="84"/>
      <c r="D260" s="75" t="str">
        <f>IF(B260="","",C260-'RA-11-SM1-1'!D268)</f>
        <v/>
      </c>
      <c r="E260" s="72" t="str">
        <f t="shared" si="8"/>
        <v/>
      </c>
    </row>
    <row r="261" spans="1:5" ht="16.149999999999999">
      <c r="A261" s="70">
        <v>257</v>
      </c>
      <c r="B261" s="84"/>
      <c r="C261" s="84"/>
      <c r="D261" s="75" t="str">
        <f>IF(B261="","",C261-'RA-11-SM1-1'!D269)</f>
        <v/>
      </c>
      <c r="E261" s="72" t="str">
        <f t="shared" si="8"/>
        <v/>
      </c>
    </row>
    <row r="262" spans="1:5" ht="16.149999999999999">
      <c r="A262" s="70">
        <v>258</v>
      </c>
      <c r="B262" s="84"/>
      <c r="C262" s="84"/>
      <c r="D262" s="75" t="str">
        <f>IF(B262="","",C262-'RA-11-SM1-1'!D270)</f>
        <v/>
      </c>
      <c r="E262" s="72" t="str">
        <f t="shared" si="8"/>
        <v/>
      </c>
    </row>
    <row r="263" spans="1:5" ht="16.149999999999999">
      <c r="A263" s="70">
        <v>259</v>
      </c>
      <c r="B263" s="81"/>
      <c r="C263" s="81"/>
      <c r="D263" s="75" t="str">
        <f>IF(B263="","",C263-'RA-11-SM1-1'!D271)</f>
        <v/>
      </c>
      <c r="E263" s="72" t="str">
        <f t="shared" si="8"/>
        <v/>
      </c>
    </row>
    <row r="264" spans="1:5" ht="16.149999999999999">
      <c r="A264" s="70">
        <v>260</v>
      </c>
      <c r="B264" s="84"/>
      <c r="C264" s="84"/>
      <c r="D264" s="75" t="str">
        <f>IF(B264="","",C264-'RA-11-SM1-1'!D272)</f>
        <v/>
      </c>
      <c r="E264" s="72" t="str">
        <f t="shared" si="8"/>
        <v/>
      </c>
    </row>
    <row r="265" spans="1:5" ht="16.149999999999999">
      <c r="A265" s="70">
        <v>261</v>
      </c>
      <c r="B265" s="84"/>
      <c r="C265" s="84"/>
      <c r="D265" s="75" t="str">
        <f>IF(B265="","",C265-'RA-11-SM1-1'!D273)</f>
        <v/>
      </c>
      <c r="E265" s="72" t="str">
        <f t="shared" si="8"/>
        <v/>
      </c>
    </row>
    <row r="266" spans="1:5" ht="16.149999999999999">
      <c r="A266" s="70">
        <v>262</v>
      </c>
      <c r="B266" s="84"/>
      <c r="C266" s="84"/>
      <c r="D266" s="75" t="str">
        <f>IF(B266="","",C266-'RA-11-SM1-1'!D274)</f>
        <v/>
      </c>
      <c r="E266" s="72" t="str">
        <f t="shared" si="8"/>
        <v/>
      </c>
    </row>
    <row r="267" spans="1:5" ht="16.149999999999999">
      <c r="A267" s="70">
        <v>263</v>
      </c>
      <c r="B267" s="84"/>
      <c r="C267" s="84"/>
      <c r="D267" s="75" t="str">
        <f>IF(B267="","",C267-'RA-11-SM1-1'!D275)</f>
        <v/>
      </c>
      <c r="E267" s="72" t="str">
        <f t="shared" si="8"/>
        <v/>
      </c>
    </row>
    <row r="268" spans="1:5" ht="16.149999999999999">
      <c r="A268" s="70">
        <v>264</v>
      </c>
      <c r="B268" s="84"/>
      <c r="C268" s="84"/>
      <c r="D268" s="75" t="str">
        <f>IF(B268="","",C268-'RA-11-SM1-1'!D276)</f>
        <v/>
      </c>
      <c r="E268" s="72" t="str">
        <f t="shared" si="8"/>
        <v/>
      </c>
    </row>
    <row r="269" spans="1:5" ht="16.149999999999999">
      <c r="A269" s="70">
        <v>265</v>
      </c>
      <c r="B269" s="84"/>
      <c r="C269" s="84"/>
      <c r="D269" s="75" t="str">
        <f>IF(B269="","",C269-'RA-11-SM1-1'!D277)</f>
        <v/>
      </c>
      <c r="E269" s="72" t="str">
        <f t="shared" si="8"/>
        <v/>
      </c>
    </row>
    <row r="270" spans="1:5" ht="16.149999999999999">
      <c r="A270" s="70">
        <v>266</v>
      </c>
      <c r="B270" s="84"/>
      <c r="C270" s="84"/>
      <c r="D270" s="75" t="str">
        <f>IF(B270="","",C270-'RA-11-SM1-1'!D278)</f>
        <v/>
      </c>
      <c r="E270" s="72" t="str">
        <f t="shared" si="8"/>
        <v/>
      </c>
    </row>
    <row r="271" spans="1:5" ht="16.149999999999999">
      <c r="A271" s="70">
        <v>267</v>
      </c>
      <c r="B271" s="84"/>
      <c r="C271" s="84"/>
      <c r="D271" s="75" t="str">
        <f>IF(B271="","",C271-'RA-11-SM1-1'!D279)</f>
        <v/>
      </c>
      <c r="E271" s="72" t="str">
        <f t="shared" si="8"/>
        <v/>
      </c>
    </row>
    <row r="272" spans="1:5" ht="16.149999999999999">
      <c r="A272" s="70">
        <v>268</v>
      </c>
      <c r="B272" s="84"/>
      <c r="C272" s="84"/>
      <c r="D272" s="75" t="str">
        <f>IF(B272="","",C272-'RA-11-SM1-1'!D280)</f>
        <v/>
      </c>
      <c r="E272" s="72" t="str">
        <f t="shared" si="8"/>
        <v/>
      </c>
    </row>
    <row r="273" spans="1:5" ht="16.149999999999999">
      <c r="A273" s="70">
        <v>269</v>
      </c>
      <c r="B273" s="81"/>
      <c r="C273" s="81"/>
      <c r="D273" s="75" t="str">
        <f>IF(B273="","",C273-'RA-11-SM1-1'!D281)</f>
        <v/>
      </c>
      <c r="E273" s="72" t="str">
        <f t="shared" si="8"/>
        <v/>
      </c>
    </row>
    <row r="274" spans="1:5" ht="16.149999999999999">
      <c r="A274" s="70">
        <v>270</v>
      </c>
      <c r="B274" s="84"/>
      <c r="C274" s="84"/>
      <c r="D274" s="75" t="str">
        <f>IF(B274="","",C274-'RA-11-SM1-1'!D282)</f>
        <v/>
      </c>
      <c r="E274" s="72" t="str">
        <f t="shared" si="8"/>
        <v/>
      </c>
    </row>
    <row r="275" spans="1:5" ht="16.149999999999999">
      <c r="A275" s="70">
        <v>271</v>
      </c>
      <c r="B275" s="84"/>
      <c r="C275" s="84"/>
      <c r="D275" s="75" t="str">
        <f>IF(B275="","",C275-'RA-11-SM1-1'!D283)</f>
        <v/>
      </c>
      <c r="E275" s="72" t="str">
        <f t="shared" si="8"/>
        <v/>
      </c>
    </row>
    <row r="276" spans="1:5" ht="16.149999999999999">
      <c r="A276" s="70">
        <v>272</v>
      </c>
      <c r="B276" s="84"/>
      <c r="C276" s="84"/>
      <c r="D276" s="75" t="str">
        <f>IF(B276="","",C276-'RA-11-SM1-1'!D284)</f>
        <v/>
      </c>
      <c r="E276" s="72" t="str">
        <f t="shared" si="8"/>
        <v/>
      </c>
    </row>
    <row r="277" spans="1:5" ht="16.149999999999999">
      <c r="A277" s="70">
        <v>273</v>
      </c>
      <c r="B277" s="84"/>
      <c r="C277" s="84"/>
      <c r="D277" s="75" t="str">
        <f>IF(B277="","",C277-'RA-11-SM1-1'!D285)</f>
        <v/>
      </c>
      <c r="E277" s="72" t="str">
        <f t="shared" si="8"/>
        <v/>
      </c>
    </row>
    <row r="278" spans="1:5" ht="16.149999999999999">
      <c r="A278" s="70">
        <v>274</v>
      </c>
      <c r="B278" s="84"/>
      <c r="C278" s="84"/>
      <c r="D278" s="75" t="str">
        <f>IF(B278="","",C278-'RA-11-SM1-1'!D286)</f>
        <v/>
      </c>
      <c r="E278" s="72" t="str">
        <f t="shared" si="8"/>
        <v/>
      </c>
    </row>
    <row r="279" spans="1:5" ht="16.149999999999999">
      <c r="A279" s="70">
        <v>275</v>
      </c>
      <c r="B279" s="84"/>
      <c r="C279" s="84"/>
      <c r="D279" s="75" t="str">
        <f>IF(B279="","",C279-'RA-11-SM1-1'!D287)</f>
        <v/>
      </c>
      <c r="E279" s="72" t="str">
        <f t="shared" ref="E279:E342" si="9">IF(B279="","",E278)</f>
        <v/>
      </c>
    </row>
    <row r="280" spans="1:5" ht="16.149999999999999">
      <c r="A280" s="70">
        <v>276</v>
      </c>
      <c r="B280" s="84"/>
      <c r="C280" s="84"/>
      <c r="D280" s="75" t="str">
        <f>IF(B280="","",C280-'RA-11-SM1-1'!D288)</f>
        <v/>
      </c>
      <c r="E280" s="72" t="str">
        <f t="shared" si="9"/>
        <v/>
      </c>
    </row>
    <row r="281" spans="1:5" ht="16.149999999999999">
      <c r="A281" s="70">
        <v>277</v>
      </c>
      <c r="B281" s="84"/>
      <c r="C281" s="84"/>
      <c r="D281" s="75" t="str">
        <f>IF(B281="","",C281-'RA-11-SM1-1'!D289)</f>
        <v/>
      </c>
      <c r="E281" s="72" t="str">
        <f t="shared" si="9"/>
        <v/>
      </c>
    </row>
    <row r="282" spans="1:5" ht="16.149999999999999">
      <c r="A282" s="70">
        <v>278</v>
      </c>
      <c r="B282" s="84"/>
      <c r="C282" s="84"/>
      <c r="D282" s="75" t="str">
        <f>IF(B282="","",C282-'RA-11-SM1-1'!D290)</f>
        <v/>
      </c>
      <c r="E282" s="72" t="str">
        <f t="shared" si="9"/>
        <v/>
      </c>
    </row>
    <row r="283" spans="1:5" ht="16.149999999999999">
      <c r="A283" s="70">
        <v>279</v>
      </c>
      <c r="B283" s="84"/>
      <c r="C283" s="84"/>
      <c r="D283" s="75" t="str">
        <f>IF(B283="","",C283-'RA-11-SM1-1'!D291)</f>
        <v/>
      </c>
      <c r="E283" s="72" t="str">
        <f t="shared" si="9"/>
        <v/>
      </c>
    </row>
    <row r="284" spans="1:5" ht="16.149999999999999">
      <c r="A284" s="70">
        <v>280</v>
      </c>
      <c r="B284" s="84"/>
      <c r="C284" s="84"/>
      <c r="D284" s="75" t="str">
        <f>IF(B284="","",C284-'RA-11-SM1-1'!D292)</f>
        <v/>
      </c>
      <c r="E284" s="72" t="str">
        <f t="shared" si="9"/>
        <v/>
      </c>
    </row>
    <row r="285" spans="1:5" ht="16.149999999999999">
      <c r="A285" s="70">
        <v>281</v>
      </c>
      <c r="B285" s="84"/>
      <c r="C285" s="84"/>
      <c r="D285" s="75" t="str">
        <f>IF(B285="","",C285-'RA-11-SM1-1'!D293)</f>
        <v/>
      </c>
      <c r="E285" s="72" t="str">
        <f t="shared" si="9"/>
        <v/>
      </c>
    </row>
    <row r="286" spans="1:5" ht="16.149999999999999">
      <c r="A286" s="70">
        <v>282</v>
      </c>
      <c r="B286" s="84"/>
      <c r="C286" s="84"/>
      <c r="D286" s="75" t="str">
        <f>IF(B286="","",C286-'RA-11-SM1-1'!D294)</f>
        <v/>
      </c>
      <c r="E286" s="72" t="str">
        <f t="shared" si="9"/>
        <v/>
      </c>
    </row>
    <row r="287" spans="1:5" ht="16.149999999999999">
      <c r="A287" s="70">
        <v>283</v>
      </c>
      <c r="B287" s="84"/>
      <c r="C287" s="84"/>
      <c r="D287" s="75" t="str">
        <f>IF(B287="","",C287-'RA-11-SM1-1'!D295)</f>
        <v/>
      </c>
      <c r="E287" s="72" t="str">
        <f t="shared" si="9"/>
        <v/>
      </c>
    </row>
    <row r="288" spans="1:5" ht="16.149999999999999">
      <c r="A288" s="70">
        <v>284</v>
      </c>
      <c r="B288" s="84"/>
      <c r="C288" s="84"/>
      <c r="D288" s="75" t="str">
        <f>IF(B288="","",C288-'RA-11-SM1-1'!D296)</f>
        <v/>
      </c>
      <c r="E288" s="72" t="str">
        <f t="shared" si="9"/>
        <v/>
      </c>
    </row>
    <row r="289" spans="1:5" ht="16.149999999999999">
      <c r="A289" s="70">
        <v>285</v>
      </c>
      <c r="B289" s="84"/>
      <c r="C289" s="84"/>
      <c r="D289" s="75" t="str">
        <f>IF(B289="","",C289-'RA-11-SM1-1'!D297)</f>
        <v/>
      </c>
      <c r="E289" s="72" t="str">
        <f t="shared" si="9"/>
        <v/>
      </c>
    </row>
    <row r="290" spans="1:5" ht="16.149999999999999">
      <c r="A290" s="70">
        <v>286</v>
      </c>
      <c r="B290" s="84"/>
      <c r="C290" s="84"/>
      <c r="D290" s="75" t="str">
        <f>IF(B290="","",C290-'RA-11-SM1-1'!D298)</f>
        <v/>
      </c>
      <c r="E290" s="72" t="str">
        <f t="shared" si="9"/>
        <v/>
      </c>
    </row>
    <row r="291" spans="1:5" ht="16.149999999999999">
      <c r="A291" s="70">
        <v>287</v>
      </c>
      <c r="B291" s="84"/>
      <c r="C291" s="84"/>
      <c r="D291" s="75" t="str">
        <f>IF(B291="","",C291-'RA-11-SM1-1'!D299)</f>
        <v/>
      </c>
      <c r="E291" s="72" t="str">
        <f t="shared" si="9"/>
        <v/>
      </c>
    </row>
    <row r="292" spans="1:5" ht="16.149999999999999">
      <c r="A292" s="70">
        <v>288</v>
      </c>
      <c r="B292" s="84"/>
      <c r="C292" s="84"/>
      <c r="D292" s="75" t="str">
        <f>IF(B292="","",C292-'RA-11-SM1-1'!D300)</f>
        <v/>
      </c>
      <c r="E292" s="72" t="str">
        <f t="shared" si="9"/>
        <v/>
      </c>
    </row>
    <row r="293" spans="1:5" ht="16.149999999999999">
      <c r="A293" s="70">
        <v>289</v>
      </c>
      <c r="B293" s="81"/>
      <c r="C293" s="81"/>
      <c r="D293" s="75" t="str">
        <f>IF(B293="","",C293-'RA-11-SM1-1'!D301)</f>
        <v/>
      </c>
      <c r="E293" s="72" t="str">
        <f t="shared" si="9"/>
        <v/>
      </c>
    </row>
    <row r="294" spans="1:5" ht="16.149999999999999">
      <c r="A294" s="70">
        <v>290</v>
      </c>
      <c r="B294" s="84"/>
      <c r="C294" s="84"/>
      <c r="D294" s="75" t="str">
        <f>IF(B294="","",C294-'RA-11-SM1-1'!D302)</f>
        <v/>
      </c>
      <c r="E294" s="72" t="str">
        <f t="shared" si="9"/>
        <v/>
      </c>
    </row>
    <row r="295" spans="1:5" ht="16.149999999999999">
      <c r="A295" s="70">
        <v>291</v>
      </c>
      <c r="B295" s="84"/>
      <c r="C295" s="84"/>
      <c r="D295" s="75" t="str">
        <f>IF(B295="","",C295-'RA-11-SM1-1'!D303)</f>
        <v/>
      </c>
      <c r="E295" s="72" t="str">
        <f t="shared" si="9"/>
        <v/>
      </c>
    </row>
    <row r="296" spans="1:5" ht="16.149999999999999">
      <c r="A296" s="70">
        <v>292</v>
      </c>
      <c r="B296" s="84"/>
      <c r="C296" s="84"/>
      <c r="D296" s="75" t="str">
        <f>IF(B296="","",C296-'RA-11-SM1-1'!D304)</f>
        <v/>
      </c>
      <c r="E296" s="72" t="str">
        <f t="shared" si="9"/>
        <v/>
      </c>
    </row>
    <row r="297" spans="1:5" ht="16.149999999999999">
      <c r="A297" s="70">
        <v>293</v>
      </c>
      <c r="B297" s="84"/>
      <c r="C297" s="84"/>
      <c r="D297" s="75" t="str">
        <f>IF(B297="","",C297-'RA-11-SM1-1'!D305)</f>
        <v/>
      </c>
      <c r="E297" s="72" t="str">
        <f t="shared" si="9"/>
        <v/>
      </c>
    </row>
    <row r="298" spans="1:5" ht="16.149999999999999">
      <c r="A298" s="70">
        <v>294</v>
      </c>
      <c r="B298" s="84"/>
      <c r="C298" s="84"/>
      <c r="D298" s="75" t="str">
        <f>IF(B298="","",C298-'RA-11-SM1-1'!D306)</f>
        <v/>
      </c>
      <c r="E298" s="72" t="str">
        <f t="shared" si="9"/>
        <v/>
      </c>
    </row>
    <row r="299" spans="1:5" ht="16.149999999999999">
      <c r="A299" s="70">
        <v>295</v>
      </c>
      <c r="B299" s="84"/>
      <c r="C299" s="84"/>
      <c r="D299" s="75" t="str">
        <f>IF(B299="","",C299-'RA-11-SM1-1'!D307)</f>
        <v/>
      </c>
      <c r="E299" s="72" t="str">
        <f t="shared" si="9"/>
        <v/>
      </c>
    </row>
    <row r="300" spans="1:5" ht="16.149999999999999">
      <c r="A300" s="70">
        <v>296</v>
      </c>
      <c r="B300" s="84"/>
      <c r="C300" s="84"/>
      <c r="D300" s="75" t="str">
        <f>IF(B300="","",C300-'RA-11-SM1-1'!D308)</f>
        <v/>
      </c>
      <c r="E300" s="72" t="str">
        <f t="shared" si="9"/>
        <v/>
      </c>
    </row>
    <row r="301" spans="1:5" ht="16.149999999999999">
      <c r="A301" s="70">
        <v>297</v>
      </c>
      <c r="B301" s="84"/>
      <c r="C301" s="84"/>
      <c r="D301" s="75" t="str">
        <f>IF(B301="","",C301-'RA-11-SM1-1'!D309)</f>
        <v/>
      </c>
      <c r="E301" s="72" t="str">
        <f t="shared" si="9"/>
        <v/>
      </c>
    </row>
    <row r="302" spans="1:5" ht="16.149999999999999">
      <c r="A302" s="70">
        <v>298</v>
      </c>
      <c r="B302" s="84"/>
      <c r="C302" s="84"/>
      <c r="D302" s="75" t="str">
        <f>IF(B302="","",C302-'RA-11-SM1-1'!D310)</f>
        <v/>
      </c>
      <c r="E302" s="72" t="str">
        <f t="shared" si="9"/>
        <v/>
      </c>
    </row>
    <row r="303" spans="1:5" ht="16.149999999999999">
      <c r="A303" s="70">
        <v>299</v>
      </c>
      <c r="B303" s="84"/>
      <c r="C303" s="84"/>
      <c r="D303" s="75" t="str">
        <f>IF(B303="","",C303-'RA-11-SM1-1'!D311)</f>
        <v/>
      </c>
      <c r="E303" s="72" t="str">
        <f t="shared" si="9"/>
        <v/>
      </c>
    </row>
    <row r="304" spans="1:5" ht="16.149999999999999">
      <c r="A304" s="70">
        <v>300</v>
      </c>
      <c r="B304" s="84"/>
      <c r="C304" s="84"/>
      <c r="D304" s="75" t="str">
        <f>IF(B304="","",C304-'RA-11-SM1-1'!D312)</f>
        <v/>
      </c>
      <c r="E304" s="72" t="str">
        <f t="shared" si="9"/>
        <v/>
      </c>
    </row>
    <row r="305" spans="1:5" ht="16.149999999999999">
      <c r="A305" s="70">
        <v>301</v>
      </c>
      <c r="B305" s="84"/>
      <c r="C305" s="84"/>
      <c r="D305" s="75" t="str">
        <f>IF(B305="","",C305-'RA-11-SM1-1'!D313)</f>
        <v/>
      </c>
      <c r="E305" s="72" t="str">
        <f t="shared" si="9"/>
        <v/>
      </c>
    </row>
    <row r="306" spans="1:5" ht="16.149999999999999">
      <c r="A306" s="70">
        <v>302</v>
      </c>
      <c r="B306" s="84"/>
      <c r="C306" s="84"/>
      <c r="D306" s="75" t="str">
        <f>IF(B306="","",C306-'RA-11-SM1-1'!D314)</f>
        <v/>
      </c>
      <c r="E306" s="72" t="str">
        <f t="shared" si="9"/>
        <v/>
      </c>
    </row>
    <row r="307" spans="1:5" ht="16.149999999999999">
      <c r="A307" s="70">
        <v>303</v>
      </c>
      <c r="B307" s="84"/>
      <c r="C307" s="84"/>
      <c r="D307" s="75" t="str">
        <f>IF(B307="","",C307-'RA-11-SM1-1'!D315)</f>
        <v/>
      </c>
      <c r="E307" s="72" t="str">
        <f t="shared" si="9"/>
        <v/>
      </c>
    </row>
    <row r="308" spans="1:5" ht="16.149999999999999">
      <c r="A308" s="70">
        <v>304</v>
      </c>
      <c r="B308" s="84"/>
      <c r="C308" s="84"/>
      <c r="D308" s="75" t="str">
        <f>IF(B308="","",C308-'RA-11-SM1-1'!D316)</f>
        <v/>
      </c>
      <c r="E308" s="72" t="str">
        <f t="shared" si="9"/>
        <v/>
      </c>
    </row>
    <row r="309" spans="1:5" ht="16.149999999999999">
      <c r="A309" s="70">
        <v>305</v>
      </c>
      <c r="B309" s="84"/>
      <c r="C309" s="84"/>
      <c r="D309" s="75" t="str">
        <f>IF(B309="","",C309-'RA-11-SM1-1'!D317)</f>
        <v/>
      </c>
      <c r="E309" s="72" t="str">
        <f t="shared" si="9"/>
        <v/>
      </c>
    </row>
    <row r="310" spans="1:5" ht="16.149999999999999">
      <c r="A310" s="70">
        <v>306</v>
      </c>
      <c r="B310" s="81"/>
      <c r="C310" s="81"/>
      <c r="D310" s="75" t="str">
        <f>IF(B310="","",C310-'RA-11-SM1-1'!D318)</f>
        <v/>
      </c>
      <c r="E310" s="72" t="str">
        <f t="shared" si="9"/>
        <v/>
      </c>
    </row>
    <row r="311" spans="1:5" ht="16.149999999999999">
      <c r="A311" s="70">
        <v>307</v>
      </c>
      <c r="B311" s="84"/>
      <c r="C311" s="84"/>
      <c r="D311" s="75" t="str">
        <f>IF(B311="","",C311-'RA-11-SM1-1'!D319)</f>
        <v/>
      </c>
      <c r="E311" s="72" t="str">
        <f t="shared" si="9"/>
        <v/>
      </c>
    </row>
    <row r="312" spans="1:5" ht="16.149999999999999">
      <c r="A312" s="70">
        <v>308</v>
      </c>
      <c r="B312" s="84"/>
      <c r="C312" s="84"/>
      <c r="D312" s="75" t="str">
        <f>IF(B312="","",C312-'RA-11-SM1-1'!D320)</f>
        <v/>
      </c>
      <c r="E312" s="72" t="str">
        <f t="shared" si="9"/>
        <v/>
      </c>
    </row>
    <row r="313" spans="1:5" ht="16.149999999999999">
      <c r="A313" s="70">
        <v>309</v>
      </c>
      <c r="B313" s="84"/>
      <c r="C313" s="84"/>
      <c r="D313" s="75" t="str">
        <f>IF(B313="","",C313-'RA-11-SM1-1'!D321)</f>
        <v/>
      </c>
      <c r="E313" s="72" t="str">
        <f t="shared" si="9"/>
        <v/>
      </c>
    </row>
    <row r="314" spans="1:5" ht="16.149999999999999">
      <c r="A314" s="70">
        <v>310</v>
      </c>
      <c r="B314" s="84"/>
      <c r="C314" s="84"/>
      <c r="D314" s="75" t="str">
        <f>IF(B314="","",C314-'RA-11-SM1-1'!D322)</f>
        <v/>
      </c>
      <c r="E314" s="72" t="str">
        <f t="shared" si="9"/>
        <v/>
      </c>
    </row>
    <row r="315" spans="1:5" ht="16.149999999999999">
      <c r="A315" s="70">
        <v>311</v>
      </c>
      <c r="B315" s="84"/>
      <c r="C315" s="84"/>
      <c r="D315" s="75" t="str">
        <f>IF(B315="","",C315-'RA-11-SM1-1'!D323)</f>
        <v/>
      </c>
      <c r="E315" s="72" t="str">
        <f t="shared" si="9"/>
        <v/>
      </c>
    </row>
    <row r="316" spans="1:5" ht="16.149999999999999">
      <c r="A316" s="70">
        <v>312</v>
      </c>
      <c r="B316" s="84"/>
      <c r="C316" s="84"/>
      <c r="D316" s="75" t="str">
        <f>IF(B316="","",C316-'RA-11-SM1-1'!D324)</f>
        <v/>
      </c>
      <c r="E316" s="72" t="str">
        <f t="shared" si="9"/>
        <v/>
      </c>
    </row>
    <row r="317" spans="1:5" ht="16.149999999999999">
      <c r="A317" s="70">
        <v>313</v>
      </c>
      <c r="B317" s="84"/>
      <c r="C317" s="84"/>
      <c r="D317" s="75" t="str">
        <f>IF(B317="","",C317-'RA-11-SM1-1'!D325)</f>
        <v/>
      </c>
      <c r="E317" s="72" t="str">
        <f t="shared" si="9"/>
        <v/>
      </c>
    </row>
    <row r="318" spans="1:5" ht="16.149999999999999">
      <c r="A318" s="70">
        <v>314</v>
      </c>
      <c r="B318" s="84"/>
      <c r="C318" s="84"/>
      <c r="D318" s="75" t="str">
        <f>IF(B318="","",C318-'RA-11-SM1-1'!D326)</f>
        <v/>
      </c>
      <c r="E318" s="72" t="str">
        <f t="shared" si="9"/>
        <v/>
      </c>
    </row>
    <row r="319" spans="1:5" ht="16.149999999999999">
      <c r="A319" s="70">
        <v>315</v>
      </c>
      <c r="B319" s="84"/>
      <c r="C319" s="84"/>
      <c r="D319" s="75" t="str">
        <f>IF(B319="","",C319-'RA-11-SM1-1'!D327)</f>
        <v/>
      </c>
      <c r="E319" s="72" t="str">
        <f t="shared" si="9"/>
        <v/>
      </c>
    </row>
    <row r="320" spans="1:5" ht="16.149999999999999">
      <c r="A320" s="70">
        <v>316</v>
      </c>
      <c r="B320" s="84"/>
      <c r="C320" s="84"/>
      <c r="D320" s="75" t="str">
        <f>IF(B320="","",C320-'RA-11-SM1-1'!D328)</f>
        <v/>
      </c>
      <c r="E320" s="72" t="str">
        <f t="shared" si="9"/>
        <v/>
      </c>
    </row>
    <row r="321" spans="1:5" ht="16.149999999999999">
      <c r="A321" s="70">
        <v>317</v>
      </c>
      <c r="B321" s="84"/>
      <c r="C321" s="84"/>
      <c r="D321" s="75" t="str">
        <f>IF(B321="","",C321-'RA-11-SM1-1'!D329)</f>
        <v/>
      </c>
      <c r="E321" s="72" t="str">
        <f t="shared" si="9"/>
        <v/>
      </c>
    </row>
    <row r="322" spans="1:5" ht="16.149999999999999">
      <c r="A322" s="70">
        <v>318</v>
      </c>
      <c r="B322" s="84"/>
      <c r="C322" s="84"/>
      <c r="D322" s="75" t="str">
        <f>IF(B322="","",C322-'RA-11-SM1-1'!D330)</f>
        <v/>
      </c>
      <c r="E322" s="72" t="str">
        <f t="shared" si="9"/>
        <v/>
      </c>
    </row>
    <row r="323" spans="1:5" ht="16.149999999999999">
      <c r="A323" s="70">
        <v>319</v>
      </c>
      <c r="B323" s="84"/>
      <c r="C323" s="84"/>
      <c r="D323" s="75" t="str">
        <f>IF(B323="","",C323-'RA-11-SM1-1'!D331)</f>
        <v/>
      </c>
      <c r="E323" s="72" t="str">
        <f t="shared" si="9"/>
        <v/>
      </c>
    </row>
    <row r="324" spans="1:5" ht="16.149999999999999">
      <c r="A324" s="70">
        <v>320</v>
      </c>
      <c r="B324" s="81"/>
      <c r="C324" s="81"/>
      <c r="D324" s="75" t="str">
        <f>IF(B324="","",C324-'RA-11-SM1-1'!D332)</f>
        <v/>
      </c>
      <c r="E324" s="72" t="str">
        <f t="shared" si="9"/>
        <v/>
      </c>
    </row>
    <row r="325" spans="1:5" ht="16.149999999999999">
      <c r="A325" s="70">
        <v>321</v>
      </c>
      <c r="B325" s="84"/>
      <c r="C325" s="84"/>
      <c r="D325" s="75" t="str">
        <f>IF(B325="","",C325-'RA-11-SM1-1'!D333)</f>
        <v/>
      </c>
      <c r="E325" s="72" t="str">
        <f t="shared" si="9"/>
        <v/>
      </c>
    </row>
    <row r="326" spans="1:5" ht="16.149999999999999">
      <c r="A326" s="70">
        <v>322</v>
      </c>
      <c r="B326" s="84"/>
      <c r="C326" s="84"/>
      <c r="D326" s="75" t="str">
        <f>IF(B326="","",C326-'RA-11-SM1-1'!D334)</f>
        <v/>
      </c>
      <c r="E326" s="72" t="str">
        <f t="shared" si="9"/>
        <v/>
      </c>
    </row>
    <row r="327" spans="1:5" ht="16.149999999999999">
      <c r="A327" s="70">
        <v>323</v>
      </c>
      <c r="B327" s="84"/>
      <c r="C327" s="84"/>
      <c r="D327" s="75" t="str">
        <f>IF(B327="","",C327-'RA-11-SM1-1'!D335)</f>
        <v/>
      </c>
      <c r="E327" s="72" t="str">
        <f t="shared" si="9"/>
        <v/>
      </c>
    </row>
    <row r="328" spans="1:5" ht="16.149999999999999">
      <c r="A328" s="70">
        <v>324</v>
      </c>
      <c r="B328" s="84"/>
      <c r="C328" s="84"/>
      <c r="D328" s="75" t="str">
        <f>IF(B328="","",C328-'RA-11-SM1-1'!D336)</f>
        <v/>
      </c>
      <c r="E328" s="72" t="str">
        <f t="shared" si="9"/>
        <v/>
      </c>
    </row>
    <row r="329" spans="1:5" ht="16.149999999999999">
      <c r="A329" s="70">
        <v>325</v>
      </c>
      <c r="B329" s="84"/>
      <c r="C329" s="84"/>
      <c r="D329" s="75" t="str">
        <f>IF(B329="","",C329-'RA-11-SM1-1'!D337)</f>
        <v/>
      </c>
      <c r="E329" s="72" t="str">
        <f t="shared" si="9"/>
        <v/>
      </c>
    </row>
    <row r="330" spans="1:5" ht="16.149999999999999">
      <c r="A330" s="70">
        <v>326</v>
      </c>
      <c r="B330" s="84"/>
      <c r="C330" s="84"/>
      <c r="D330" s="75" t="str">
        <f>IF(B330="","",C330-'RA-11-SM1-1'!D338)</f>
        <v/>
      </c>
      <c r="E330" s="72" t="str">
        <f t="shared" si="9"/>
        <v/>
      </c>
    </row>
    <row r="331" spans="1:5" ht="16.149999999999999">
      <c r="A331" s="70">
        <v>327</v>
      </c>
      <c r="B331" s="84"/>
      <c r="C331" s="84"/>
      <c r="D331" s="75" t="str">
        <f>IF(B331="","",C331-'RA-11-SM1-1'!D339)</f>
        <v/>
      </c>
      <c r="E331" s="72" t="str">
        <f t="shared" si="9"/>
        <v/>
      </c>
    </row>
    <row r="332" spans="1:5" ht="16.149999999999999">
      <c r="A332" s="70">
        <v>328</v>
      </c>
      <c r="B332" s="84"/>
      <c r="C332" s="84"/>
      <c r="D332" s="75" t="str">
        <f>IF(B332="","",C332-'RA-11-SM1-1'!D340)</f>
        <v/>
      </c>
      <c r="E332" s="72" t="str">
        <f t="shared" si="9"/>
        <v/>
      </c>
    </row>
    <row r="333" spans="1:5" ht="16.149999999999999">
      <c r="A333" s="70">
        <v>329</v>
      </c>
      <c r="B333" s="84"/>
      <c r="C333" s="84"/>
      <c r="D333" s="75" t="str">
        <f>IF(B333="","",C333-'RA-11-SM1-1'!D341)</f>
        <v/>
      </c>
      <c r="E333" s="72" t="str">
        <f t="shared" si="9"/>
        <v/>
      </c>
    </row>
    <row r="334" spans="1:5" ht="16.149999999999999">
      <c r="A334" s="70">
        <v>330</v>
      </c>
      <c r="B334" s="84"/>
      <c r="C334" s="84"/>
      <c r="D334" s="75" t="str">
        <f>IF(B334="","",C334-'RA-11-SM1-1'!D342)</f>
        <v/>
      </c>
      <c r="E334" s="72" t="str">
        <f t="shared" si="9"/>
        <v/>
      </c>
    </row>
    <row r="335" spans="1:5" ht="16.149999999999999">
      <c r="A335" s="70">
        <v>331</v>
      </c>
      <c r="B335" s="84"/>
      <c r="C335" s="84"/>
      <c r="D335" s="75" t="str">
        <f>IF(B335="","",C335-'RA-11-SM1-1'!D343)</f>
        <v/>
      </c>
      <c r="E335" s="72" t="str">
        <f t="shared" si="9"/>
        <v/>
      </c>
    </row>
    <row r="336" spans="1:5" ht="16.149999999999999">
      <c r="A336" s="70">
        <v>332</v>
      </c>
      <c r="B336" s="84"/>
      <c r="C336" s="84"/>
      <c r="D336" s="75" t="str">
        <f>IF(B336="","",C336-'RA-11-SM1-1'!D344)</f>
        <v/>
      </c>
      <c r="E336" s="72" t="str">
        <f t="shared" si="9"/>
        <v/>
      </c>
    </row>
    <row r="337" spans="1:5" ht="16.149999999999999">
      <c r="A337" s="70">
        <v>333</v>
      </c>
      <c r="B337" s="84"/>
      <c r="C337" s="84"/>
      <c r="D337" s="75" t="str">
        <f>IF(B337="","",C337-'RA-11-SM1-1'!D345)</f>
        <v/>
      </c>
      <c r="E337" s="72" t="str">
        <f t="shared" si="9"/>
        <v/>
      </c>
    </row>
    <row r="338" spans="1:5" ht="16.149999999999999">
      <c r="A338" s="70">
        <v>334</v>
      </c>
      <c r="B338" s="84"/>
      <c r="C338" s="84"/>
      <c r="D338" s="75" t="str">
        <f>IF(B338="","",C338-'RA-11-SM1-1'!D346)</f>
        <v/>
      </c>
      <c r="E338" s="72" t="str">
        <f t="shared" si="9"/>
        <v/>
      </c>
    </row>
    <row r="339" spans="1:5" ht="16.149999999999999">
      <c r="A339" s="70">
        <v>335</v>
      </c>
      <c r="B339" s="84"/>
      <c r="C339" s="84"/>
      <c r="D339" s="75" t="str">
        <f>IF(B339="","",C339-'RA-11-SM1-1'!D347)</f>
        <v/>
      </c>
      <c r="E339" s="72" t="str">
        <f t="shared" si="9"/>
        <v/>
      </c>
    </row>
    <row r="340" spans="1:5" ht="16.149999999999999">
      <c r="A340" s="70">
        <v>336</v>
      </c>
      <c r="B340" s="84"/>
      <c r="C340" s="84"/>
      <c r="D340" s="75" t="str">
        <f>IF(B340="","",C340-'RA-11-SM1-1'!D348)</f>
        <v/>
      </c>
      <c r="E340" s="72" t="str">
        <f t="shared" si="9"/>
        <v/>
      </c>
    </row>
    <row r="341" spans="1:5" ht="16.149999999999999">
      <c r="A341" s="70">
        <v>337</v>
      </c>
      <c r="B341" s="84"/>
      <c r="C341" s="84"/>
      <c r="D341" s="75" t="str">
        <f>IF(B341="","",C341-'RA-11-SM1-1'!D349)</f>
        <v/>
      </c>
      <c r="E341" s="72" t="str">
        <f t="shared" si="9"/>
        <v/>
      </c>
    </row>
    <row r="342" spans="1:5" ht="16.149999999999999">
      <c r="A342" s="70">
        <v>338</v>
      </c>
      <c r="B342" s="84"/>
      <c r="C342" s="84"/>
      <c r="D342" s="75" t="str">
        <f>IF(B342="","",C342-'RA-11-SM1-1'!D350)</f>
        <v/>
      </c>
      <c r="E342" s="72" t="str">
        <f t="shared" si="9"/>
        <v/>
      </c>
    </row>
    <row r="343" spans="1:5" ht="16.149999999999999">
      <c r="A343" s="70">
        <v>339</v>
      </c>
      <c r="B343" s="84"/>
      <c r="C343" s="84"/>
      <c r="D343" s="75" t="str">
        <f>IF(B343="","",C343-'RA-11-SM1-1'!D351)</f>
        <v/>
      </c>
      <c r="E343" s="72" t="str">
        <f t="shared" ref="E343:E404" si="10">IF(B343="","",E342)</f>
        <v/>
      </c>
    </row>
    <row r="344" spans="1:5" ht="16.149999999999999">
      <c r="A344" s="70">
        <v>340</v>
      </c>
      <c r="B344" s="84"/>
      <c r="C344" s="84"/>
      <c r="D344" s="75" t="str">
        <f>IF(B344="","",C344-'RA-11-SM1-1'!D352)</f>
        <v/>
      </c>
      <c r="E344" s="72" t="str">
        <f t="shared" si="10"/>
        <v/>
      </c>
    </row>
    <row r="345" spans="1:5" ht="16.149999999999999">
      <c r="A345" s="70">
        <v>341</v>
      </c>
      <c r="B345" s="84"/>
      <c r="C345" s="84"/>
      <c r="D345" s="75" t="str">
        <f>IF(B345="","",C345-'RA-11-SM1-1'!D353)</f>
        <v/>
      </c>
      <c r="E345" s="72" t="str">
        <f t="shared" si="10"/>
        <v/>
      </c>
    </row>
    <row r="346" spans="1:5" ht="16.149999999999999">
      <c r="A346" s="70">
        <v>342</v>
      </c>
      <c r="B346" s="84"/>
      <c r="C346" s="84"/>
      <c r="D346" s="75" t="str">
        <f>IF(B346="","",C346-'RA-11-SM1-1'!D354)</f>
        <v/>
      </c>
      <c r="E346" s="72" t="str">
        <f t="shared" si="10"/>
        <v/>
      </c>
    </row>
    <row r="347" spans="1:5" ht="16.149999999999999">
      <c r="A347" s="70">
        <v>343</v>
      </c>
      <c r="B347" s="84"/>
      <c r="C347" s="84"/>
      <c r="D347" s="75" t="str">
        <f>IF(B347="","",C347-'RA-11-SM1-1'!D355)</f>
        <v/>
      </c>
      <c r="E347" s="72" t="str">
        <f t="shared" si="10"/>
        <v/>
      </c>
    </row>
    <row r="348" spans="1:5" ht="16.149999999999999">
      <c r="A348" s="70">
        <v>344</v>
      </c>
      <c r="B348" s="81"/>
      <c r="C348" s="81"/>
      <c r="D348" s="75" t="str">
        <f>IF(B348="","",C348-'RA-11-SM1-1'!D356)</f>
        <v/>
      </c>
      <c r="E348" s="72" t="str">
        <f t="shared" si="10"/>
        <v/>
      </c>
    </row>
    <row r="349" spans="1:5">
      <c r="A349" s="70">
        <v>345</v>
      </c>
      <c r="D349" s="75" t="str">
        <f>IF(B349="","",C349-'RA-11-SM1-1'!D357)</f>
        <v/>
      </c>
      <c r="E349" s="72" t="str">
        <f t="shared" si="10"/>
        <v/>
      </c>
    </row>
    <row r="350" spans="1:5">
      <c r="A350" s="70">
        <v>346</v>
      </c>
      <c r="D350" s="75" t="str">
        <f>IF(B350="","",C350-'RA-11-SM1-1'!D358)</f>
        <v/>
      </c>
      <c r="E350" s="72" t="str">
        <f t="shared" si="10"/>
        <v/>
      </c>
    </row>
    <row r="351" spans="1:5">
      <c r="A351" s="70">
        <v>347</v>
      </c>
      <c r="D351" s="75" t="str">
        <f>IF(B351="","",C351-'RA-11-SM1-1'!D359)</f>
        <v/>
      </c>
      <c r="E351" s="72" t="str">
        <f t="shared" si="10"/>
        <v/>
      </c>
    </row>
    <row r="352" spans="1:5">
      <c r="A352" s="70">
        <v>348</v>
      </c>
      <c r="D352" s="75" t="str">
        <f>IF(B352="","",C352-'RA-11-SM1-1'!D360)</f>
        <v/>
      </c>
      <c r="E352" s="72" t="str">
        <f t="shared" si="10"/>
        <v/>
      </c>
    </row>
    <row r="353" spans="1:11">
      <c r="A353" s="70">
        <v>349</v>
      </c>
      <c r="D353" s="75" t="str">
        <f>IF(B353="","",C353-'RA-11-SM1-1'!D361)</f>
        <v/>
      </c>
      <c r="E353" s="72" t="str">
        <f t="shared" si="10"/>
        <v/>
      </c>
    </row>
    <row r="354" spans="1:11">
      <c r="A354" s="70">
        <v>350</v>
      </c>
      <c r="D354" s="75" t="str">
        <f>IF(B354="","",C354-'RA-11-SM1-1'!D362)</f>
        <v/>
      </c>
      <c r="E354" s="72" t="str">
        <f t="shared" si="10"/>
        <v/>
      </c>
    </row>
    <row r="355" spans="1:11">
      <c r="A355" s="70">
        <v>351</v>
      </c>
      <c r="D355" s="75" t="str">
        <f>IF(B355="","",C355-'RA-11-SM1-1'!D363)</f>
        <v/>
      </c>
      <c r="E355" s="72" t="str">
        <f t="shared" si="10"/>
        <v/>
      </c>
    </row>
    <row r="356" spans="1:11">
      <c r="A356" s="70">
        <v>352</v>
      </c>
      <c r="D356" s="75" t="str">
        <f>IF(B356="","",C356-'RA-11-SM1-1'!D364)</f>
        <v/>
      </c>
      <c r="E356" s="72" t="str">
        <f t="shared" si="10"/>
        <v/>
      </c>
    </row>
    <row r="357" spans="1:11">
      <c r="A357" s="70">
        <v>353</v>
      </c>
      <c r="D357" s="75" t="str">
        <f>IF(B357="","",C357-'RA-11-SM1-1'!D365)</f>
        <v/>
      </c>
      <c r="E357" s="72" t="str">
        <f t="shared" si="10"/>
        <v/>
      </c>
    </row>
    <row r="358" spans="1:11">
      <c r="A358" s="70">
        <v>354</v>
      </c>
      <c r="D358" s="75" t="str">
        <f>IF(B358="","",C358-'RA-11-SM1-1'!D366)</f>
        <v/>
      </c>
      <c r="E358" s="72" t="str">
        <f t="shared" si="10"/>
        <v/>
      </c>
    </row>
    <row r="359" spans="1:11">
      <c r="A359" s="70">
        <v>355</v>
      </c>
      <c r="D359" s="75" t="str">
        <f>IF(B359="","",C359-'RA-11-SM1-1'!D367)</f>
        <v/>
      </c>
      <c r="E359" s="72" t="str">
        <f t="shared" si="10"/>
        <v/>
      </c>
    </row>
    <row r="360" spans="1:11" s="83" customFormat="1" ht="16.149999999999999">
      <c r="A360" s="70">
        <v>356</v>
      </c>
      <c r="B360" s="81"/>
      <c r="C360" s="81"/>
      <c r="D360" s="75" t="str">
        <f>IF(B360="","",C360-'RA-11-SM1-1'!D368)</f>
        <v/>
      </c>
      <c r="E360" s="72" t="str">
        <f t="shared" si="10"/>
        <v/>
      </c>
      <c r="F360" s="70"/>
      <c r="G360" s="70"/>
      <c r="H360" s="62"/>
      <c r="I360" s="65"/>
      <c r="J360" s="82"/>
      <c r="K360" s="82"/>
    </row>
    <row r="361" spans="1:11">
      <c r="A361" s="70">
        <v>357</v>
      </c>
      <c r="D361" s="75" t="str">
        <f>IF(B361="","",C361-'RA-11-SM1-1'!D369)</f>
        <v/>
      </c>
      <c r="E361" s="72" t="str">
        <f t="shared" si="10"/>
        <v/>
      </c>
    </row>
    <row r="362" spans="1:11">
      <c r="A362" s="70">
        <v>358</v>
      </c>
      <c r="D362" s="75" t="str">
        <f>IF(B362="","",C362-'RA-11-SM1-1'!D370)</f>
        <v/>
      </c>
      <c r="E362" s="72" t="str">
        <f t="shared" si="10"/>
        <v/>
      </c>
    </row>
    <row r="363" spans="1:11">
      <c r="A363" s="70">
        <v>359</v>
      </c>
      <c r="D363" s="75" t="str">
        <f>IF(B363="","",C363-'RA-11-SM1-1'!D371)</f>
        <v/>
      </c>
      <c r="E363" s="72" t="str">
        <f t="shared" si="10"/>
        <v/>
      </c>
    </row>
    <row r="364" spans="1:11">
      <c r="A364" s="70">
        <v>360</v>
      </c>
      <c r="D364" s="75" t="str">
        <f>IF(B364="","",C364-'RA-11-SM1-1'!D372)</f>
        <v/>
      </c>
      <c r="E364" s="72" t="str">
        <f t="shared" si="10"/>
        <v/>
      </c>
    </row>
    <row r="365" spans="1:11">
      <c r="A365" s="70">
        <v>361</v>
      </c>
      <c r="D365" s="75" t="str">
        <f>IF(B365="","",C365-'RA-11-SM1-1'!D373)</f>
        <v/>
      </c>
      <c r="E365" s="72" t="str">
        <f t="shared" si="10"/>
        <v/>
      </c>
    </row>
    <row r="366" spans="1:11">
      <c r="A366" s="70">
        <v>362</v>
      </c>
      <c r="D366" s="75" t="str">
        <f>IF(B366="","",C366-'RA-11-SM1-1'!D374)</f>
        <v/>
      </c>
      <c r="E366" s="72" t="str">
        <f t="shared" si="10"/>
        <v/>
      </c>
    </row>
    <row r="367" spans="1:11">
      <c r="A367" s="70">
        <v>363</v>
      </c>
      <c r="D367" s="75" t="str">
        <f>IF(B367="","",C367-'RA-11-SM1-1'!D375)</f>
        <v/>
      </c>
      <c r="E367" s="72" t="str">
        <f t="shared" si="10"/>
        <v/>
      </c>
    </row>
    <row r="368" spans="1:11">
      <c r="A368" s="70">
        <v>364</v>
      </c>
      <c r="D368" s="75" t="str">
        <f>IF(B368="","",C368-'RA-11-SM1-1'!D376)</f>
        <v/>
      </c>
      <c r="E368" s="72" t="str">
        <f t="shared" si="10"/>
        <v/>
      </c>
    </row>
    <row r="369" spans="1:5">
      <c r="A369" s="70">
        <v>365</v>
      </c>
      <c r="D369" s="75" t="str">
        <f>IF(B369="","",C369-'RA-11-SM1-1'!D377)</f>
        <v/>
      </c>
      <c r="E369" s="72" t="str">
        <f t="shared" si="10"/>
        <v/>
      </c>
    </row>
    <row r="370" spans="1:5">
      <c r="A370" s="70">
        <v>366</v>
      </c>
      <c r="D370" s="75" t="str">
        <f>IF(B370="","",C370-'RA-11-SM1-1'!D378)</f>
        <v/>
      </c>
      <c r="E370" s="72" t="str">
        <f t="shared" si="10"/>
        <v/>
      </c>
    </row>
    <row r="371" spans="1:5">
      <c r="A371" s="70">
        <v>367</v>
      </c>
      <c r="D371" s="75" t="str">
        <f>IF(B371="","",C371-'RA-11-SM1-1'!D379)</f>
        <v/>
      </c>
      <c r="E371" s="72" t="str">
        <f t="shared" si="10"/>
        <v/>
      </c>
    </row>
    <row r="372" spans="1:5">
      <c r="A372" s="70">
        <v>368</v>
      </c>
      <c r="D372" s="75" t="str">
        <f>IF(B372="","",C372-'RA-11-SM1-1'!D380)</f>
        <v/>
      </c>
      <c r="E372" s="72" t="str">
        <f t="shared" si="10"/>
        <v/>
      </c>
    </row>
    <row r="373" spans="1:5">
      <c r="A373" s="70">
        <v>369</v>
      </c>
      <c r="D373" s="75" t="str">
        <f>IF(B373="","",C373-'RA-11-SM1-1'!D381)</f>
        <v/>
      </c>
      <c r="E373" s="72" t="str">
        <f t="shared" si="10"/>
        <v/>
      </c>
    </row>
    <row r="374" spans="1:5">
      <c r="A374" s="70">
        <v>370</v>
      </c>
      <c r="D374" s="75" t="str">
        <f>IF(B374="","",C374-'RA-11-SM1-1'!D382)</f>
        <v/>
      </c>
      <c r="E374" s="72" t="str">
        <f t="shared" si="10"/>
        <v/>
      </c>
    </row>
    <row r="375" spans="1:5">
      <c r="A375" s="70">
        <v>371</v>
      </c>
      <c r="D375" s="75" t="str">
        <f>IF(B375="","",C375-'RA-11-SM1-1'!D383)</f>
        <v/>
      </c>
      <c r="E375" s="72" t="str">
        <f t="shared" si="10"/>
        <v/>
      </c>
    </row>
    <row r="376" spans="1:5">
      <c r="A376" s="70">
        <v>372</v>
      </c>
      <c r="D376" s="75" t="str">
        <f>IF(B376="","",C376-'RA-11-SM1-1'!D384)</f>
        <v/>
      </c>
      <c r="E376" s="72" t="str">
        <f t="shared" si="10"/>
        <v/>
      </c>
    </row>
    <row r="377" spans="1:5">
      <c r="A377" s="70">
        <v>373</v>
      </c>
      <c r="D377" s="75" t="str">
        <f>IF(B377="","",C377-'RA-11-SM1-1'!D385)</f>
        <v/>
      </c>
      <c r="E377" s="72" t="str">
        <f t="shared" si="10"/>
        <v/>
      </c>
    </row>
    <row r="378" spans="1:5">
      <c r="A378" s="70">
        <v>374</v>
      </c>
      <c r="D378" s="75" t="str">
        <f>IF(B378="","",C378-'RA-11-SM1-1'!D386)</f>
        <v/>
      </c>
      <c r="E378" s="72" t="str">
        <f t="shared" si="10"/>
        <v/>
      </c>
    </row>
    <row r="379" spans="1:5">
      <c r="A379" s="70">
        <v>375</v>
      </c>
      <c r="D379" s="75" t="str">
        <f>IF(B379="","",C379-'RA-11-SM1-1'!D387)</f>
        <v/>
      </c>
      <c r="E379" s="72" t="str">
        <f t="shared" si="10"/>
        <v/>
      </c>
    </row>
    <row r="380" spans="1:5">
      <c r="A380" s="70">
        <v>376</v>
      </c>
      <c r="D380" s="75" t="str">
        <f>IF(B380="","",C380-'RA-11-SM1-1'!D388)</f>
        <v/>
      </c>
      <c r="E380" s="72" t="str">
        <f t="shared" si="10"/>
        <v/>
      </c>
    </row>
    <row r="381" spans="1:5">
      <c r="A381" s="70">
        <v>377</v>
      </c>
      <c r="D381" s="75" t="str">
        <f>IF(B381="","",C381-'RA-11-SM1-1'!D389)</f>
        <v/>
      </c>
      <c r="E381" s="72" t="str">
        <f t="shared" si="10"/>
        <v/>
      </c>
    </row>
    <row r="382" spans="1:5">
      <c r="A382" s="70">
        <v>378</v>
      </c>
      <c r="D382" s="75" t="str">
        <f>IF(B382="","",C382-'RA-11-SM1-1'!D390)</f>
        <v/>
      </c>
      <c r="E382" s="72" t="str">
        <f t="shared" si="10"/>
        <v/>
      </c>
    </row>
    <row r="383" spans="1:5">
      <c r="A383" s="70">
        <v>379</v>
      </c>
      <c r="D383" s="75" t="str">
        <f>IF(B383="","",C383-'RA-11-SM1-1'!D391)</f>
        <v/>
      </c>
      <c r="E383" s="72" t="str">
        <f t="shared" si="10"/>
        <v/>
      </c>
    </row>
    <row r="384" spans="1:5">
      <c r="A384" s="70">
        <v>380</v>
      </c>
      <c r="D384" s="75" t="str">
        <f>IF(B384="","",C384-'RA-11-SM1-1'!D392)</f>
        <v/>
      </c>
      <c r="E384" s="72" t="str">
        <f t="shared" si="10"/>
        <v/>
      </c>
    </row>
    <row r="385" spans="1:11" s="83" customFormat="1" ht="16.149999999999999">
      <c r="A385" s="70">
        <v>381</v>
      </c>
      <c r="B385" s="81"/>
      <c r="C385" s="81"/>
      <c r="D385" s="75" t="str">
        <f>IF(B385="","",C385-'RA-11-SM1-1'!D393)</f>
        <v/>
      </c>
      <c r="E385" s="72" t="str">
        <f t="shared" si="10"/>
        <v/>
      </c>
      <c r="F385" s="70"/>
      <c r="G385" s="70"/>
      <c r="H385" s="62"/>
      <c r="I385" s="65"/>
      <c r="J385" s="82"/>
      <c r="K385" s="82"/>
    </row>
    <row r="386" spans="1:11" ht="16.149999999999999">
      <c r="A386" s="70">
        <v>382</v>
      </c>
      <c r="B386" s="84"/>
      <c r="C386" s="84"/>
      <c r="D386" s="75" t="str">
        <f>IF(B386="","",C386-'RA-11-SM1-1'!D394)</f>
        <v/>
      </c>
      <c r="E386" s="72" t="str">
        <f t="shared" si="10"/>
        <v/>
      </c>
    </row>
    <row r="387" spans="1:11" ht="16.149999999999999">
      <c r="A387" s="70">
        <v>383</v>
      </c>
      <c r="B387" s="84"/>
      <c r="C387" s="84"/>
      <c r="D387" s="75" t="str">
        <f>IF(B387="","",C387-'RA-11-SM1-1'!D395)</f>
        <v/>
      </c>
      <c r="E387" s="72" t="str">
        <f t="shared" si="10"/>
        <v/>
      </c>
    </row>
    <row r="388" spans="1:11" ht="16.149999999999999">
      <c r="A388" s="70">
        <v>384</v>
      </c>
      <c r="B388" s="84"/>
      <c r="C388" s="84"/>
      <c r="D388" s="75" t="str">
        <f>IF(B388="","",C388-'RA-11-SM1-1'!D396)</f>
        <v/>
      </c>
      <c r="E388" s="72" t="str">
        <f t="shared" si="10"/>
        <v/>
      </c>
    </row>
    <row r="389" spans="1:11" ht="16.149999999999999">
      <c r="A389" s="70">
        <v>385</v>
      </c>
      <c r="B389" s="84"/>
      <c r="C389" s="84"/>
      <c r="D389" s="75" t="str">
        <f>IF(B389="","",C389-'RA-11-SM1-1'!D397)</f>
        <v/>
      </c>
      <c r="E389" s="72" t="str">
        <f t="shared" si="10"/>
        <v/>
      </c>
    </row>
    <row r="390" spans="1:11" ht="16.149999999999999">
      <c r="A390" s="70">
        <v>386</v>
      </c>
      <c r="B390" s="84"/>
      <c r="C390" s="84"/>
      <c r="D390" s="75" t="str">
        <f>IF(B390="","",C390-'RA-11-SM1-1'!D398)</f>
        <v/>
      </c>
      <c r="E390" s="72" t="str">
        <f t="shared" si="10"/>
        <v/>
      </c>
    </row>
    <row r="391" spans="1:11" ht="16.149999999999999">
      <c r="A391" s="70">
        <v>387</v>
      </c>
      <c r="B391" s="84"/>
      <c r="C391" s="84"/>
      <c r="D391" s="75" t="str">
        <f>IF(B391="","",C391-'RA-11-SM1-1'!D399)</f>
        <v/>
      </c>
      <c r="E391" s="72" t="str">
        <f t="shared" si="10"/>
        <v/>
      </c>
    </row>
    <row r="392" spans="1:11" ht="16.149999999999999">
      <c r="A392" s="70">
        <v>388</v>
      </c>
      <c r="B392" s="84"/>
      <c r="C392" s="84"/>
      <c r="D392" s="75" t="str">
        <f>IF(B392="","",C392-'RA-11-SM1-1'!D400)</f>
        <v/>
      </c>
      <c r="E392" s="72" t="str">
        <f t="shared" si="10"/>
        <v/>
      </c>
    </row>
    <row r="393" spans="1:11" ht="16.149999999999999">
      <c r="A393" s="70">
        <v>389</v>
      </c>
      <c r="B393" s="84"/>
      <c r="C393" s="84"/>
      <c r="D393" s="75" t="str">
        <f>IF(B393="","",C393-'RA-11-SM1-1'!D401)</f>
        <v/>
      </c>
      <c r="E393" s="72" t="str">
        <f t="shared" si="10"/>
        <v/>
      </c>
    </row>
    <row r="394" spans="1:11" ht="16.149999999999999">
      <c r="A394" s="70">
        <v>390</v>
      </c>
      <c r="B394" s="84"/>
      <c r="C394" s="84"/>
      <c r="D394" s="75" t="str">
        <f>IF(B394="","",C394-'RA-11-SM1-1'!D402)</f>
        <v/>
      </c>
      <c r="E394" s="72" t="str">
        <f t="shared" si="10"/>
        <v/>
      </c>
    </row>
    <row r="395" spans="1:11" ht="16.149999999999999">
      <c r="A395" s="70">
        <v>391</v>
      </c>
      <c r="B395" s="84"/>
      <c r="C395" s="84"/>
      <c r="D395" s="75" t="str">
        <f>IF(B395="","",C395-'RA-11-SM1-1'!D403)</f>
        <v/>
      </c>
      <c r="E395" s="72" t="str">
        <f t="shared" si="10"/>
        <v/>
      </c>
    </row>
    <row r="396" spans="1:11" ht="16.149999999999999">
      <c r="A396" s="70">
        <v>392</v>
      </c>
      <c r="B396" s="84"/>
      <c r="C396" s="84"/>
      <c r="D396" s="75" t="str">
        <f>IF(B396="","",C396-'RA-11-SM1-1'!D404)</f>
        <v/>
      </c>
      <c r="E396" s="72" t="str">
        <f t="shared" si="10"/>
        <v/>
      </c>
    </row>
    <row r="397" spans="1:11" ht="16.149999999999999">
      <c r="A397" s="70">
        <v>393</v>
      </c>
      <c r="B397" s="84"/>
      <c r="C397" s="84"/>
      <c r="D397" s="75" t="str">
        <f>IF(B397="","",C397-'RA-11-SM1-1'!D405)</f>
        <v/>
      </c>
      <c r="E397" s="72" t="str">
        <f t="shared" si="10"/>
        <v/>
      </c>
    </row>
    <row r="398" spans="1:11" ht="16.149999999999999">
      <c r="A398" s="70">
        <v>394</v>
      </c>
      <c r="B398" s="81"/>
      <c r="C398" s="81"/>
      <c r="D398" s="75" t="str">
        <f>IF(B398="","",C398-'RA-11-SM1-1'!D406)</f>
        <v/>
      </c>
      <c r="E398" s="72" t="str">
        <f t="shared" si="10"/>
        <v/>
      </c>
    </row>
    <row r="399" spans="1:11" ht="16.149999999999999">
      <c r="A399" s="70">
        <v>395</v>
      </c>
      <c r="B399" s="84"/>
      <c r="C399" s="84"/>
      <c r="D399" s="75" t="str">
        <f>IF(B399="","",C399-'RA-11-SM1-1'!D407)</f>
        <v/>
      </c>
      <c r="E399" s="72" t="str">
        <f t="shared" si="10"/>
        <v/>
      </c>
    </row>
    <row r="400" spans="1:11" ht="16.149999999999999">
      <c r="A400" s="70">
        <v>396</v>
      </c>
      <c r="B400" s="84"/>
      <c r="C400" s="84"/>
      <c r="D400" s="75" t="str">
        <f>IF(B400="","",C400-'RA-11-SM1-1'!D408)</f>
        <v/>
      </c>
      <c r="E400" s="72" t="str">
        <f t="shared" si="10"/>
        <v/>
      </c>
    </row>
    <row r="401" spans="1:11" ht="16.149999999999999">
      <c r="A401" s="70">
        <v>397</v>
      </c>
      <c r="B401" s="84"/>
      <c r="C401" s="84"/>
      <c r="D401" s="75" t="str">
        <f>IF(B401="","",C401-'RA-11-SM1-1'!D409)</f>
        <v/>
      </c>
      <c r="E401" s="72" t="str">
        <f t="shared" si="10"/>
        <v/>
      </c>
    </row>
    <row r="402" spans="1:11" ht="16.149999999999999">
      <c r="A402" s="70">
        <v>398</v>
      </c>
      <c r="B402" s="84"/>
      <c r="C402" s="84"/>
      <c r="D402" s="75" t="str">
        <f>IF(B402="","",C402-'RA-11-SM1-1'!D410)</f>
        <v/>
      </c>
      <c r="E402" s="72" t="str">
        <f t="shared" si="10"/>
        <v/>
      </c>
    </row>
    <row r="403" spans="1:11" ht="16.149999999999999">
      <c r="A403" s="70">
        <v>399</v>
      </c>
      <c r="B403" s="84"/>
      <c r="C403" s="84"/>
      <c r="D403" s="75" t="str">
        <f>IF(B403="","",C403-'RA-11-SM1-1'!D411)</f>
        <v/>
      </c>
      <c r="E403" s="72" t="str">
        <f t="shared" si="10"/>
        <v/>
      </c>
    </row>
    <row r="404" spans="1:11" ht="16.149999999999999">
      <c r="A404" s="70">
        <v>400</v>
      </c>
      <c r="B404" s="84"/>
      <c r="C404" s="84"/>
      <c r="D404" s="75" t="str">
        <f>IF(B404="","",C404-'RA-11-SM1-1'!D412)</f>
        <v/>
      </c>
      <c r="E404" s="72" t="str">
        <f t="shared" si="10"/>
        <v/>
      </c>
    </row>
    <row r="405" spans="1:11" ht="16.149999999999999">
      <c r="B405" s="84"/>
      <c r="C405" s="84"/>
    </row>
    <row r="406" spans="1:11" ht="16.149999999999999">
      <c r="B406" s="84"/>
      <c r="C406" s="84"/>
    </row>
    <row r="407" spans="1:11" ht="16.149999999999999">
      <c r="B407" s="84"/>
      <c r="C407" s="84"/>
    </row>
    <row r="408" spans="1:11" ht="16.149999999999999">
      <c r="B408" s="84"/>
      <c r="C408" s="84"/>
    </row>
    <row r="409" spans="1:11" ht="16.149999999999999">
      <c r="B409" s="84"/>
      <c r="C409" s="84"/>
    </row>
    <row r="410" spans="1:11" ht="16.149999999999999">
      <c r="B410" s="84"/>
      <c r="C410" s="84"/>
    </row>
    <row r="411" spans="1:11" s="83" customFormat="1" ht="16.149999999999999">
      <c r="B411" s="81"/>
      <c r="C411" s="81"/>
      <c r="D411" s="85"/>
      <c r="E411" s="86"/>
      <c r="H411" s="82"/>
      <c r="I411" s="87"/>
      <c r="J411" s="82"/>
      <c r="K411" s="82"/>
    </row>
    <row r="412" spans="1:11" ht="16.149999999999999">
      <c r="B412" s="84"/>
      <c r="C412" s="84"/>
    </row>
    <row r="413" spans="1:11" ht="16.149999999999999">
      <c r="B413" s="84"/>
      <c r="C413" s="84"/>
    </row>
    <row r="414" spans="1:11" ht="16.149999999999999">
      <c r="B414" s="84"/>
      <c r="C414" s="84"/>
    </row>
    <row r="415" spans="1:11" ht="16.149999999999999">
      <c r="B415" s="84"/>
      <c r="C415" s="84"/>
    </row>
    <row r="416" spans="1:11" ht="16.149999999999999">
      <c r="B416" s="84"/>
      <c r="C416" s="84"/>
    </row>
    <row r="417" spans="2:11" ht="16.149999999999999">
      <c r="B417" s="84"/>
      <c r="C417" s="84"/>
    </row>
    <row r="418" spans="2:11" ht="16.149999999999999">
      <c r="B418" s="84"/>
      <c r="C418" s="84"/>
    </row>
    <row r="419" spans="2:11" ht="16.149999999999999">
      <c r="B419" s="84"/>
      <c r="C419" s="84"/>
    </row>
    <row r="420" spans="2:11" ht="16.149999999999999">
      <c r="B420" s="84"/>
      <c r="C420" s="84"/>
    </row>
    <row r="421" spans="2:11" ht="16.149999999999999">
      <c r="B421" s="84"/>
      <c r="C421" s="84"/>
    </row>
    <row r="422" spans="2:11" ht="16.149999999999999">
      <c r="B422" s="84"/>
      <c r="C422" s="84"/>
    </row>
    <row r="423" spans="2:11" ht="16.149999999999999">
      <c r="B423" s="84"/>
      <c r="C423" s="84"/>
    </row>
    <row r="424" spans="2:11" ht="16.149999999999999">
      <c r="B424" s="84"/>
      <c r="C424" s="84"/>
    </row>
    <row r="425" spans="2:11" ht="16.149999999999999">
      <c r="B425" s="84"/>
      <c r="C425" s="84"/>
    </row>
    <row r="426" spans="2:11" ht="16.149999999999999">
      <c r="B426" s="84"/>
      <c r="C426" s="84"/>
    </row>
    <row r="427" spans="2:11" ht="16.149999999999999">
      <c r="B427" s="84"/>
      <c r="C427" s="84"/>
    </row>
    <row r="428" spans="2:11" ht="16.149999999999999">
      <c r="B428" s="84"/>
      <c r="C428" s="84"/>
    </row>
    <row r="429" spans="2:11" ht="16.149999999999999">
      <c r="B429" s="84"/>
      <c r="C429" s="84"/>
    </row>
    <row r="430" spans="2:11" ht="16.149999999999999">
      <c r="B430" s="84"/>
      <c r="C430" s="84"/>
    </row>
    <row r="431" spans="2:11" s="83" customFormat="1" ht="16.149999999999999">
      <c r="B431" s="81"/>
      <c r="C431" s="81"/>
      <c r="D431" s="85"/>
      <c r="E431" s="86"/>
      <c r="H431" s="82"/>
      <c r="I431" s="87"/>
      <c r="J431" s="82"/>
      <c r="K431" s="82"/>
    </row>
    <row r="432" spans="2:11" ht="16.149999999999999">
      <c r="B432" s="84"/>
      <c r="C432" s="84"/>
    </row>
    <row r="433" spans="2:11" ht="16.149999999999999">
      <c r="B433" s="84"/>
      <c r="C433" s="84"/>
    </row>
    <row r="434" spans="2:11" ht="16.149999999999999">
      <c r="B434" s="84"/>
      <c r="C434" s="84"/>
    </row>
    <row r="435" spans="2:11" ht="16.149999999999999">
      <c r="B435" s="84"/>
      <c r="C435" s="84"/>
    </row>
    <row r="436" spans="2:11" ht="16.149999999999999">
      <c r="B436" s="84"/>
      <c r="C436" s="84"/>
    </row>
    <row r="437" spans="2:11" ht="16.149999999999999">
      <c r="B437" s="84"/>
      <c r="C437" s="84"/>
    </row>
    <row r="438" spans="2:11" ht="16.149999999999999">
      <c r="B438" s="84"/>
      <c r="C438" s="84"/>
    </row>
    <row r="439" spans="2:11" ht="16.149999999999999">
      <c r="B439" s="84"/>
      <c r="C439" s="84"/>
    </row>
    <row r="440" spans="2:11" s="83" customFormat="1" ht="16.149999999999999">
      <c r="B440" s="81"/>
      <c r="C440" s="81"/>
      <c r="D440" s="85"/>
      <c r="E440" s="86"/>
      <c r="H440" s="82"/>
      <c r="I440" s="87"/>
      <c r="J440" s="82"/>
      <c r="K440" s="82"/>
    </row>
    <row r="441" spans="2:11" ht="16.149999999999999">
      <c r="B441" s="84"/>
      <c r="C441" s="84"/>
    </row>
    <row r="442" spans="2:11" ht="16.149999999999999">
      <c r="B442" s="84"/>
      <c r="C442" s="84"/>
    </row>
    <row r="443" spans="2:11" ht="16.149999999999999">
      <c r="B443" s="84"/>
      <c r="C443" s="84"/>
    </row>
    <row r="444" spans="2:11" ht="16.149999999999999">
      <c r="B444" s="81"/>
      <c r="C444" s="81"/>
    </row>
    <row r="445" spans="2:11" ht="16.149999999999999">
      <c r="B445" s="84"/>
      <c r="C445" s="84"/>
    </row>
    <row r="446" spans="2:11" ht="16.149999999999999">
      <c r="B446" s="84"/>
      <c r="C446" s="84"/>
    </row>
    <row r="447" spans="2:11" ht="16.149999999999999">
      <c r="B447" s="84"/>
      <c r="C447" s="84"/>
    </row>
    <row r="448" spans="2:11" ht="16.149999999999999">
      <c r="B448" s="81"/>
      <c r="C448" s="81"/>
    </row>
    <row r="449" spans="2:11" ht="16.149999999999999">
      <c r="B449" s="88"/>
      <c r="C449" s="88"/>
    </row>
    <row r="450" spans="2:11" ht="16.149999999999999">
      <c r="B450" s="88"/>
      <c r="C450" s="88"/>
    </row>
    <row r="451" spans="2:11" ht="16.149999999999999">
      <c r="B451" s="88"/>
      <c r="C451" s="88"/>
    </row>
    <row r="452" spans="2:11" ht="16.149999999999999">
      <c r="B452" s="88"/>
      <c r="C452" s="88"/>
    </row>
    <row r="453" spans="2:11" ht="16.149999999999999">
      <c r="B453" s="88"/>
      <c r="C453" s="88"/>
    </row>
    <row r="454" spans="2:11" ht="16.149999999999999">
      <c r="B454" s="88"/>
      <c r="C454" s="88"/>
    </row>
    <row r="455" spans="2:11" ht="16.149999999999999">
      <c r="B455" s="88"/>
      <c r="C455" s="88"/>
    </row>
    <row r="456" spans="2:11" ht="16.149999999999999">
      <c r="B456" s="88"/>
      <c r="C456" s="88"/>
    </row>
    <row r="457" spans="2:11" ht="16.149999999999999">
      <c r="B457" s="88"/>
      <c r="C457" s="88"/>
    </row>
    <row r="458" spans="2:11" ht="16.149999999999999">
      <c r="B458" s="88"/>
      <c r="C458" s="88"/>
    </row>
    <row r="459" spans="2:11" ht="16.149999999999999">
      <c r="B459" s="88"/>
      <c r="C459" s="88"/>
    </row>
    <row r="460" spans="2:11" ht="16.149999999999999">
      <c r="B460" s="88"/>
      <c r="C460" s="88"/>
    </row>
    <row r="461" spans="2:11" ht="16.149999999999999">
      <c r="B461" s="88"/>
      <c r="C461" s="88"/>
    </row>
    <row r="462" spans="2:11" ht="16.149999999999999">
      <c r="B462" s="88"/>
      <c r="C462" s="88"/>
    </row>
    <row r="463" spans="2:11" ht="16.149999999999999">
      <c r="B463" s="88"/>
      <c r="C463" s="88"/>
    </row>
    <row r="464" spans="2:11" s="83" customFormat="1" ht="16.149999999999999">
      <c r="B464" s="89"/>
      <c r="C464" s="89"/>
      <c r="D464" s="85"/>
      <c r="E464" s="86"/>
      <c r="H464" s="82"/>
      <c r="I464" s="87"/>
      <c r="J464" s="82"/>
      <c r="K464" s="82"/>
    </row>
    <row r="465" spans="2:3" ht="16.149999999999999">
      <c r="B465" s="88"/>
      <c r="C465" s="88"/>
    </row>
    <row r="466" spans="2:3" ht="16.149999999999999">
      <c r="B466" s="88"/>
      <c r="C466" s="88"/>
    </row>
    <row r="467" spans="2:3" ht="16.149999999999999">
      <c r="B467" s="89"/>
      <c r="C467" s="89"/>
    </row>
    <row r="471" spans="2:3" ht="16.149999999999999">
      <c r="B471" s="81"/>
      <c r="C471" s="81"/>
    </row>
    <row r="477" spans="2:3" ht="16.149999999999999">
      <c r="B477" s="84"/>
      <c r="C477" s="84"/>
    </row>
    <row r="478" spans="2:3" ht="16.149999999999999">
      <c r="B478" s="84"/>
      <c r="C478" s="84"/>
    </row>
    <row r="479" spans="2:3" ht="16.149999999999999">
      <c r="B479" s="84"/>
      <c r="C479" s="84"/>
    </row>
    <row r="480" spans="2:3" ht="16.149999999999999">
      <c r="B480" s="84"/>
      <c r="C480" s="84"/>
    </row>
    <row r="481" spans="2:11" s="92" customFormat="1" ht="16.149999999999999">
      <c r="B481" s="84"/>
      <c r="C481" s="84"/>
      <c r="D481" s="90"/>
      <c r="E481" s="91"/>
      <c r="H481" s="93"/>
      <c r="I481" s="94"/>
      <c r="J481" s="93"/>
      <c r="K481" s="93"/>
    </row>
  </sheetData>
  <mergeCells count="1">
    <mergeCell ref="D1:E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RA-11-SM1-1</vt:lpstr>
      <vt:lpstr>Chart</vt:lpstr>
      <vt:lpstr>Input Data</vt:lpstr>
      <vt:lpstr>'Input Data'!Print_Area</vt:lpstr>
      <vt:lpstr>'RA-11-SM1-1'!Print_Area</vt:lpstr>
      <vt:lpstr>'RA-11-SM1-1'!Print_Titles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hkleung</dc:creator>
  <cp:lastModifiedBy>DazhongLi</cp:lastModifiedBy>
  <cp:lastPrinted>2014-07-04T03:29:40Z</cp:lastPrinted>
  <dcterms:created xsi:type="dcterms:W3CDTF">2008-06-27T09:21:00Z</dcterms:created>
  <dcterms:modified xsi:type="dcterms:W3CDTF">2017-10-01T16:07:57Z</dcterms:modified>
</cp:coreProperties>
</file>