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사용자\Desktop\수원시 도시정책지표 공개용 데이터\"/>
    </mc:Choice>
  </mc:AlternateContent>
  <xr:revisionPtr revIDLastSave="0" documentId="13_ncr:1_{7BD58750-244E-47C1-9DA4-40A1E4F1EC83}" xr6:coauthVersionLast="47" xr6:coauthVersionMax="47" xr10:uidLastSave="{00000000-0000-0000-0000-000000000000}"/>
  <bookViews>
    <workbookView xWindow="-120" yWindow="-120" windowWidth="29040" windowHeight="15720" xr2:uid="{18076E76-05B4-4A0B-A805-F28E56A190EA}"/>
  </bookViews>
  <sheets>
    <sheet name="수원시" sheetId="1" r:id="rId1"/>
  </sheets>
  <definedNames>
    <definedName name="_xlnm._FilterDatabase" localSheetId="0" hidden="1">수원시!$A$3:$CH$201</definedName>
    <definedName name="_xlnm.Print_Area" localSheetId="0">수원시!$A$3:$T$163</definedName>
    <definedName name="_xlnm.Print_Titles" localSheetId="0">수원시!$3:$3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1" l="1"/>
  <c r="A8" i="1" s="1"/>
  <c r="A6" i="1"/>
  <c r="A5" i="1"/>
  <c r="A9" i="1" l="1"/>
  <c r="A10" i="1" s="1"/>
  <c r="A11" i="1" l="1"/>
  <c r="A12" i="1" s="1"/>
  <c r="A13" i="1" s="1"/>
  <c r="A14" i="1" s="1"/>
  <c r="A15" i="1" s="1"/>
  <c r="A16" i="1" s="1"/>
  <c r="A17" i="1" s="1"/>
  <c r="A18" i="1" s="1"/>
  <c r="A19" i="1" s="1"/>
  <c r="A20" i="1" l="1"/>
  <c r="A21" i="1" s="1"/>
  <c r="A22" i="1" s="1"/>
  <c r="A23" i="1" s="1"/>
  <c r="A24" i="1" s="1"/>
  <c r="A25" i="1" s="1"/>
  <c r="A26" i="1" s="1"/>
  <c r="A27" i="1" s="1"/>
  <c r="A30" i="1" s="1"/>
  <c r="A29" i="1" l="1"/>
  <c r="A28" i="1"/>
  <c r="A31" i="1"/>
  <c r="A33" i="1"/>
  <c r="A34" i="1" s="1"/>
  <c r="A35" i="1" s="1"/>
  <c r="A36" i="1" s="1"/>
  <c r="A37" i="1" s="1"/>
  <c r="A38" i="1" s="1"/>
  <c r="A32" i="1"/>
  <c r="A41" i="1" l="1"/>
  <c r="A42" i="1" s="1"/>
  <c r="A43" i="1" s="1"/>
  <c r="A44" i="1" s="1"/>
  <c r="A45" i="1" s="1"/>
  <c r="A46" i="1" s="1"/>
  <c r="A40" i="1"/>
  <c r="A39" i="1"/>
  <c r="A49" i="1" l="1"/>
  <c r="A50" i="1" s="1"/>
  <c r="A51" i="1" s="1"/>
  <c r="A52" i="1" s="1"/>
  <c r="A48" i="1"/>
  <c r="A47" i="1"/>
  <c r="A54" i="1" l="1"/>
  <c r="A55" i="1" s="1"/>
  <c r="A56" i="1" s="1"/>
  <c r="A57" i="1" s="1"/>
  <c r="A53" i="1"/>
  <c r="A61" i="1" l="1"/>
  <c r="A62" i="1" s="1"/>
  <c r="A63" i="1" s="1"/>
  <c r="A64" i="1" s="1"/>
  <c r="A65" i="1" s="1"/>
  <c r="A66" i="1" s="1"/>
  <c r="A67" i="1" s="1"/>
  <c r="A68" i="1" s="1"/>
  <c r="A69" i="1" s="1"/>
  <c r="A60" i="1"/>
  <c r="A58" i="1"/>
  <c r="A59" i="1"/>
  <c r="A72" i="1" l="1"/>
  <c r="A71" i="1"/>
  <c r="A70" i="1"/>
  <c r="A77" i="1" l="1"/>
  <c r="A78" i="1" s="1"/>
  <c r="A79" i="1" s="1"/>
  <c r="A76" i="1"/>
  <c r="A73" i="1"/>
  <c r="A75" i="1"/>
  <c r="A74" i="1"/>
  <c r="A81" i="1" l="1"/>
  <c r="A84" i="1"/>
  <c r="A83" i="1"/>
  <c r="A82" i="1"/>
  <c r="A80" i="1"/>
  <c r="A89" i="1" l="1"/>
  <c r="A90" i="1" s="1"/>
  <c r="A91" i="1" s="1"/>
  <c r="A92" i="1" s="1"/>
  <c r="A93" i="1" s="1"/>
  <c r="A94" i="1" s="1"/>
  <c r="A88" i="1"/>
  <c r="A85" i="1"/>
  <c r="A87" i="1"/>
  <c r="A86" i="1"/>
  <c r="A101" i="1" l="1"/>
  <c r="A100" i="1"/>
  <c r="A97" i="1"/>
  <c r="A99" i="1"/>
  <c r="A98" i="1"/>
  <c r="A96" i="1"/>
  <c r="A95" i="1"/>
  <c r="A103" i="1" l="1"/>
  <c r="A102" i="1"/>
  <c r="A105" i="1"/>
  <c r="A106" i="1" s="1"/>
  <c r="A107" i="1" s="1"/>
  <c r="A108" i="1" s="1"/>
  <c r="A109" i="1" s="1"/>
  <c r="A110" i="1" s="1"/>
  <c r="A111" i="1" s="1"/>
  <c r="A104" i="1"/>
  <c r="A115" i="1" l="1"/>
  <c r="A114" i="1"/>
  <c r="A113" i="1"/>
  <c r="A112" i="1"/>
  <c r="A117" i="1"/>
  <c r="A118" i="1" s="1"/>
  <c r="A119" i="1" s="1"/>
  <c r="A120" i="1" s="1"/>
  <c r="A121" i="1" s="1"/>
  <c r="A116" i="1"/>
  <c r="A124" i="1" l="1"/>
  <c r="A125" i="1" s="1"/>
  <c r="A126" i="1" s="1"/>
  <c r="A127" i="1" s="1"/>
  <c r="A128" i="1" s="1"/>
  <c r="A129" i="1" s="1"/>
  <c r="A130" i="1" s="1"/>
  <c r="A131" i="1" s="1"/>
  <c r="A132" i="1" s="1"/>
  <c r="A133" i="1" s="1"/>
  <c r="A134" i="1" s="1"/>
  <c r="A135" i="1" s="1"/>
  <c r="A136" i="1" s="1"/>
  <c r="A137" i="1" s="1"/>
  <c r="A138" i="1" s="1"/>
  <c r="A139" i="1" s="1"/>
  <c r="A140" i="1" s="1"/>
  <c r="A141" i="1" s="1"/>
  <c r="A123" i="1"/>
  <c r="A122" i="1"/>
  <c r="A151" i="1" l="1"/>
  <c r="A150" i="1"/>
  <c r="A149" i="1"/>
  <c r="A148" i="1"/>
  <c r="A147" i="1"/>
  <c r="A153" i="1"/>
  <c r="A146" i="1"/>
  <c r="A145" i="1"/>
  <c r="A144" i="1"/>
  <c r="A143" i="1"/>
  <c r="A154" i="1"/>
  <c r="A142" i="1"/>
  <c r="A152" i="1"/>
  <c r="A158" i="1" l="1"/>
  <c r="A159" i="1" s="1"/>
  <c r="A160" i="1" s="1"/>
  <c r="A161" i="1" s="1"/>
  <c r="A162" i="1" s="1"/>
  <c r="A163" i="1" s="1"/>
  <c r="A157" i="1"/>
  <c r="A156" i="1"/>
  <c r="A155" i="1"/>
</calcChain>
</file>

<file path=xl/sharedStrings.xml><?xml version="1.0" encoding="utf-8"?>
<sst xmlns="http://schemas.openxmlformats.org/spreadsheetml/2006/main" count="555" uniqueCount="360">
  <si>
    <t>지표명</t>
    <phoneticPr fontId="3" type="noConversion"/>
  </si>
  <si>
    <t>산출방법</t>
    <phoneticPr fontId="3" type="noConversion"/>
  </si>
  <si>
    <t>단위</t>
    <phoneticPr fontId="3" type="noConversion"/>
  </si>
  <si>
    <t>출처</t>
    <phoneticPr fontId="3" type="noConversion"/>
  </si>
  <si>
    <t>1</t>
    <phoneticPr fontId="3" type="noConversion"/>
  </si>
  <si>
    <t>총인구</t>
    <phoneticPr fontId="3" type="noConversion"/>
  </si>
  <si>
    <t>주민등록 기준</t>
    <phoneticPr fontId="3" type="noConversion"/>
  </si>
  <si>
    <t xml:space="preserve">주민등록인구 기준 총인구 수
▶2010년 주민등록에 의한 집계(연말기준), 외국인 제외
▶2011-2024년 거주자, 거주불명자, 재외국민 포함
</t>
    <phoneticPr fontId="3" type="noConversion"/>
  </si>
  <si>
    <t>명</t>
  </si>
  <si>
    <t>행정안전부, 「주민등록인구현황」</t>
  </si>
  <si>
    <t>인구총조사 기준</t>
    <phoneticPr fontId="3" type="noConversion"/>
  </si>
  <si>
    <t xml:space="preserve">인구총조사 기준 총인구 수
▶2015년-2023년 외국인 포함
▶2010년 외국인 제외
</t>
    <phoneticPr fontId="3" type="noConversion"/>
  </si>
  <si>
    <t>통계청, 「인구총조사」</t>
  </si>
  <si>
    <t>청년인구 비율</t>
    <phoneticPr fontId="3" type="noConversion"/>
  </si>
  <si>
    <t xml:space="preserve">주민등록 전체 인구 대비 청년(19~34세) 인구 수와 비율
※ 청년인구비율 = (19~34세 인구 합 ÷ 전체인구수) × 100
▶전체는 거주자, 거주불명자, 재외국민 포함
▶주민등록 연령별 인구통계는 주민등록 신고에 따른 것으로 실제 연령과는 차이가 있을 수 있음
</t>
    <phoneticPr fontId="3" type="noConversion"/>
  </si>
  <si>
    <t>명, %</t>
    <phoneticPr fontId="3" type="noConversion"/>
  </si>
  <si>
    <t>행정안전부, 「주민등록인구현황」</t>
    <phoneticPr fontId="3" type="noConversion"/>
  </si>
  <si>
    <t>청년인구</t>
    <phoneticPr fontId="3" type="noConversion"/>
  </si>
  <si>
    <t>고령인구 비율</t>
    <phoneticPr fontId="3" type="noConversion"/>
  </si>
  <si>
    <t>고령인구</t>
    <phoneticPr fontId="3" type="noConversion"/>
  </si>
  <si>
    <t>주간인구지수</t>
    <phoneticPr fontId="3" type="noConversion"/>
  </si>
  <si>
    <t xml:space="preserve">상주인구 대비 주간 활동인구의 비율
▶100을 기준으로 100미만인 경우에는 통근·통학을 위해 다른 지역으로 유출됨을 의미(100이상인 경우는 그 반대)
※ 주간인구지수 = ((상주인구 + 유입인구 – 유출인구) ÷ 상주인구) ×100
▶2010년 통근·통학(10% 표본), 2015, 2020년 통근통학(20%표본)
▶일반가구, 집단가구, 집단시설가구의 가구원을 대상으로 집계(외국인가구 및 특별조사구 제외, 일반가구, 집단가구, 집단시설가구 내에 내국인과 함께 사는 외국인 포함)
▶행정구역이 시·도인 경우의 유입·유출 인구는 해당 시·도 경계를 넘어 통근·통학하는 인구이며, 행정구역이 시·군·구인 경우의 유입·유출 인구는 해당 시·군·구 경계를 넘어 통근·통학하는 인구이기 때문에, 시·도의 유입·유출 인구는 시·군·구의 유입·유출 인구의 합이 아님
</t>
    <phoneticPr fontId="3" type="noConversion"/>
  </si>
  <si>
    <t>%</t>
  </si>
  <si>
    <t>순이동률</t>
    <phoneticPr fontId="3" type="noConversion"/>
  </si>
  <si>
    <t xml:space="preserve">※ 이동률(%): 인구 백명당 이동자수 = 이동자수 ÷ 연앙인구 × 100   
▶순이동률은 전입자수와 전출자수의 차이로 계산
▶연앙인구: 1993년부터는 주민등록인구연앙인구 사용(※ 주민등록연앙인구=[연초 주민등록인구+연말 주민등록인구]/2)
▶연중 행정구역 변경시 주민등록연앙인구는 변경된 행정구역을 기준으로 연초 변경전 인구와 연말 변경후 인구의 평균, 이동자는 행정구역 변경전 이동자와 변경후 이동자의 합으로 이동률 계산
</t>
    <phoneticPr fontId="3" type="noConversion"/>
  </si>
  <si>
    <t>통계청, 「국내인구이동통계」</t>
  </si>
  <si>
    <t>합계출산율</t>
    <phoneticPr fontId="3" type="noConversion"/>
  </si>
  <si>
    <t xml:space="preserve">한 여자가 가임기간(15~49세)동안 낳을 것으로 예상되는 평균 출생아 수
</t>
    <phoneticPr fontId="3" type="noConversion"/>
  </si>
  <si>
    <t>가임여성 1명당 명</t>
  </si>
  <si>
    <t>통계청, 「인구동향조사」</t>
  </si>
  <si>
    <t>외국인 총인구</t>
    <phoneticPr fontId="3" type="noConversion"/>
  </si>
  <si>
    <t xml:space="preserve">수원기본통계 내 외국인 인구
▶외국인 등록현황 내 외국인 총계
</t>
    <phoneticPr fontId="3" type="noConversion"/>
  </si>
  <si>
    <t>경기도 수원시, 「수원기본통계」</t>
    <phoneticPr fontId="3" type="noConversion"/>
  </si>
  <si>
    <t>결혼이민자 수</t>
    <phoneticPr fontId="3" type="noConversion"/>
  </si>
  <si>
    <t>법무부, 「출입국자및체류외국인통계」</t>
  </si>
  <si>
    <t>다문화가정 학생 수</t>
    <phoneticPr fontId="3" type="noConversion"/>
  </si>
  <si>
    <t xml:space="preserve">국제결혼가정 학생과 외국인 가정 학생의 합(행정구역별 소계)
▶국제결혼 가정_국내출생: 한국인 부(모)와 외국인 모(부) 사이에 태어난 자녀 중 국내에서 출생한 자녀
▶국제결혼 가정_중도입국: 한국인 부(모)와 외국인 모(부) 사이에 태어난 자녀 중 외국인 부(모)의 한국 국적취득여부와 관계없이 외국에서 태어나 부모와 함꼐 중도에 국내로 입국한 자녀
▶외국인 가정: 부모가 모두 외국인이며 한국에 함께 거주하고 있는 가정의 자녀
▶교육기본통계조사 결과로, 조사기준일(매년. 4. 1.)에 따른 통계이며 공표 후 변동 없음. 유사 자료인 정보공시 자료는 수시로 수정 가능한 공시 자료로 본 통계와 다를 수 있음
</t>
    <phoneticPr fontId="3" type="noConversion"/>
  </si>
  <si>
    <t>한국교육개발원 국가교육통계연구본부, 국가교육통계센터 내 교육통계 데이터베이스</t>
  </si>
  <si>
    <t>외국인 유학생 수</t>
    <phoneticPr fontId="3" type="noConversion"/>
  </si>
  <si>
    <t xml:space="preserve">체류자격이 유학(D-2), 일반연수(D-4) 중 ‘대학부설 어학원 연수(D-4-1), 외국어연수생(D-4-7)’인 자 
▶기준일자: 2010-2014년 1월 1일, 2015-2023년 11월1일(2015년은 11월 1일자로 데이터 구축)
</t>
    <phoneticPr fontId="3" type="noConversion"/>
  </si>
  <si>
    <t>행정안전부, 「지방자치단체외국인주민현황」</t>
  </si>
  <si>
    <t>1인가구 비율</t>
    <phoneticPr fontId="3" type="noConversion"/>
  </si>
  <si>
    <t>가구, %</t>
  </si>
  <si>
    <t>통계청, 「인구총조사」</t>
    <phoneticPr fontId="3" type="noConversion"/>
  </si>
  <si>
    <t>1인가구 수</t>
    <phoneticPr fontId="3" type="noConversion"/>
  </si>
  <si>
    <t>가구 수</t>
    <phoneticPr fontId="3" type="noConversion"/>
  </si>
  <si>
    <t xml:space="preserve">인구총조사 기준 총 가구수
▶일반가구, 집단가구, 집단시설가구, 외국인가구 등을 모두 포괄하는 총 가구 수
</t>
    <phoneticPr fontId="3" type="noConversion"/>
  </si>
  <si>
    <t>가구</t>
  </si>
  <si>
    <t>평균 가구원 수</t>
    <phoneticPr fontId="3" type="noConversion"/>
  </si>
  <si>
    <t xml:space="preserve">일반가구의 평균 가구원수
※ 평균가구원수 = ∑ (가구원수 × 가구수) ÷ 가구수
▶일반가구(가족으로 이루어진 가구, 가족과 5인 이하의 남남이 함께 사는 가구, 1인가구, 가족이 아닌 남남끼리 함께 사는 5인 이하의 가구)를 대상으로 집계. 단, 집단가구(6인이상 비친족가구, 기숙사, 사회시설 등) 및 외국인가구 제외(내국인(한국인)과 함께 살고 있는 외국인은 일반가구원으로 집계)
</t>
    <phoneticPr fontId="3" type="noConversion"/>
  </si>
  <si>
    <t>다문화 가정 수</t>
    <phoneticPr fontId="3" type="noConversion"/>
  </si>
  <si>
    <t xml:space="preserve">귀화자 등이 있는 가구 또는 외국인이 한국인(귀화자 등 포함)과 혼인으로 이루어진 가구 또는 그 자녀가 포함된 가구
▶귀화자 등: 국적법상 귀화·인지에 의한 국적취득자로 현재 대한민국 국민인 자(국적회복자 제외)
</t>
    <phoneticPr fontId="3" type="noConversion"/>
  </si>
  <si>
    <t>반려동물 보유가구 비율</t>
    <phoneticPr fontId="3" type="noConversion"/>
  </si>
  <si>
    <t>반려동물이 "있다"는 응답 비율
▶2016년은 경기도사회조사 기준</t>
    <phoneticPr fontId="3" type="noConversion"/>
  </si>
  <si>
    <t>경기도, 「경기도사회조사」
경기도 수원시, 「수원시사회조사」</t>
    <phoneticPr fontId="3" type="noConversion"/>
  </si>
  <si>
    <t>재정총량</t>
    <phoneticPr fontId="3" type="noConversion"/>
  </si>
  <si>
    <t xml:space="preserve">일반회계 + 특별회계 + 기금
▶회계연도 기준
</t>
    <phoneticPr fontId="3" type="noConversion"/>
  </si>
  <si>
    <t>백만원</t>
  </si>
  <si>
    <t>지방재정365(지방재정통합공개시스템)</t>
  </si>
  <si>
    <t>자체재원</t>
    <phoneticPr fontId="3" type="noConversion"/>
  </si>
  <si>
    <t xml:space="preserve">자체재원(2010년~2013년) = 지방세수입 + 세외수입 + 지방채및예치금회수
자체재원(2014년~2024년) = 지방세수입 + 세외수입 + 지방채 + 보전수입등 및 내부거래 
▶회계연도 기준
</t>
    <phoneticPr fontId="3" type="noConversion"/>
  </si>
  <si>
    <t>이전재원</t>
    <phoneticPr fontId="3" type="noConversion"/>
  </si>
  <si>
    <t>지방교부세 + 조정교부금등 + 보조금
▶회계연도 기준</t>
  </si>
  <si>
    <t>재정자립도</t>
    <phoneticPr fontId="3" type="noConversion"/>
  </si>
  <si>
    <t xml:space="preserve">일반회계의 세입중 지방세와 세외수입의 비율
※ 재정자립도 = (지방세 + 세외수입) ÷ 자치단체 예산규모 × 100
▶높을수록 재정운영의 자립능력이 우수함을 의미
▶산정기준: 일반회계, 당초예산 (전국평균 및 시도별 평균: 순계 기준, 자치단체: 총계 기준)
▶2014년 세입과목 개편(잉여금, 이월금, 예탁·예수금이 세외수입에서 제외)됨
</t>
    <phoneticPr fontId="3" type="noConversion"/>
  </si>
  <si>
    <t>행정안전부(재정정책과)</t>
  </si>
  <si>
    <t>세입과목 개편 후</t>
    <phoneticPr fontId="3" type="noConversion"/>
  </si>
  <si>
    <t>세입과목 개편 전</t>
    <phoneticPr fontId="3" type="noConversion"/>
  </si>
  <si>
    <t>재정자주도</t>
    <phoneticPr fontId="3" type="noConversion"/>
  </si>
  <si>
    <t>전체 세입에서 자치단체가 편성·집행할 수 있는 재원의 비율
※ 재정자주도=(자체수입 + 자주재원) ÷ 자치단체예산규모 X 100
▶높을수록 재정운용의 자율성이 좋다는 것을 의미
▶산정기준: 일반회계, 당초예산 (전국평균 및 시도별 평균: 순계 기준, 자치단체: 총계 기준)
▶2014년 세입과목 개편(잉여금, 이월금, 예탁·예수금이 세외수입에서 제외)됨</t>
  </si>
  <si>
    <t>복지재정 지출</t>
    <phoneticPr fontId="3" type="noConversion"/>
  </si>
  <si>
    <t xml:space="preserve">일반회계중 사회복지예산비중
▶지방자치단체가 당해연도에 사회복지분야(기초생활보장, 취약계층지원, 보육·가족 및 여성, 노인·청소년, 노동, 보훈, 주택, 사회복지일반)와 보건분야(보건의료, 식품의약안전)의 예산액이 전체예산액에서 차지하는 비율
※ 일반회계중 사회복지예산비중={(사회복지분야 예산액 + 보건분야 예산액) ÷ 전체 예산액} × 100
</t>
    <phoneticPr fontId="3" type="noConversion"/>
  </si>
  <si>
    <t>행정안전부(회계제도과)</t>
  </si>
  <si>
    <t>고용률</t>
    <phoneticPr fontId="3" type="noConversion"/>
  </si>
  <si>
    <t>통계청, 「지역별고용조사」</t>
  </si>
  <si>
    <t>실업률</t>
    <phoneticPr fontId="3" type="noConversion"/>
  </si>
  <si>
    <t>기업수</t>
    <phoneticPr fontId="3" type="noConversion"/>
  </si>
  <si>
    <t>개</t>
  </si>
  <si>
    <t xml:space="preserve">통계청, 「기업생멸행정통계」 </t>
  </si>
  <si>
    <t>소상공인사업체수</t>
    <phoneticPr fontId="3" type="noConversion"/>
  </si>
  <si>
    <t xml:space="preserve">소상공인은 소기업 중 상시근로자가 10인 미만(광업, 제조업, 건설업, 운수 및 창고업) 또는 5인 미만(기타 업종)인 기업
▶구단위 합으로 시 산출
▶통계청 기업통계등록부(Statistical Business Registers) 재편 ·가공
▶작성대상은 기준시점(연말) 당시 영리기업임
▶해당자료는 기업 단위로 작성됐기 때문에, 사업체 단위 통계와 상이하니 사용 시 유의
</t>
    <phoneticPr fontId="3" type="noConversion"/>
  </si>
  <si>
    <t>중소벤처기업부, 「중소기업기본통계」</t>
  </si>
  <si>
    <t>지역내 총생산(GRDP)</t>
    <phoneticPr fontId="3" type="noConversion"/>
  </si>
  <si>
    <t>백만원</t>
    <phoneticPr fontId="3" type="noConversion"/>
  </si>
  <si>
    <t>경기도, 「경기도지역내총생산」</t>
    <phoneticPr fontId="3" type="noConversion"/>
  </si>
  <si>
    <t>명목</t>
    <phoneticPr fontId="3" type="noConversion"/>
  </si>
  <si>
    <t>실질</t>
    <phoneticPr fontId="3" type="noConversion"/>
  </si>
  <si>
    <t>수출액</t>
    <phoneticPr fontId="3" type="noConversion"/>
  </si>
  <si>
    <t xml:space="preserve">수출액
▶조회조건: 품목-HSK, 지역-전국, 서을, 경기, 수원, 성남, 고양, 용인, 화성,  당월/누계-당해, 단위-금액 - 천불
</t>
    <phoneticPr fontId="3" type="noConversion"/>
  </si>
  <si>
    <t>천불</t>
  </si>
  <si>
    <t xml:space="preserve">한국무역협회, 「K-stat 무역통계」 </t>
  </si>
  <si>
    <t>창업률</t>
    <phoneticPr fontId="3" type="noConversion"/>
  </si>
  <si>
    <t xml:space="preserve">※ 창업률 = (신생기업 수 ÷ 활동기업 수) × 100
▶활동기업: 비영리기업을 제외한 국내 영리기업 중 당해연도(t)에 매출액이 있거나, 상용근로자가 있는 기업
▶신생기업: 당해연도(t)와 전년도(t-1)의 활동 영리기업DB 비교를 통해 새로운 경제활동을 시작하여 매출액 또는 상용근로자가 존재하는 기업 (기존 기업일지라도 대표자, 주소, 산업활동(산업 중분류 기준) 중 2개 이상이 동시에 변경된 경우에는 신생기업으로 분류)
▶국세청 사업자등록자료 중 약 750만개 활동영리기업 (표준산업분류상 O, T, U 제외), 10차개정(2011~) 기준
</t>
    <phoneticPr fontId="3" type="noConversion"/>
  </si>
  <si>
    <t>벤처기업수</t>
    <phoneticPr fontId="3" type="noConversion"/>
  </si>
  <si>
    <t xml:space="preserve">「벤처기업육성에관한특별조치법」 제2조에 의해 벤처기업으로 확인·지정한 모든 벤처기업체의 수
※ 연도별 벤처기업 수는 벤처확인유형별 기업 수의 합
</t>
    <phoneticPr fontId="3" type="noConversion"/>
  </si>
  <si>
    <t>개사</t>
  </si>
  <si>
    <t>중소벤처기업부, 벤처확인종합관리시스템</t>
  </si>
  <si>
    <t>여성기업 수</t>
    <phoneticPr fontId="3" type="noConversion"/>
  </si>
  <si>
    <t xml:space="preserve">여성대표자 사업체 수
</t>
    <phoneticPr fontId="3" type="noConversion"/>
  </si>
  <si>
    <t>경기도 수원시, 「사업체조사」</t>
  </si>
  <si>
    <t>주택보급률</t>
    <phoneticPr fontId="3" type="noConversion"/>
  </si>
  <si>
    <t xml:space="preserve">※ 주택보급률 = 주택수 ÷ 일반가구수 × 100
▶국토교통부 새로운 산정방식 적용, 다가구 단독주택 산정방식이 변경(동 → 호), 2005년부터~게재, 국토부 新산정방식과 불합. 수원시는 통계정확성을 위해 이를개선, 5년마다 실시중인 인구주택 총조사를 기준으로 세움터에 입력되는 월별 순증분(신축,멸실)을 반영하여 다가구 주택의 호수를 반영 산출한 값
</t>
    <phoneticPr fontId="3" type="noConversion"/>
  </si>
  <si>
    <t>주택가격</t>
    <phoneticPr fontId="3" type="noConversion"/>
  </si>
  <si>
    <t>매매가격지수</t>
    <phoneticPr fontId="3" type="noConversion"/>
  </si>
  <si>
    <t xml:space="preserve">기준시점의 가격을 100으로 하여 상대적 가격 수준을 지수화(종합)
▶기준: 2021.06.=100.0(시점 변경(기존:'17.11. → 변경: '21.06.)에 따른 데이터 변경)
▶수원기본통계 내 주택가격지수에서 제공하는 주택매매가격지수(종합)임
</t>
    <phoneticPr fontId="3" type="noConversion"/>
  </si>
  <si>
    <t>전세가격지수</t>
    <phoneticPr fontId="3" type="noConversion"/>
  </si>
  <si>
    <t xml:space="preserve">기준시점의 가격을 100으로 하여 상대적 가격 수준을 지수화(종합)
▶기준: 2021.06.=100.0(기준시점 변경(기존:'17.11. → 변경: '21.06.)에 따른 데이터 변경)
▶수원기본통계 내 주택가격지수에서 제공하는 주택전세 가격지수(종합)임
</t>
    <phoneticPr fontId="3" type="noConversion"/>
  </si>
  <si>
    <t>미분양주택수</t>
    <phoneticPr fontId="3" type="noConversion"/>
  </si>
  <si>
    <t>호</t>
  </si>
  <si>
    <t>국토교통부, 「미분양주택현황보고」</t>
  </si>
  <si>
    <t>주거환경만족도</t>
    <phoneticPr fontId="3" type="noConversion"/>
  </si>
  <si>
    <t xml:space="preserve">※ 주택 만족도 = 5점 척도 중 "매우 만족" + "약간 만족" 응답 비율
</t>
    <phoneticPr fontId="3" type="noConversion"/>
  </si>
  <si>
    <t>경기도 수원시, 「수원시사회조사」</t>
    <phoneticPr fontId="3" type="noConversion"/>
  </si>
  <si>
    <t>노후주택비율</t>
    <phoneticPr fontId="3" type="noConversion"/>
  </si>
  <si>
    <t xml:space="preserve">전체 주택 대비 30년 이상 된 주택 비율
※ 노후주택비율(%) = (30년 이상 된 주택 수 ÷ 전체 주택 수) × 100
</t>
    <phoneticPr fontId="3" type="noConversion"/>
  </si>
  <si>
    <t>통계청(인구총조사과)</t>
  </si>
  <si>
    <t>비주택거주가구비율</t>
    <phoneticPr fontId="3" type="noConversion"/>
  </si>
  <si>
    <t xml:space="preserve">인구주택총조사(전수조사)의 주택이외의 거처(오피스텔, 숙박업소, 기숙사 사회시설, 판잣집 비닐하우스, 기타) 중 오피스텔을 제외한 거주가구 비율
※ 비주택 거주가구 비율 = ((주택이외의 거처 가구 수 - 오피스텔 가구 수) ÷ 전체 가구 수) × 100
</t>
    <phoneticPr fontId="3" type="noConversion"/>
  </si>
  <si>
    <t>통계청, 「인구주택총조사고보서」</t>
  </si>
  <si>
    <t>아파트 수</t>
    <phoneticPr fontId="3" type="noConversion"/>
  </si>
  <si>
    <t xml:space="preserve">아파트 수
</t>
    <phoneticPr fontId="3" type="noConversion"/>
  </si>
  <si>
    <t>주관적 건강수준 인지율</t>
    <phoneticPr fontId="3" type="noConversion"/>
  </si>
  <si>
    <t xml:space="preserve">평소에 본인의 건강이 "매우 좋은" 또는 "좋은"이라고 응답한 사람의 분율
▶표준화율: 연도 및 지역간 비교를 위해 인구구성 차이에 따른 영향을 표준인구(2005년 추계인구, 통계청)로 보정한 결과
</t>
    <phoneticPr fontId="3" type="noConversion"/>
  </si>
  <si>
    <t>질병관리청, 「지역사회건강조사」</t>
  </si>
  <si>
    <t>흡연율</t>
    <phoneticPr fontId="3" type="noConversion"/>
  </si>
  <si>
    <t xml:space="preserve">평생(지금까지) 5갑(100개비) 이상 흡연한 사람으로서 현재 흡연하는 사람("매일 피움" 또는 "가끔 피움")의 분율
▶표준화율: 연도 및 지역간 비교를 위해 인구구성 차이에 따른 영향을 표준인구(2005년 추계인구, 통계청)로 보정한 결과
</t>
    <phoneticPr fontId="3" type="noConversion"/>
  </si>
  <si>
    <t>건강생활 실천율</t>
    <phoneticPr fontId="3" type="noConversion"/>
  </si>
  <si>
    <t xml:space="preserve">금연, 절주, 걷기를 모두 실천하는 사람의 분율
▶금연 실천자: 평생 흡연해본 적이 없거나, 과거 흡연하였더라도 현재 금연하고 있는 사람
▶절주 실천자: 비음주자이거나, 최근 1년동안 술을 마셨더라도 한 번의 술자리에서 남자는 7잔 미만, 여자는 5잔 미만으로 주 1회 이하로 마신 사람
▶걷기 실천자: 최근 1주일 동안 1일 30분 이상 걷기를 주 5일 이상 실천한 사람
▶표준화율: 연도 및 지역간 비교를 위해 인구구성 차이에 따른 영향을 표준인구(2005년 추계인구, 통계청)로 보정한 결과
</t>
    <phoneticPr fontId="3" type="noConversion"/>
  </si>
  <si>
    <t>만성질환 유병율</t>
    <phoneticPr fontId="3" type="noConversion"/>
  </si>
  <si>
    <t>만성질환(비만, 당뇨, 고혈압)이 있는 사람의 비율(표준화율)
▶당뇨병/고혈압: 의사에게 당뇨병/고혈압을 진단받은 30세 이상 사람의 분율(%)
▶비만: 체질량지수(kg/㎡)가 25이상인 사람의 분율(%)
  - 2018년 연도비교 및 해석 시 주의 (2018년: 자가보고 키/몸무게 설문 시 신체계측을 병행하여 실시, 2008-2017년, 2020년: 자가보고 키/몸무게만 설문)
  - 2019년 조사시 자가보고 키/몸무게를 설문하지 않음에 따라 시계열 단절이 발생
▶표준화율(%): 연도 및 지역간 비교를 위해 인구구성 차이에 따른 영향을 표준인구(2005년 추계인구, 통계청)로 보정한 결과</t>
  </si>
  <si>
    <t>당뇨병</t>
    <phoneticPr fontId="3" type="noConversion"/>
  </si>
  <si>
    <t>고혈압</t>
    <phoneticPr fontId="3" type="noConversion"/>
  </si>
  <si>
    <t>비만</t>
    <phoneticPr fontId="3" type="noConversion"/>
  </si>
  <si>
    <t>치매 유병율</t>
    <phoneticPr fontId="3" type="noConversion"/>
  </si>
  <si>
    <t xml:space="preserve">65세 이상 추정치매유병률
※ 추정치매유병률 = (치매환자 유병현황 내 추정지매환자수 ÷ 65세 이상 노인인구) × 100
▶2015년~2023년: 2016년 전국 치매역학조사(보건복지부·분당서울대병원, 2017) 표준화 유병률 적용
▶노인인구수: 2015년~2023년 주민등록연앙인구 (통계청, 각년도)
</t>
    <phoneticPr fontId="3" type="noConversion"/>
  </si>
  <si>
    <t xml:space="preserve">중앙치매센터, 「치매유병현황」 
</t>
    <phoneticPr fontId="3" type="noConversion"/>
  </si>
  <si>
    <t>미충족 의료율</t>
    <phoneticPr fontId="3" type="noConversion"/>
  </si>
  <si>
    <t xml:space="preserve">최근 1년 동안 본인이 병의원(치과 제외)에 가고 싶을 때 가지 못한 사람의 분율
▶표준화율: 연도 및 지역간 비교를 위해 인구구성 차이에 따른 영향을 표준인구(2005년 추계인구, 통계청)로 보정한 결과
</t>
    <phoneticPr fontId="3" type="noConversion"/>
  </si>
  <si>
    <t>인구천명당 의료기관병상수</t>
    <phoneticPr fontId="3" type="noConversion"/>
  </si>
  <si>
    <t xml:space="preserve">인구 천명당 의료법 제3조에 규정된 “의료기관”의 전체 병상수
※ 인구천명당 의료기관병상수=(총병상수 ÷ 주민등록인구) × 1,000
▶의료기관: 종합병원, 병원, 치과병원, 한방병원, 요양병원, 의원, 치과의원, 한의원, 조산원
</t>
    <phoneticPr fontId="3" type="noConversion"/>
  </si>
  <si>
    <t>건강보험심사평가원(자원평가실)</t>
    <phoneticPr fontId="3" type="noConversion"/>
  </si>
  <si>
    <t>의료서비스접근성</t>
    <phoneticPr fontId="3" type="noConversion"/>
  </si>
  <si>
    <t xml:space="preserve">건강보험 대상자 진료실적(지급 기준) 내 지급 건 수
▶지급기준(잠정치)임
▶소수점 미만을 반올림한 것으로 합계(내원일수 제외)와 일치하지 않을 수 있음
</t>
    <phoneticPr fontId="3" type="noConversion"/>
  </si>
  <si>
    <t>건</t>
  </si>
  <si>
    <t>경기도, 「경기도기본통계」</t>
    <phoneticPr fontId="3" type="noConversion"/>
  </si>
  <si>
    <t>삶의 만족도</t>
    <phoneticPr fontId="3" type="noConversion"/>
  </si>
  <si>
    <t>점</t>
  </si>
  <si>
    <t>행복감</t>
    <phoneticPr fontId="3" type="noConversion"/>
  </si>
  <si>
    <t>우울감</t>
    <phoneticPr fontId="3" type="noConversion"/>
  </si>
  <si>
    <t xml:space="preserve">최근 1년 동안 연속적으로 2주 이상 일상생활에 지장이 있을 정도의 우울감(슬픔이나 절망감 등)을 경험한 사람의 분율(%)
▶표준화율: 연도 및 지역간 비교를 위해 인구구성 차이에 따른 영향을 표준인구(2005년 추계인구, 통계청)로 보정한 결과
</t>
    <phoneticPr fontId="3" type="noConversion"/>
  </si>
  <si>
    <t>일과 생활의 균형 만족도</t>
    <phoneticPr fontId="3" type="noConversion"/>
  </si>
  <si>
    <t>현재 일(학업, 가사노동 등)과 여가생활 간 균형이 잘 이루어지고 있다에 대한 "그렇다" 응답 비율
※ 만족도 = 7점 척도 중 ⑤+⑥+⑦ 매우 그렇다 응답 비율</t>
  </si>
  <si>
    <t>수원시정연구원, 「수원서베이」</t>
  </si>
  <si>
    <t>초미세먼지 일평균 농도</t>
    <phoneticPr fontId="3" type="noConversion"/>
  </si>
  <si>
    <t>미세먼지(PM-10)</t>
    <phoneticPr fontId="3" type="noConversion"/>
  </si>
  <si>
    <t>미세먼지(PM-10) 농도</t>
    <phoneticPr fontId="3" type="noConversion"/>
  </si>
  <si>
    <t>㎍/㎥</t>
    <phoneticPr fontId="3" type="noConversion"/>
  </si>
  <si>
    <t>에어코리아, 경기도 대기환경정보 사이트</t>
    <phoneticPr fontId="3" type="noConversion"/>
  </si>
  <si>
    <t>초미세먼지(PM-2.5)</t>
    <phoneticPr fontId="3" type="noConversion"/>
  </si>
  <si>
    <t>초미세먼지(PM-2.5) 농도</t>
    <phoneticPr fontId="3" type="noConversion"/>
  </si>
  <si>
    <t>초미세먼지 주의보 발령일수</t>
  </si>
  <si>
    <t>미세먼지(PM-10) 주의보 발효</t>
    <phoneticPr fontId="3" type="noConversion"/>
  </si>
  <si>
    <t>건</t>
    <phoneticPr fontId="3" type="noConversion"/>
  </si>
  <si>
    <t>초미세먼지(PM-2.5) 주의보 발효</t>
    <phoneticPr fontId="3" type="noConversion"/>
  </si>
  <si>
    <t>미세먼지(PM-10) 경보 발효</t>
    <phoneticPr fontId="3" type="noConversion"/>
  </si>
  <si>
    <t>초미세먼지(PM-2.5) 경보 발효</t>
    <phoneticPr fontId="3" type="noConversion"/>
  </si>
  <si>
    <t>1인당 온실가스 배출량</t>
  </si>
  <si>
    <t>톤CO2eq/인</t>
    <phoneticPr fontId="3" type="noConversion"/>
  </si>
  <si>
    <t xml:space="preserve">경기도 수원시, 기후변화대책 </t>
  </si>
  <si>
    <t>대기질 만족도</t>
    <phoneticPr fontId="3" type="noConversion"/>
  </si>
  <si>
    <t>현재 살고 있는 지역(동네)의 대기환경(미세먼지, 악취, 매연, 오존경보) 만족도
※ 만족도 = 5점 척도 중 "매우좋다" + "약간좋다" 응답 비율</t>
  </si>
  <si>
    <t>경기도, 「경기도사회조사」</t>
  </si>
  <si>
    <t>친환경 자동차 비율(보급율)</t>
    <phoneticPr fontId="3" type="noConversion"/>
  </si>
  <si>
    <t>등록 차량 중 친환경 자동차 비율
※ 친환경 자동차 비율(보급율) = (친환경자동차(하이브리드차 + 전기차 + 수소차) 수/전체 자동차수) × 100</t>
    <phoneticPr fontId="3" type="noConversion"/>
  </si>
  <si>
    <t>%</t>
    <phoneticPr fontId="3" type="noConversion"/>
  </si>
  <si>
    <t>자동차관리정보시스템</t>
    <phoneticPr fontId="3" type="noConversion"/>
  </si>
  <si>
    <t>전체 등록 차량 수</t>
    <phoneticPr fontId="3" type="noConversion"/>
  </si>
  <si>
    <t>자동차관리정보시스템에 등록된 자료 기준, 매년 12월 자료 기준</t>
    <phoneticPr fontId="3" type="noConversion"/>
  </si>
  <si>
    <t>대</t>
    <phoneticPr fontId="3" type="noConversion"/>
  </si>
  <si>
    <t>등록 하이브리드 차 수</t>
    <phoneticPr fontId="3" type="noConversion"/>
  </si>
  <si>
    <t>등록 전기차 수</t>
    <phoneticPr fontId="3" type="noConversion"/>
  </si>
  <si>
    <t>등록 수소차 수</t>
    <phoneticPr fontId="3" type="noConversion"/>
  </si>
  <si>
    <t>신재생에너지 보급률</t>
    <phoneticPr fontId="3" type="noConversion"/>
  </si>
  <si>
    <t>신·재생에너지 생산량(toe), 총발전량(MWh), 보급용량(발전_누적, 신규(kW))</t>
  </si>
  <si>
    <t>생산량(toe), 총발전량(MWh), 보급용량(kW)</t>
  </si>
  <si>
    <r>
      <t>한국에너지공단 신·재생에너지센터, 신</t>
    </r>
    <r>
      <rPr>
        <sz val="15"/>
        <color theme="1"/>
        <rFont val="맑은 고딕"/>
        <family val="2"/>
        <charset val="129"/>
        <scheme val="minor"/>
      </rPr>
      <t>･</t>
    </r>
    <r>
      <rPr>
        <sz val="15"/>
        <color theme="1"/>
        <rFont val="맑은 고딕"/>
        <family val="3"/>
        <charset val="129"/>
        <scheme val="minor"/>
      </rPr>
      <t>재생에너지 보급통계</t>
    </r>
  </si>
  <si>
    <t>생산량</t>
    <phoneticPr fontId="3" type="noConversion"/>
  </si>
  <si>
    <t>toe</t>
    <phoneticPr fontId="3" type="noConversion"/>
  </si>
  <si>
    <r>
      <t>한국에너지공단 신·재생에너지센터, 신</t>
    </r>
    <r>
      <rPr>
        <sz val="15"/>
        <color theme="1"/>
        <rFont val="맑은 고딕"/>
        <family val="2"/>
        <charset val="129"/>
        <scheme val="minor"/>
      </rPr>
      <t>･</t>
    </r>
    <r>
      <rPr>
        <sz val="15"/>
        <color theme="1"/>
        <rFont val="맑은 고딕"/>
        <family val="3"/>
        <charset val="129"/>
        <scheme val="minor"/>
      </rPr>
      <t>재생에너지 보급통계</t>
    </r>
    <phoneticPr fontId="3" type="noConversion"/>
  </si>
  <si>
    <t>총발전량</t>
    <phoneticPr fontId="3" type="noConversion"/>
  </si>
  <si>
    <t>MWh</t>
    <phoneticPr fontId="3" type="noConversion"/>
  </si>
  <si>
    <t>보급용량: 발전_누적</t>
    <phoneticPr fontId="3" type="noConversion"/>
  </si>
  <si>
    <t>kW</t>
    <phoneticPr fontId="3" type="noConversion"/>
  </si>
  <si>
    <t>보급용량: 발전_신규</t>
    <phoneticPr fontId="3" type="noConversion"/>
  </si>
  <si>
    <t>1인당 생활폐기물 발생량</t>
    <phoneticPr fontId="3" type="noConversion"/>
  </si>
  <si>
    <t xml:space="preserve">주민 1인당 배출하는 생활계폐기물의 양
※ 주민1인당 생활계폐기물배출량 = (폐기물발생량 ÷ 주민등록인구) × 1000
▶2020년 수치는 연간폐기물 발생량에 366일을 나누어 환산한 수치임
▶주민 수: 주민등록상 해당 지역에 거주하고 있는 주민의 수
▶폐기물: 사람의 생활이나 사업활동에 필요하지 않게 된 물질
▶생활계폐기물: 가정생활폐기물 + 사업장생활계폐기물(사업장비배출시설계폐기물)
</t>
    <phoneticPr fontId="3" type="noConversion"/>
  </si>
  <si>
    <t>kg/일</t>
  </si>
  <si>
    <t xml:space="preserve">환경부(폐자원관리과)
</t>
    <phoneticPr fontId="3" type="noConversion"/>
  </si>
  <si>
    <t>생활계폐기물 재활용률</t>
    <phoneticPr fontId="3" type="noConversion"/>
  </si>
  <si>
    <t xml:space="preserve">발생되는 폐기물 중 재활용 되는 생활계폐기물의 비율
※ 생활계폐기물 재활용률 = (총재활용량 ÷ 생활계폐기물 총발생량) × 100
▶2020년 수치는 연간폐기물 발생량에 366일을 나누어 환산한 수치임
▶생활계폐기물: 생활(가정)폐기물 + 사업장비배출시설계폐기물
</t>
    <phoneticPr fontId="3" type="noConversion"/>
  </si>
  <si>
    <t>1인당 공원 면적</t>
    <phoneticPr fontId="3" type="noConversion"/>
  </si>
  <si>
    <t xml:space="preserve">1인당 공원면적 = 도시공원 면적(㎡) ÷ 주민등록인구(명)
※ 공원면적: 도시공원 및 녹지 등에 관한 법률 제15조 제1호에 따른 분류, 조성기준
▶ 공원면적 단위조정(천㎡  →  ㎡) 등으로 경기데이터드림의 자료와 다름
▶ 전체인구 및 행정구역기준 인구는 행정안전부 "주민등록 인구통계" 사용
</t>
    <phoneticPr fontId="3" type="noConversion"/>
  </si>
  <si>
    <t>㎡/인</t>
  </si>
  <si>
    <t>▶공원: 경기도 수원시, 「수원기본통계」(자료: 경기도 정원산업과)
▶도시인구: 한국국토정보공사, 「도시계획현황」</t>
  </si>
  <si>
    <t>녹지환경 만족도</t>
    <phoneticPr fontId="3" type="noConversion"/>
  </si>
  <si>
    <t>현재 살고 있는 지역(동네)의 녹지환경(자연경관 및 공원, 녹지 등) 만족도 
※ 5점 척도 중 "매우좋다+약간 좋다" 응답 비율</t>
  </si>
  <si>
    <t>주차장확보율</t>
    <phoneticPr fontId="3" type="noConversion"/>
  </si>
  <si>
    <t xml:space="preserve">경기도 수원시, 「수원기본통계」
</t>
    <phoneticPr fontId="3" type="noConversion"/>
  </si>
  <si>
    <t>대중교통 만족도</t>
    <phoneticPr fontId="3" type="noConversion"/>
  </si>
  <si>
    <t xml:space="preserve">대중교통 수단별 만족도
※ 만족도 = "매우만족" + "약간만족" 응답 비율
▶2017년 지하철, 기차, 택시, 2019년 지하철ㆍ경전철, 기차, 택시, 버스, 2021년부터 지하철ㆍ경전철, 기차, 택시, 시내/마을버스, 시외/고속버스로 구분
▶2019년 부터는 교통수단별 이용자의 만족도
</t>
    <phoneticPr fontId="3" type="noConversion"/>
  </si>
  <si>
    <t>%</t>
    <phoneticPr fontId="3" type="noConversion"/>
  </si>
  <si>
    <t>지하철(경전철)</t>
    <phoneticPr fontId="3" type="noConversion"/>
  </si>
  <si>
    <t>경기도 수원시, 「수원시사회조사」</t>
  </si>
  <si>
    <t>기차</t>
    <phoneticPr fontId="3" type="noConversion"/>
  </si>
  <si>
    <t>택시</t>
    <phoneticPr fontId="3" type="noConversion"/>
  </si>
  <si>
    <t>버스</t>
    <phoneticPr fontId="3" type="noConversion"/>
  </si>
  <si>
    <t>시내/마을버스</t>
    <phoneticPr fontId="3" type="noConversion"/>
  </si>
  <si>
    <t>시외/고속버스</t>
    <phoneticPr fontId="3" type="noConversion"/>
  </si>
  <si>
    <t>보행환경 만족도</t>
    <phoneticPr fontId="3" type="noConversion"/>
  </si>
  <si>
    <t>주거지역, 수원도심(시내), 야간보행 환경별 만족도
※ 만족도 = 7점 척도 중 ⑤ + ⑥ + ⑦ 매우 만족한다 응답 비율</t>
  </si>
  <si>
    <t>주거지역</t>
    <phoneticPr fontId="3" type="noConversion"/>
  </si>
  <si>
    <t>수원도심(시내)</t>
    <phoneticPr fontId="3" type="noConversion"/>
  </si>
  <si>
    <t>야간보행</t>
    <phoneticPr fontId="3" type="noConversion"/>
  </si>
  <si>
    <t>개인형 이동수단 만족도</t>
    <phoneticPr fontId="3" type="noConversion"/>
  </si>
  <si>
    <t>폭염으로 인한 온열 질환자수</t>
    <phoneticPr fontId="3" type="noConversion"/>
  </si>
  <si>
    <t>행정안전부 공공데이터포털, 국민건강보험공단_시군구별 온열질환자 수 
▶민원인의 공공데이터 제공 신청에 따라 연도별 및 연월별 데이터 재발췌(2024.11.28. 기준)</t>
    <phoneticPr fontId="3" type="noConversion"/>
  </si>
  <si>
    <t>자연재해 피해액</t>
    <phoneticPr fontId="3" type="noConversion"/>
  </si>
  <si>
    <t>총 피해액</t>
  </si>
  <si>
    <t>천원</t>
  </si>
  <si>
    <t>국민재난안전포털, 자연재난상황통계</t>
  </si>
  <si>
    <t>자동차 천대당 교통사고 발생건수</t>
    <phoneticPr fontId="3" type="noConversion"/>
  </si>
  <si>
    <t xml:space="preserve">자동차 천대당 발생한 교통사고 수
※ 자동차 천대당 교통사고 발생 건 수 = (교통사고발생건수 ÷ 자동차등록대수) × 1,000
▶교통사고: 도로교통법 제2조에 규정하는 도로에서 차의 교통으로 인하여 발생한 인적피해를 수반하는 교통사고로 차의 교통으로 인하여 사람을 사상한 사고 중 경찰에서 접수하여 처리한 사고
▶자동차: 승용차, 승합차, 화물차, 특수차에 한함
</t>
    <phoneticPr fontId="3" type="noConversion"/>
  </si>
  <si>
    <t xml:space="preserve">경찰청(교통안전과 교통안전계)
</t>
    <phoneticPr fontId="3" type="noConversion"/>
  </si>
  <si>
    <t>개인형 이동장치 교통 사고건수</t>
    <phoneticPr fontId="3" type="noConversion"/>
  </si>
  <si>
    <t xml:space="preserve">가해자운전자 차종별 교통사고 통계 내 개인형이동장치(PM) 사고 건수
▶사고년도 기준
</t>
    <phoneticPr fontId="3" type="noConversion"/>
  </si>
  <si>
    <t>한국도로교통공단, 교통사고분석시스템</t>
  </si>
  <si>
    <t>화재발생건수</t>
    <phoneticPr fontId="3" type="noConversion"/>
  </si>
  <si>
    <t>지난 1년간 발생한 화재사고 건 수
▶화재: 사람의 의도에 반하거나 고의에 의해 발생하는 연소 현상으로서 소화시설 등을 사용하여 소화할 필요가 있거나 또는 화학적인 폭발현상을 말함</t>
  </si>
  <si>
    <t>소방청(화재현황통계)</t>
    <phoneticPr fontId="3" type="noConversion"/>
  </si>
  <si>
    <t>생활안전도</t>
    <phoneticPr fontId="3" type="noConversion"/>
  </si>
  <si>
    <t xml:space="preserve">자연재난, 사회재난, 정보보안, 감염병, 범죄위험 각각에 대해 안전하다고 느끼는 응답 비율
※ 안전하다 = 7점 척도 중 ⑤+⑥+⑦ 매우 안전하다 응답 비율
</t>
    <phoneticPr fontId="3" type="noConversion"/>
  </si>
  <si>
    <t>수원시정연구원, 「수원서베이」</t>
    <phoneticPr fontId="3" type="noConversion"/>
  </si>
  <si>
    <t>자연재난</t>
    <phoneticPr fontId="3" type="noConversion"/>
  </si>
  <si>
    <t>사회재난</t>
    <phoneticPr fontId="3" type="noConversion"/>
  </si>
  <si>
    <t>정보보안</t>
    <phoneticPr fontId="3" type="noConversion"/>
  </si>
  <si>
    <t>감염병</t>
    <phoneticPr fontId="3" type="noConversion"/>
  </si>
  <si>
    <t>범죄위험</t>
    <phoneticPr fontId="3" type="noConversion"/>
  </si>
  <si>
    <t>일상생활 범죄피해 두려움</t>
    <phoneticPr fontId="3" type="noConversion"/>
  </si>
  <si>
    <t xml:space="preserve">일상생활 중에 범죄피해에 대한 두려움 정도(나 자신)
※ 두려움(나 자신) = 5점 척도 중 "두려운 편이다(또는 조금 두렵다)" + "매우 두렵다" 응답 비율
</t>
    <phoneticPr fontId="3" type="noConversion"/>
  </si>
  <si>
    <t>자살률</t>
    <phoneticPr fontId="3" type="noConversion"/>
  </si>
  <si>
    <t xml:space="preserve">인구 10만명당 자살(고의적 자해)로 인해 사망한 사람의 수
※ 인구십만명당 자살률 = (자살 사망자수 ÷ 주민등록연앙인구) × 100,000
</t>
    <phoneticPr fontId="3" type="noConversion"/>
  </si>
  <si>
    <t>십만명당 명</t>
  </si>
  <si>
    <t xml:space="preserve">통계청, 「사망원인통계」
</t>
    <phoneticPr fontId="3" type="noConversion"/>
  </si>
  <si>
    <t>보육환경만족도</t>
    <phoneticPr fontId="3" type="noConversion"/>
  </si>
  <si>
    <t>미취학 아동 부모의 보육환경(어린이집, 유치원 등) 만족도
※ 만족도 = 5점 척도 중 "약간만족" + "매우만족" 응답 비율</t>
  </si>
  <si>
    <t>국공립어린이집이용률</t>
    <phoneticPr fontId="3" type="noConversion"/>
  </si>
  <si>
    <t xml:space="preserve">전체 어린이집 보육아동 중 국공립어린이집 보육아동 비율
※ 국·공립어린이집이용률 = (국·공립 어린이집 보육아동 수 ÷ 전체 어린이집 보육아동 수) × 100
▶보육아동수는 현원 현황임
</t>
    <phoneticPr fontId="3" type="noConversion"/>
  </si>
  <si>
    <t xml:space="preserve">경기도, 「경기도기본통계」 </t>
    <phoneticPr fontId="3" type="noConversion"/>
  </si>
  <si>
    <t>교육환경 만족도</t>
    <phoneticPr fontId="3" type="noConversion"/>
  </si>
  <si>
    <t>공교육</t>
    <phoneticPr fontId="3" type="noConversion"/>
  </si>
  <si>
    <t>초중고 학부모의 공교육 환경 만족도
※ 만족도 = "약간 만족" + "매우 만족" 응답 비율</t>
    <phoneticPr fontId="3" type="noConversion"/>
  </si>
  <si>
    <t>학교 교육 이외</t>
    <phoneticPr fontId="3" type="noConversion"/>
  </si>
  <si>
    <t>초중고 학부모의 학교 교육 이외 교육 만족도
※ 만족도 = "그런 편이다" + "매우 그렇다" 응답 비율</t>
  </si>
  <si>
    <t>교육비 부담도</t>
    <phoneticPr fontId="3" type="noConversion"/>
  </si>
  <si>
    <t>가구 생활비 중 부담스러운 지출에 대해 "교육비"라는 응답 비율</t>
  </si>
  <si>
    <t>평생교육시설 수</t>
    <phoneticPr fontId="3" type="noConversion"/>
  </si>
  <si>
    <t>「평생교육법」에 따라 교육청이 관리하는 대상 평생교육시설 수(누적)
▶개원상태인 평생교육시설 중 등록연도별 시설 수 누적(합산) 
▶지역은 소재지 기준, 연도는 등록일자 기준, 등록상태는 개원 기준</t>
  </si>
  <si>
    <t>행정안전부 공공데이터포털, 전국평생교육시설정보표준데이터</t>
    <phoneticPr fontId="3" type="noConversion"/>
  </si>
  <si>
    <t>평생교육 기회 충분성</t>
    <phoneticPr fontId="3" type="noConversion"/>
  </si>
  <si>
    <t>평생 교육 기회 충분 정도(만 25세 이상)
※ 충분성 = "그런 편이다" + "매우 그렇다" 응답 비율
▶2021년 조사: "잘 모르겠다" 항목 있음</t>
  </si>
  <si>
    <t>인구십만명당 문화기반시설수</t>
    <phoneticPr fontId="3" type="noConversion"/>
  </si>
  <si>
    <t xml:space="preserve">인구단위(십만명)로 환산한 문화기반시설수
※ 인구 십만명당 문화기반시설수 = (기반시설수 ÷ 주민등록인구) × 100,000
▶문화기반시설: 「도서관법」상 도서관, 「박물관 및 미술관 진흥법」상 박물관, 미술관, 문예회관(종전 「문화예술진흥법」상 문화예술회관) 및 「지방문화원진흥법」상 지방문화원, 문화의 집
</t>
    <phoneticPr fontId="3" type="noConversion"/>
  </si>
  <si>
    <t>문화체육관광부(문화기반과)</t>
    <phoneticPr fontId="3" type="noConversion"/>
  </si>
  <si>
    <t>1인당 문화관련 예산액</t>
    <phoneticPr fontId="3" type="noConversion"/>
  </si>
  <si>
    <t xml:space="preserve">문화체육관광부, 「지역문화현황통계」의 2017년 인구 1명당 문화관련 예산액 산출방법에 따른 1인당 문화관련 예산액
※ 인구 1명당 문화관련 예산액(천원) = 문화관련 예산(천원) ÷ 주민등록인구(명) 
▶통합재정개요(예산) &gt; 세출 &gt; 총계 &gt; 부문별 세출(총계, 당초) 값 사용
▶문화관련 예산: 본예산 기능별 세출총괄표의 문화 및 관광(060)의 세목인 문화예술(061), 관광(062), 체육(063), 문화재(064) 가운데 문화예술, 문화재의 합으로 함(관광, 체육 제외)
</t>
    <phoneticPr fontId="3" type="noConversion"/>
  </si>
  <si>
    <t>▶문화관련 예산: 지방재정365(지방재정통합공개시스템)
▶주민등록인구: 행정안전부, 「주민등록인구현황」</t>
  </si>
  <si>
    <t>문화예술 사업체수</t>
    <phoneticPr fontId="3" type="noConversion"/>
  </si>
  <si>
    <t xml:space="preserve">창작 및 예술관련 서비스업 사업체 수
▶산업 대분류 예술, 스포츠 및 여가관련 서비스업 &gt; 중분류 창작, 예술 및 여가관련 서비스업 &gt; 소분류 창작 및 예술관련 서비스업
▶경기도사업체조사: 등록기반, 10차 개정 기준
</t>
    <phoneticPr fontId="3" type="noConversion"/>
  </si>
  <si>
    <t>경기도, 「경기도사업체조사」</t>
  </si>
  <si>
    <t>인구 십만명당 체육시설수</t>
    <phoneticPr fontId="3" type="noConversion"/>
  </si>
  <si>
    <r>
      <t>인구단위(십만명)로 환산한 등록</t>
    </r>
    <r>
      <rPr>
        <sz val="15"/>
        <color theme="1"/>
        <rFont val="맑은 고딕"/>
        <family val="2"/>
        <charset val="129"/>
        <scheme val="minor"/>
      </rPr>
      <t>･</t>
    </r>
    <r>
      <rPr>
        <sz val="15"/>
        <color theme="1"/>
        <rFont val="맑은 고딕"/>
        <family val="3"/>
        <charset val="129"/>
        <scheme val="minor"/>
      </rPr>
      <t>신고 체육시설업소 수
※ 인구 십만명당 체육시설수 = (체육시설수 ÷ 주민등록인구) × 100,000</t>
    </r>
  </si>
  <si>
    <t>경기도 수원시, 「수원기본통계」
행정안전부, 「주민등록인구현황」</t>
  </si>
  <si>
    <t>지역 축제건수</t>
    <phoneticPr fontId="3" type="noConversion"/>
  </si>
  <si>
    <t>문화체육관광부의 연도별 지역축제 정보 중 지역축제 개최 계획 건수
▶연간 개최되는 축제 현황을 소개하기 위해 각 지방자치단체로부터 취합한 자료임. 연초에 수립한 계획 자료임에 따라 중간에 연기, 취소, 변경 가능</t>
  </si>
  <si>
    <t>문화체육관광부, 지역축제정보</t>
  </si>
  <si>
    <t>공연건수</t>
    <phoneticPr fontId="3" type="noConversion"/>
  </si>
  <si>
    <t>「공연법」 등에 따라 정부예산이 투입된 지역주민을 대상으로 단발적으로 개최되는 공연행사에 대한 정보 내 공연 건 수
▶지역구분은 제공기관명, 연도는 행사시작일 기준</t>
  </si>
  <si>
    <t>행정안전부 공공데이터포털, 전국공연행사정보표준데이터</t>
  </si>
  <si>
    <t>문화 및 여가지원 충분도 비율</t>
    <phoneticPr fontId="3" type="noConversion"/>
  </si>
  <si>
    <t xml:space="preserve">문화 및 여가 지원 복지서비스의 제공 충분도
※ 충분도 = 7점 척도 중 ⑤ + ⑥ + ⑦ 매우충분하다 응답 비율 </t>
  </si>
  <si>
    <t>문화예술행사 관람횟수</t>
    <phoneticPr fontId="3" type="noConversion"/>
  </si>
  <si>
    <t>공연 및 스포츠 평균 관람 횟수(전체 또는 관람함)
▶2017년은 경기도사회조사 기준</t>
    <phoneticPr fontId="3" type="noConversion"/>
  </si>
  <si>
    <t>회</t>
  </si>
  <si>
    <t>여가시간</t>
    <phoneticPr fontId="3" type="noConversion"/>
  </si>
  <si>
    <t>평일과 주말(휴일 포함)의 요일평균 여가시간
※ 요일평균 = {(평일 여가시간 × 5일) + (휴일 여가시간 × 2일)} ÷ 7일</t>
  </si>
  <si>
    <t>시간</t>
  </si>
  <si>
    <t>여가생활만족도</t>
    <phoneticPr fontId="3" type="noConversion"/>
  </si>
  <si>
    <t>전반적인 여가활동에 대한 만족도
※ 만족도 = 5점 척도 중 "매우 만족" + "약간 만족" 응답 비율</t>
  </si>
  <si>
    <t>공공도서관 방문자 수</t>
    <phoneticPr fontId="3" type="noConversion"/>
  </si>
  <si>
    <t>연간 방문자수(이용자수)</t>
  </si>
  <si>
    <t>자원봉사참여율</t>
    <phoneticPr fontId="3" type="noConversion"/>
  </si>
  <si>
    <t>자원봉사활동 참여경험이 "있다" 응답 비율</t>
  </si>
  <si>
    <t>사회단체참여율</t>
    <phoneticPr fontId="3" type="noConversion"/>
  </si>
  <si>
    <t>평소 참여하고 있는 단체가 "있다" 응답 비율</t>
  </si>
  <si>
    <t>선거투표율</t>
    <phoneticPr fontId="3" type="noConversion"/>
  </si>
  <si>
    <t>역대 대통령선거 개표현황
※ 투표율 = (투표자수 ÷ 선거인수) × 100
▶투표일 기준, 구별 합</t>
    <phoneticPr fontId="3" type="noConversion"/>
  </si>
  <si>
    <t>중앙선거관리위원회</t>
  </si>
  <si>
    <t>다문화 수용도</t>
    <phoneticPr fontId="3" type="noConversion"/>
  </si>
  <si>
    <t>외국인노동자, 새터민, 난민, 성소수자를 직장동료, 친구, 본인 또는 자녀의 배우자로 받아들일 수 있는지에 대해 "그렇다" 응답 비율</t>
  </si>
  <si>
    <t>외국인_직장동료</t>
    <phoneticPr fontId="3" type="noConversion"/>
  </si>
  <si>
    <t>외국인_친구</t>
    <phoneticPr fontId="3" type="noConversion"/>
  </si>
  <si>
    <t>외국인_배우자</t>
    <phoneticPr fontId="3" type="noConversion"/>
  </si>
  <si>
    <t>새터민_직장동료</t>
    <phoneticPr fontId="3" type="noConversion"/>
  </si>
  <si>
    <t>새터민_친구</t>
    <phoneticPr fontId="3" type="noConversion"/>
  </si>
  <si>
    <t>새터민_배우자</t>
    <phoneticPr fontId="3" type="noConversion"/>
  </si>
  <si>
    <t>난민_직장동료</t>
    <phoneticPr fontId="3" type="noConversion"/>
  </si>
  <si>
    <t>난민_친구</t>
    <phoneticPr fontId="3" type="noConversion"/>
  </si>
  <si>
    <t>난민_배우자</t>
    <phoneticPr fontId="3" type="noConversion"/>
  </si>
  <si>
    <t>성소수자_직장동료</t>
    <phoneticPr fontId="3" type="noConversion"/>
  </si>
  <si>
    <t>성소수자_친구</t>
    <phoneticPr fontId="3" type="noConversion"/>
  </si>
  <si>
    <t>성소수자_배우자</t>
    <phoneticPr fontId="3" type="noConversion"/>
  </si>
  <si>
    <t>장애수용도</t>
    <phoneticPr fontId="3" type="noConversion"/>
  </si>
  <si>
    <t>장애인을 직장동료, 친구, 본인 또는 자녀의 배우자로 받아들일 수 있는지에 대해 "그렇다" 응답 비율</t>
  </si>
  <si>
    <t>장애인_직장동료</t>
    <phoneticPr fontId="3" type="noConversion"/>
  </si>
  <si>
    <t>장애인_친구</t>
    <phoneticPr fontId="3" type="noConversion"/>
  </si>
  <si>
    <t>장애인_배우자</t>
    <phoneticPr fontId="3" type="noConversion"/>
  </si>
  <si>
    <t>사회적 신뢰</t>
    <phoneticPr fontId="3" type="noConversion"/>
  </si>
  <si>
    <t>가족, 이웃, 공공기관에 대한 신뢰도의 평균
※ 사회적 신뢰도 = 가족, 이웃, 공공기관별 7점 척도의 100점 환산 점수의 평균</t>
  </si>
  <si>
    <t>가족관계 만족도</t>
    <phoneticPr fontId="3" type="noConversion"/>
  </si>
  <si>
    <t xml:space="preserve">전반적인 가족관계에 대한 만족도
※ 만족도 = 5점 척도 중 "매우만족" + "약간만족" 응답 비율
▶2016년 보기 항목에 "해당없음" 없음 / 2018년 "해당없음" 포함한 산출 비율 / 2022년, 2024년: "해당없음" 제외한 산출 비율 
</t>
    <phoneticPr fontId="3" type="noConversion"/>
  </si>
  <si>
    <t>가사노동분담정도</t>
    <phoneticPr fontId="3" type="noConversion"/>
  </si>
  <si>
    <t>사회적고립도</t>
    <phoneticPr fontId="3" type="noConversion"/>
  </si>
  <si>
    <t>낙심하거나 우울할 때 이야기를 할 사람, 몸이 아플 때 보살펴 줄 수 있는 사람, 갑자기 금전적인 도움이 필요할 때 돈을 빌려줄 사람이 모두 "없다"는 응답 비율</t>
  </si>
  <si>
    <t>지역사회자긍심</t>
    <phoneticPr fontId="3" type="noConversion"/>
  </si>
  <si>
    <t>수원시민이라는데 대해 자부심을 "느낀다"는 응답 비율
※ 자부심 = 7점 척도 중 ⑤ + ⑥ + ⑦ 매우 자부심을 느낀다 응답 비율</t>
  </si>
  <si>
    <t>이웃신뢰도</t>
    <phoneticPr fontId="3" type="noConversion"/>
  </si>
  <si>
    <t>이웃에 대한 신뢰도
※ 신뢰도 = 7점 척도의 100점 환산 평균</t>
  </si>
  <si>
    <t>해당지역의 PM-2.5 시간당 평균농도가 75㎍/㎥이상 2시간 이상 지속인 때</t>
    <phoneticPr fontId="3" type="noConversion"/>
  </si>
  <si>
    <t>해당지역의 PM-2.5 시간당 평균농도가 150㎍/㎥ 이상 2시간 이상 지속인 때</t>
    <phoneticPr fontId="3" type="noConversion"/>
  </si>
  <si>
    <t>해당지역의 PM-10 시간당 평균농도가 150㎍/㎥ 이상 2시간 이상 지속인 때</t>
    <phoneticPr fontId="3" type="noConversion"/>
  </si>
  <si>
    <t>해당지역의 PM-10 시간당 평균농도가 300㎍/㎥이상 2시간 이상 지속인 때</t>
    <phoneticPr fontId="3" type="noConversion"/>
  </si>
  <si>
    <t>공개
번호</t>
    <phoneticPr fontId="3" type="noConversion"/>
  </si>
  <si>
    <t xml:space="preserve">주민등록 전체 인구 대비 고령(65세 이상) 인구 수와 비율
※ 고령인구 비율 = (65세 이상 인구 합 ÷ 전체 인구 수) × 100
▶2010년 주민등록에 의한 집계(연말기준, 외국인 제외), 2010-2024년 전체는 거주자, 거주불명자, 재외국민 포함, 연말기준, 주민등록에 의한 집계
▶주민등록 연령별 인구통계는 주민등록 신고에 따른 것으로 실제 연령과는 차이가 있을 수 있음
</t>
    <phoneticPr fontId="3" type="noConversion"/>
  </si>
  <si>
    <t xml:space="preserve">국민과의 혼인관계를 바탕으로 국내에 체류하고 있는 외국인으로서 F-2-1(국민의배우자 구 체류자격), F-5-2(결혼이민 영주자격), F-6-1(국민의 배우자) F-6-2(자녀양육), F-6-3(혼인단절) 체류 자격 소지자
※ 수원시는 수원시와 구별 인구의 합
</t>
    <phoneticPr fontId="3" type="noConversion"/>
  </si>
  <si>
    <t xml:space="preserve">일반가구 중 1인가구 수와 1인가구가 차지하는 비율
※ 1인가구 비율 = (1인가구 수 ÷ 일반가구 수) ×100
▶2010년 총가구수 대비 1인가구 비율
▶2015-2023년 일반가구를 대상으로 집계. 단, 집단가구(6인 이상 비친족 가구, 집단시설가구(기숙사, 사회시설 등)) 및 외국인가구 제외
</t>
    <phoneticPr fontId="3" type="noConversion"/>
  </si>
  <si>
    <t xml:space="preserve">반기, 분기별 고용률의 경우 단순평균으로 연간 고용률 산출
▶2015년 인구총조사(등록센서스) 결과를 토대로 소급작성된 추계인구의 변경을 반영하여 2008년부터 2017년 상반기까지의 자료를 변경하였음
</t>
    <phoneticPr fontId="3" type="noConversion"/>
  </si>
  <si>
    <t xml:space="preserve">반기, 분기별 실업률의 경우 단순평균으로 연간 실업률 산출
▶2015년 인구총조사(등록센서스) 결과를 토대로 소급작성된 추계인구의 변경을 반영하여 2008년부터 2017년 상반기까지의 자료를 변경하였음
</t>
    <phoneticPr fontId="3" type="noConversion"/>
  </si>
  <si>
    <t xml:space="preserve">활동기업: 비영리기업을 제외한 국내 영리기업 중 당해연도에 매출액이 있거나, 상용근로자가 있는 기업
▶국세청 사업자등록자료 중 약 750만개 활동영리기업 (표준산업분류상 O, T, U 제외), 10차개정(2011~) 기준
</t>
    <phoneticPr fontId="3" type="noConversion"/>
  </si>
  <si>
    <t>지역내총생산(시장가격)
▶2020년 기준</t>
    <phoneticPr fontId="3" type="noConversion"/>
  </si>
  <si>
    <t>미분양 건 수
▶연도별 미분양 주택은 매년 12월 기준</t>
    <phoneticPr fontId="3" type="noConversion"/>
  </si>
  <si>
    <t>어제 느낀 행복 정도
※ 10점 척도(ⓞ한번도 행복하지 않았다~⑩자주 행복했다)의 평균 점수</t>
    <phoneticPr fontId="3" type="noConversion"/>
  </si>
  <si>
    <t>최근 자신의 삶에 대한 만족도 
※ 0점 척도(ⓞ전혀 만족하지 않는다~⑩매우 만족한다)의 평균 점수</t>
    <phoneticPr fontId="3" type="noConversion"/>
  </si>
  <si>
    <t>1인당 온실가스 배출량(산업 부문 제외)
▶국가 온실가스 종합정보센터(GIR) 공표 자료 가공</t>
    <phoneticPr fontId="3" type="noConversion"/>
  </si>
  <si>
    <t>자동차관리정보시스템에 등록된 자료 기준, 매년 12월 자료 기준
▶2023년은 경기도 수원시 기본통계 기준</t>
    <phoneticPr fontId="3" type="noConversion"/>
  </si>
  <si>
    <t>킥보드 등 개인형 이동수단(PM)의 만족도
※ 만족도 = 7점 척도 중 ⑤ + ⑥ + ⑦ 매우 만족한다 응답 비율</t>
    <phoneticPr fontId="3" type="noConversion"/>
  </si>
  <si>
    <t xml:space="preserve">온열질환자 수
▶구별 진료인원의 합
▶주상병코드: 열사병(T67.0), 열실신(T67.1), 열경련(T67.2), 열탈진(T67.3~67.5), 열부종(T67.7), 기타(T67.8~T67.9)
▶진료인원: 해당 구분별 진료인원(중복제외)
▶진료일 기준(한의분류 제외, 약국 제외), 건강보험 급여실적(의료급여 제외)이며, 비급여는 제외, 2024년 6월 지급분까지 반영
</t>
    <phoneticPr fontId="3" type="noConversion"/>
  </si>
  <si>
    <t>부부가 평소 가사 분담을 "공평하게 분담한다"는 응답 비율</t>
    <phoneticPr fontId="3" type="noConversion"/>
  </si>
  <si>
    <t>수원시 도시정책지표 공개 데이터</t>
    <phoneticPr fontId="3" type="noConversion"/>
  </si>
  <si>
    <t>자동차관리정보시스템
경기도 수원시, 「수원기본통계」</t>
    <phoneticPr fontId="3" type="noConversion"/>
  </si>
  <si>
    <t xml:space="preserve">주차장의 수를 자동차등록대수로 나눈 비율
※ 주차장확보율 = (주차장면수 ÷ 자동차등록대수) × 100
▶주차장: 자동차 등의 주차에 필요한 독립적인 시설을 갖춘 부지와 주차전용 건축물 및 이에 접속된 부속시설물의 부지, 노상주차장, 노외주차장, 건축물 부설주차장을 포함
▶자동차: 승용차, 승합차, 화물차, 특수차에 한함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</si>
</sst>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 #,##0_-;_-* &quot;-&quot;_-;_-@_-"/>
    <numFmt numFmtId="176" formatCode="#,##0_ "/>
    <numFmt numFmtId="177" formatCode="0.0"/>
    <numFmt numFmtId="178" formatCode="#,##0.000_);[Red]\(#,##0.000\)"/>
    <numFmt numFmtId="179" formatCode="#,##0_);[Red]\(#,##0\)"/>
    <numFmt numFmtId="180" formatCode="0.0_);[Red]\(0.0\)"/>
    <numFmt numFmtId="181" formatCode="#,##0.0"/>
    <numFmt numFmtId="182" formatCode="#,##0.0_ "/>
    <numFmt numFmtId="183" formatCode="0.00_ "/>
    <numFmt numFmtId="184" formatCode="0.0_ "/>
    <numFmt numFmtId="185" formatCode="###0.0"/>
    <numFmt numFmtId="186" formatCode="0_ "/>
    <numFmt numFmtId="187" formatCode="0_);[Red]\(0\)"/>
    <numFmt numFmtId="188" formatCode="0.00_);[Red]\(0.00\)"/>
    <numFmt numFmtId="189" formatCode="#,##0.0_);[Red]\(#,##0.0\)"/>
    <numFmt numFmtId="190" formatCode="_ * #,##0_ ;_ * \-#,##0_ ;_ * &quot;-&quot;_ ;_ @_ "/>
  </numFmts>
  <fonts count="17" x14ac:knownFonts="1">
    <font>
      <sz val="11"/>
      <color theme="1"/>
      <name val="맑은 고딕"/>
      <family val="2"/>
      <charset val="129"/>
      <scheme val="minor"/>
    </font>
    <font>
      <sz val="11"/>
      <color theme="1"/>
      <name val="맑은 고딕"/>
      <family val="2"/>
      <charset val="129"/>
      <scheme val="minor"/>
    </font>
    <font>
      <b/>
      <sz val="15"/>
      <color theme="1"/>
      <name val="맑은 고딕"/>
      <family val="3"/>
      <charset val="129"/>
      <scheme val="minor"/>
    </font>
    <font>
      <sz val="8"/>
      <name val="맑은 고딕"/>
      <family val="2"/>
      <charset val="129"/>
      <scheme val="minor"/>
    </font>
    <font>
      <b/>
      <sz val="15"/>
      <name val="맑은 고딕"/>
      <family val="3"/>
      <charset val="129"/>
      <scheme val="minor"/>
    </font>
    <font>
      <sz val="15"/>
      <color theme="1"/>
      <name val="맑은 고딕"/>
      <family val="3"/>
      <charset val="129"/>
      <scheme val="minor"/>
    </font>
    <font>
      <sz val="11"/>
      <color indexed="8"/>
      <name val="맑은 고딕"/>
      <family val="2"/>
      <scheme val="minor"/>
    </font>
    <font>
      <sz val="15"/>
      <color indexed="8"/>
      <name val="맑은 고딕"/>
      <family val="3"/>
      <charset val="129"/>
      <scheme val="minor"/>
    </font>
    <font>
      <sz val="12"/>
      <name val="바탕체"/>
      <family val="1"/>
      <charset val="129"/>
    </font>
    <font>
      <sz val="15"/>
      <name val="맑은 고딕"/>
      <family val="3"/>
      <charset val="129"/>
      <scheme val="minor"/>
    </font>
    <font>
      <sz val="12"/>
      <color rgb="FF000000"/>
      <name val="바탕체"/>
      <family val="1"/>
      <charset val="129"/>
    </font>
    <font>
      <sz val="15"/>
      <name val="맑은 고딕"/>
      <family val="3"/>
      <charset val="129"/>
    </font>
    <font>
      <sz val="15"/>
      <color theme="1"/>
      <name val="맑은 고딕"/>
      <family val="2"/>
      <charset val="129"/>
      <scheme val="minor"/>
    </font>
    <font>
      <sz val="15"/>
      <color rgb="FF000000"/>
      <name val="맑은 고딕"/>
      <family val="3"/>
      <charset val="129"/>
      <scheme val="minor"/>
    </font>
    <font>
      <sz val="11"/>
      <color theme="1"/>
      <name val="맑은 고딕"/>
      <family val="2"/>
      <scheme val="minor"/>
    </font>
    <font>
      <sz val="30"/>
      <color theme="1"/>
      <name val="맑은 고딕"/>
      <family val="3"/>
      <charset val="129"/>
      <scheme val="minor"/>
    </font>
    <font>
      <b/>
      <sz val="30"/>
      <color theme="1"/>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indexed="64"/>
      </left>
      <right style="thin">
        <color indexed="64"/>
      </right>
      <top/>
      <bottom/>
      <diagonal/>
    </border>
  </borders>
  <cellStyleXfs count="7">
    <xf numFmtId="0" fontId="0" fillId="0" borderId="0">
      <alignment vertical="center"/>
    </xf>
    <xf numFmtId="41" fontId="1" fillId="0" borderId="0" applyFont="0" applyFill="0" applyBorder="0" applyAlignment="0" applyProtection="0">
      <alignment vertical="center"/>
    </xf>
    <xf numFmtId="0" fontId="6" fillId="0" borderId="0">
      <alignment vertical="center"/>
    </xf>
    <xf numFmtId="0" fontId="8" fillId="0" borderId="0"/>
    <xf numFmtId="0" fontId="10" fillId="0" borderId="0"/>
    <xf numFmtId="0" fontId="14" fillId="0" borderId="0"/>
    <xf numFmtId="190" fontId="8" fillId="0" borderId="0" applyProtection="0"/>
  </cellStyleXfs>
  <cellXfs count="81">
    <xf numFmtId="0" fontId="0" fillId="0" borderId="0" xfId="0">
      <alignment vertical="center"/>
    </xf>
    <xf numFmtId="0" fontId="2"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Alignment="1">
      <alignment horizontal="center" vertical="center" wrapTex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left" vertical="top" wrapText="1"/>
    </xf>
    <xf numFmtId="17" fontId="5" fillId="0" borderId="2" xfId="0" applyNumberFormat="1" applyFont="1" applyBorder="1" applyAlignment="1">
      <alignment horizontal="left" vertical="top" wrapText="1"/>
    </xf>
    <xf numFmtId="0" fontId="5" fillId="0" borderId="3" xfId="0" applyFont="1" applyBorder="1" applyAlignment="1">
      <alignment horizontal="left" vertical="top" wrapText="1"/>
    </xf>
    <xf numFmtId="176" fontId="5" fillId="0" borderId="1" xfId="0" applyNumberFormat="1" applyFont="1" applyBorder="1" applyAlignment="1">
      <alignment horizontal="right" wrapText="1"/>
    </xf>
    <xf numFmtId="0" fontId="0" fillId="0" borderId="0" xfId="0" applyAlignment="1">
      <alignment horizontal="left" vertical="top" wrapText="1"/>
    </xf>
    <xf numFmtId="3" fontId="5" fillId="0" borderId="1" xfId="0" applyNumberFormat="1" applyFont="1" applyBorder="1" applyAlignment="1">
      <alignment horizontal="right" wrapText="1"/>
    </xf>
    <xf numFmtId="0" fontId="5" fillId="0" borderId="1" xfId="0" applyFont="1" applyBorder="1" applyAlignment="1">
      <alignment horizontal="right" wrapText="1"/>
    </xf>
    <xf numFmtId="0" fontId="5" fillId="0" borderId="2" xfId="0" applyFont="1" applyBorder="1" applyAlignment="1">
      <alignment horizontal="left" vertical="top" wrapText="1"/>
    </xf>
    <xf numFmtId="0" fontId="5" fillId="0" borderId="4" xfId="0" applyFont="1" applyBorder="1" applyAlignment="1">
      <alignment horizontal="left" vertical="top" wrapText="1"/>
    </xf>
    <xf numFmtId="177" fontId="5" fillId="0" borderId="1" xfId="0" applyNumberFormat="1" applyFont="1" applyBorder="1" applyAlignment="1">
      <alignment horizontal="right" wrapText="1"/>
    </xf>
    <xf numFmtId="178" fontId="5" fillId="0" borderId="1" xfId="0" applyNumberFormat="1" applyFont="1" applyBorder="1" applyAlignment="1">
      <alignment horizontal="right" wrapText="1"/>
    </xf>
    <xf numFmtId="0" fontId="5" fillId="0" borderId="6" xfId="0" applyFont="1" applyBorder="1" applyAlignment="1">
      <alignment horizontal="left" vertical="top" wrapText="1"/>
    </xf>
    <xf numFmtId="49" fontId="5" fillId="0" borderId="3" xfId="0" applyNumberFormat="1" applyFont="1" applyBorder="1" applyAlignment="1">
      <alignment horizontal="left" vertical="top" wrapText="1"/>
    </xf>
    <xf numFmtId="41" fontId="5" fillId="0" borderId="1" xfId="0" applyNumberFormat="1" applyFont="1" applyBorder="1" applyAlignment="1">
      <alignment horizontal="right" wrapText="1"/>
    </xf>
    <xf numFmtId="0" fontId="5" fillId="2" borderId="1" xfId="0" applyFont="1" applyFill="1" applyBorder="1" applyAlignment="1">
      <alignment horizontal="right" wrapText="1"/>
    </xf>
    <xf numFmtId="176" fontId="5" fillId="2" borderId="1" xfId="0" applyNumberFormat="1" applyFont="1" applyFill="1" applyBorder="1" applyAlignment="1">
      <alignment horizontal="right" wrapText="1"/>
    </xf>
    <xf numFmtId="179" fontId="5" fillId="0" borderId="1" xfId="0" applyNumberFormat="1" applyFont="1" applyBorder="1" applyAlignment="1">
      <alignment horizontal="right" wrapText="1"/>
    </xf>
    <xf numFmtId="180" fontId="7" fillId="0" borderId="1" xfId="2" applyNumberFormat="1" applyFont="1" applyBorder="1" applyAlignment="1">
      <alignment horizontal="right" wrapText="1"/>
    </xf>
    <xf numFmtId="180" fontId="7" fillId="2" borderId="1" xfId="2" applyNumberFormat="1" applyFont="1" applyFill="1" applyBorder="1" applyAlignment="1">
      <alignment horizontal="right" wrapText="1"/>
    </xf>
    <xf numFmtId="180" fontId="9" fillId="0" borderId="1" xfId="3" applyNumberFormat="1" applyFont="1" applyBorder="1" applyAlignment="1">
      <alignment horizontal="right" wrapText="1" shrinkToFit="1"/>
    </xf>
    <xf numFmtId="180" fontId="5" fillId="0" borderId="1" xfId="0" applyNumberFormat="1" applyFont="1" applyBorder="1" applyAlignment="1">
      <alignment horizontal="right" wrapText="1"/>
    </xf>
    <xf numFmtId="180" fontId="9" fillId="0" borderId="1" xfId="4" quotePrefix="1" applyNumberFormat="1" applyFont="1" applyBorder="1" applyAlignment="1">
      <alignment horizontal="right" wrapText="1"/>
    </xf>
    <xf numFmtId="180" fontId="11" fillId="0" borderId="1" xfId="3" applyNumberFormat="1" applyFont="1" applyBorder="1" applyAlignment="1">
      <alignment horizontal="right" wrapText="1" shrinkToFit="1"/>
    </xf>
    <xf numFmtId="180" fontId="11" fillId="0" borderId="1" xfId="4" quotePrefix="1" applyNumberFormat="1" applyFont="1" applyBorder="1" applyAlignment="1">
      <alignment horizontal="right" wrapText="1"/>
    </xf>
    <xf numFmtId="181" fontId="5" fillId="0" borderId="1" xfId="0" applyNumberFormat="1" applyFont="1" applyBorder="1" applyAlignment="1">
      <alignment horizontal="right" wrapText="1"/>
    </xf>
    <xf numFmtId="2" fontId="5" fillId="0" borderId="1" xfId="0" applyNumberFormat="1" applyFont="1" applyBorder="1" applyAlignment="1">
      <alignment horizontal="right" wrapText="1"/>
    </xf>
    <xf numFmtId="179" fontId="9" fillId="0" borderId="1" xfId="0" applyNumberFormat="1" applyFont="1" applyBorder="1" applyAlignment="1">
      <alignment horizontal="right" wrapText="1"/>
    </xf>
    <xf numFmtId="182" fontId="5" fillId="0" borderId="1" xfId="0" applyNumberFormat="1" applyFont="1" applyBorder="1" applyAlignment="1">
      <alignment horizontal="right" wrapText="1"/>
    </xf>
    <xf numFmtId="183" fontId="5" fillId="0" borderId="1" xfId="0" applyNumberFormat="1" applyFont="1" applyBorder="1" applyAlignment="1">
      <alignment horizontal="right" wrapText="1"/>
    </xf>
    <xf numFmtId="184" fontId="5" fillId="0" borderId="1" xfId="0" applyNumberFormat="1" applyFont="1" applyBorder="1" applyAlignment="1">
      <alignment horizontal="right" wrapText="1"/>
    </xf>
    <xf numFmtId="177" fontId="9" fillId="0" borderId="1" xfId="0" applyNumberFormat="1" applyFont="1" applyBorder="1" applyAlignment="1">
      <alignment horizontal="right" wrapText="1"/>
    </xf>
    <xf numFmtId="177" fontId="9" fillId="2" borderId="1" xfId="0" applyNumberFormat="1" applyFont="1" applyFill="1" applyBorder="1" applyAlignment="1">
      <alignment horizontal="right" wrapText="1"/>
    </xf>
    <xf numFmtId="179" fontId="5" fillId="0" borderId="1" xfId="1" applyNumberFormat="1" applyFont="1" applyFill="1" applyBorder="1" applyAlignment="1">
      <alignment horizontal="right" wrapText="1"/>
    </xf>
    <xf numFmtId="179" fontId="13" fillId="0" borderId="1" xfId="1" applyNumberFormat="1" applyFont="1" applyFill="1" applyBorder="1" applyAlignment="1">
      <alignment horizontal="right" wrapText="1"/>
    </xf>
    <xf numFmtId="179" fontId="9" fillId="0" borderId="1" xfId="1" applyNumberFormat="1" applyFont="1" applyFill="1" applyBorder="1" applyAlignment="1">
      <alignment horizontal="right" wrapText="1"/>
    </xf>
    <xf numFmtId="0" fontId="5" fillId="0" borderId="3" xfId="0" applyFont="1" applyBorder="1" applyAlignment="1">
      <alignment horizontal="left" vertical="center" wrapText="1"/>
    </xf>
    <xf numFmtId="185" fontId="5" fillId="2" borderId="1" xfId="0" applyNumberFormat="1" applyFont="1" applyFill="1" applyBorder="1" applyAlignment="1">
      <alignment horizontal="right" wrapText="1"/>
    </xf>
    <xf numFmtId="185" fontId="5" fillId="0" borderId="1" xfId="0" applyNumberFormat="1" applyFont="1" applyBorder="1" applyAlignment="1">
      <alignment horizontal="right" wrapText="1"/>
    </xf>
    <xf numFmtId="186" fontId="5" fillId="0" borderId="1" xfId="0" applyNumberFormat="1" applyFont="1" applyBorder="1" applyAlignment="1">
      <alignment horizontal="right" wrapText="1"/>
    </xf>
    <xf numFmtId="180" fontId="13" fillId="0" borderId="1" xfId="5" applyNumberFormat="1" applyFont="1" applyBorder="1" applyAlignment="1">
      <alignment horizontal="right" wrapText="1"/>
    </xf>
    <xf numFmtId="180" fontId="13" fillId="0" borderId="1" xfId="0" applyNumberFormat="1" applyFont="1" applyBorder="1" applyAlignment="1">
      <alignment horizontal="right" wrapText="1"/>
    </xf>
    <xf numFmtId="180" fontId="5" fillId="2" borderId="1" xfId="0" applyNumberFormat="1" applyFont="1" applyFill="1" applyBorder="1" applyAlignment="1">
      <alignment horizontal="right" wrapText="1"/>
    </xf>
    <xf numFmtId="187" fontId="5" fillId="0" borderId="1" xfId="0" applyNumberFormat="1" applyFont="1" applyBorder="1" applyAlignment="1">
      <alignment horizontal="right" wrapText="1"/>
    </xf>
    <xf numFmtId="188" fontId="7" fillId="0" borderId="1" xfId="2" applyNumberFormat="1" applyFont="1" applyBorder="1" applyAlignment="1">
      <alignment horizontal="right" wrapText="1"/>
    </xf>
    <xf numFmtId="179" fontId="7" fillId="0" borderId="1" xfId="2" applyNumberFormat="1" applyFont="1" applyBorder="1" applyAlignment="1">
      <alignment horizontal="right" wrapText="1"/>
    </xf>
    <xf numFmtId="186" fontId="9" fillId="0" borderId="1" xfId="0" applyNumberFormat="1" applyFont="1" applyBorder="1" applyAlignment="1">
      <alignment horizontal="right" wrapText="1"/>
    </xf>
    <xf numFmtId="189" fontId="5" fillId="0" borderId="1" xfId="0" applyNumberFormat="1" applyFont="1" applyBorder="1" applyAlignment="1">
      <alignment horizontal="right" wrapText="1"/>
    </xf>
    <xf numFmtId="179" fontId="9" fillId="0" borderId="1" xfId="6" quotePrefix="1" applyNumberFormat="1" applyFont="1" applyBorder="1" applyAlignment="1">
      <alignment horizontal="right" wrapText="1" shrinkToFit="1"/>
    </xf>
    <xf numFmtId="179" fontId="9" fillId="0" borderId="1" xfId="6" applyNumberFormat="1" applyFont="1" applyBorder="1" applyAlignment="1">
      <alignment horizontal="right" wrapText="1" shrinkToFit="1"/>
    </xf>
    <xf numFmtId="0" fontId="9" fillId="0" borderId="1" xfId="0" applyFont="1" applyBorder="1" applyAlignment="1">
      <alignment horizontal="right" wrapText="1"/>
    </xf>
    <xf numFmtId="180" fontId="9" fillId="0" borderId="1" xfId="0" applyNumberFormat="1" applyFont="1" applyBorder="1" applyAlignment="1">
      <alignment horizontal="right" wrapText="1"/>
    </xf>
    <xf numFmtId="180" fontId="9" fillId="0" borderId="1" xfId="2" applyNumberFormat="1" applyFont="1" applyBorder="1" applyAlignment="1">
      <alignment horizontal="right" wrapText="1"/>
    </xf>
    <xf numFmtId="184" fontId="9" fillId="0" borderId="1" xfId="0" applyNumberFormat="1" applyFont="1" applyBorder="1" applyAlignment="1">
      <alignment horizontal="right" wrapText="1"/>
    </xf>
    <xf numFmtId="0" fontId="9" fillId="2" borderId="1" xfId="0" applyFont="1" applyFill="1" applyBorder="1" applyAlignment="1">
      <alignment horizontal="right" wrapText="1"/>
    </xf>
    <xf numFmtId="180" fontId="9" fillId="0" borderId="1" xfId="5" applyNumberFormat="1" applyFont="1" applyBorder="1" applyAlignment="1">
      <alignment horizontal="right" wrapText="1"/>
    </xf>
    <xf numFmtId="0" fontId="5" fillId="0" borderId="0" xfId="0" applyFont="1" applyAlignment="1">
      <alignment horizontal="center" vertical="top" wrapText="1"/>
    </xf>
    <xf numFmtId="0" fontId="5" fillId="0" borderId="0" xfId="0" applyFont="1" applyAlignment="1">
      <alignment horizontal="left" vertical="top" wrapText="1"/>
    </xf>
    <xf numFmtId="0" fontId="5" fillId="0" borderId="0" xfId="0" applyFont="1" applyAlignment="1">
      <alignment horizontal="left" vertical="center" wrapText="1"/>
    </xf>
    <xf numFmtId="0" fontId="5" fillId="0" borderId="0" xfId="0" applyFont="1" applyAlignment="1">
      <alignment horizontal="right" wrapText="1"/>
    </xf>
    <xf numFmtId="0" fontId="0" fillId="0" borderId="0" xfId="0" applyAlignment="1">
      <alignment vertical="center" wrapText="1"/>
    </xf>
    <xf numFmtId="0" fontId="15" fillId="2" borderId="0" xfId="0" applyFont="1" applyFill="1" applyAlignment="1">
      <alignment horizontal="centerContinuous" vertical="top" wrapText="1"/>
    </xf>
    <xf numFmtId="0" fontId="15" fillId="2" borderId="0" xfId="0" applyFont="1" applyFill="1" applyAlignment="1">
      <alignment horizontal="centerContinuous" vertical="center" wrapText="1"/>
    </xf>
    <xf numFmtId="0" fontId="15" fillId="2" borderId="0" xfId="0" applyFont="1" applyFill="1" applyAlignment="1">
      <alignment horizontal="centerContinuous" wrapText="1"/>
    </xf>
    <xf numFmtId="0" fontId="16" fillId="2" borderId="0" xfId="0" applyFont="1" applyFill="1" applyAlignment="1">
      <alignment horizontal="centerContinuous" vertical="top" wrapText="1"/>
    </xf>
    <xf numFmtId="0" fontId="5" fillId="0" borderId="6" xfId="0" applyFont="1" applyBorder="1" applyAlignment="1">
      <alignment horizontal="left" vertical="top" wrapText="1"/>
    </xf>
    <xf numFmtId="0" fontId="5" fillId="0" borderId="8" xfId="0" applyFont="1" applyBorder="1" applyAlignment="1">
      <alignment horizontal="left" vertical="top" wrapText="1"/>
    </xf>
    <xf numFmtId="0" fontId="5" fillId="0" borderId="7" xfId="0" applyFont="1" applyBorder="1" applyAlignment="1">
      <alignment horizontal="left" vertical="top" wrapText="1"/>
    </xf>
    <xf numFmtId="0" fontId="5" fillId="0" borderId="4" xfId="0" applyFont="1" applyBorder="1" applyAlignment="1">
      <alignment horizontal="left" vertical="top" wrapText="1"/>
    </xf>
    <xf numFmtId="0" fontId="5" fillId="0" borderId="9" xfId="0" applyFont="1" applyBorder="1" applyAlignment="1">
      <alignment horizontal="left" vertical="top" wrapText="1"/>
    </xf>
    <xf numFmtId="0" fontId="5" fillId="0" borderId="5" xfId="0" applyFont="1" applyBorder="1" applyAlignment="1">
      <alignment horizontal="left" vertical="top" wrapText="1"/>
    </xf>
    <xf numFmtId="0" fontId="5" fillId="0" borderId="3" xfId="0" applyFont="1" applyBorder="1" applyAlignment="1">
      <alignment horizontal="left" vertical="top" wrapText="1"/>
    </xf>
  </cellXfs>
  <cellStyles count="7">
    <cellStyle name="style1706837341205" xfId="5" xr:uid="{AF862835-DB8D-445B-A8C4-42EB41E547F5}"/>
    <cellStyle name="쉼표 [0]" xfId="1" builtinId="6"/>
    <cellStyle name="콤마 [0]_해안선및도서 3" xfId="6" xr:uid="{814C79E0-3AA4-45E9-9AC2-79CD768393EA}"/>
    <cellStyle name="표준" xfId="0" builtinId="0"/>
    <cellStyle name="표준 2" xfId="2" xr:uid="{B2A32DAB-DB04-4552-B082-7018A9371BAA}"/>
    <cellStyle name="표준 7" xfId="3" xr:uid="{565EB754-7A4B-42A0-B28A-1A7A73BD6888}"/>
    <cellStyle name="표준_10-5.아파트 건립" xfId="4" xr:uid="{72631C46-5C33-4A78-91A8-4900546C65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6351-3200-4C93-9BB1-3E61D5BD043C}">
  <sheetPr>
    <pageSetUpPr fitToPage="1"/>
  </sheetPr>
  <dimension ref="A1:T163"/>
  <sheetViews>
    <sheetView tabSelected="1" zoomScale="55" zoomScaleNormal="55" zoomScaleSheetLayoutView="25" workbookViewId="0">
      <pane xSplit="2" ySplit="3" topLeftCell="C4" activePane="bottomRight" state="frozen"/>
      <selection pane="topRight" activeCell="F1" sqref="F1"/>
      <selection pane="bottomLeft" activeCell="A2" sqref="A2"/>
      <selection pane="bottomRight"/>
    </sheetView>
  </sheetViews>
  <sheetFormatPr defaultRowHeight="99.95" customHeight="1" x14ac:dyDescent="0.45"/>
  <cols>
    <col min="1" max="1" width="9.5" style="65" customWidth="1"/>
    <col min="2" max="2" width="40.625" style="66" customWidth="1"/>
    <col min="3" max="3" width="100.625" style="67" customWidth="1"/>
    <col min="4" max="4" width="20.625" style="66" customWidth="1"/>
    <col min="5" max="5" width="50.625" style="67" customWidth="1"/>
    <col min="6" max="20" width="20.625" style="68" customWidth="1"/>
    <col min="21" max="16384" width="9" style="69"/>
  </cols>
  <sheetData>
    <row r="1" spans="1:20" ht="51.75" customHeight="1" x14ac:dyDescent="0.75">
      <c r="A1" s="73" t="s">
        <v>357</v>
      </c>
      <c r="B1" s="70"/>
      <c r="C1" s="71"/>
      <c r="D1" s="70"/>
      <c r="E1" s="71"/>
      <c r="F1" s="72"/>
      <c r="G1" s="72"/>
      <c r="H1" s="72"/>
      <c r="I1" s="72"/>
      <c r="J1" s="72"/>
      <c r="K1" s="72"/>
      <c r="L1" s="72"/>
      <c r="M1" s="72"/>
      <c r="N1" s="72"/>
      <c r="O1" s="72"/>
      <c r="P1" s="72"/>
      <c r="Q1" s="72"/>
      <c r="R1" s="72"/>
      <c r="S1" s="72"/>
      <c r="T1" s="72"/>
    </row>
    <row r="2" spans="1:20" ht="9.9499999999999993" customHeight="1" x14ac:dyDescent="0.45"/>
    <row r="3" spans="1:20" s="5" customFormat="1" ht="99.95" customHeight="1" x14ac:dyDescent="0.3">
      <c r="A3" s="2" t="s">
        <v>341</v>
      </c>
      <c r="B3" s="3" t="s">
        <v>0</v>
      </c>
      <c r="C3" s="4" t="s">
        <v>1</v>
      </c>
      <c r="D3" s="3" t="s">
        <v>2</v>
      </c>
      <c r="E3" s="3" t="s">
        <v>3</v>
      </c>
      <c r="F3" s="1">
        <v>2010</v>
      </c>
      <c r="G3" s="1">
        <v>2011</v>
      </c>
      <c r="H3" s="1">
        <v>2012</v>
      </c>
      <c r="I3" s="1">
        <v>2013</v>
      </c>
      <c r="J3" s="1">
        <v>2014</v>
      </c>
      <c r="K3" s="1">
        <v>2015</v>
      </c>
      <c r="L3" s="1">
        <v>2016</v>
      </c>
      <c r="M3" s="1">
        <v>2017</v>
      </c>
      <c r="N3" s="1">
        <v>2018</v>
      </c>
      <c r="O3" s="1">
        <v>2019</v>
      </c>
      <c r="P3" s="1">
        <v>2020</v>
      </c>
      <c r="Q3" s="1">
        <v>2021</v>
      </c>
      <c r="R3" s="1">
        <v>2022</v>
      </c>
      <c r="S3" s="1">
        <v>2023</v>
      </c>
      <c r="T3" s="1">
        <v>2024</v>
      </c>
    </row>
    <row r="4" spans="1:20" s="5" customFormat="1" ht="30" customHeight="1" x14ac:dyDescent="0.3">
      <c r="A4" s="6" t="s">
        <v>4</v>
      </c>
      <c r="B4" s="7" t="s">
        <v>5</v>
      </c>
      <c r="C4" s="8"/>
      <c r="D4" s="9"/>
      <c r="E4" s="9"/>
      <c r="F4" s="1"/>
      <c r="G4" s="1"/>
      <c r="H4" s="1"/>
      <c r="I4" s="1"/>
      <c r="J4" s="1"/>
      <c r="K4" s="1"/>
      <c r="L4" s="1"/>
      <c r="M4" s="1"/>
      <c r="N4" s="1"/>
      <c r="O4" s="1"/>
      <c r="P4" s="1"/>
      <c r="Q4" s="1"/>
      <c r="R4" s="1"/>
      <c r="S4" s="1"/>
      <c r="T4" s="1"/>
    </row>
    <row r="5" spans="1:20" s="14" customFormat="1" ht="99.95" customHeight="1" x14ac:dyDescent="0.45">
      <c r="A5" s="11" t="str">
        <f>$A$4&amp;"-1"</f>
        <v>1-1</v>
      </c>
      <c r="B5" s="10" t="s">
        <v>6</v>
      </c>
      <c r="C5" s="12" t="s">
        <v>7</v>
      </c>
      <c r="D5" s="10" t="s">
        <v>8</v>
      </c>
      <c r="E5" s="10" t="s">
        <v>9</v>
      </c>
      <c r="F5" s="13">
        <v>1077535</v>
      </c>
      <c r="G5" s="13">
        <v>1088489</v>
      </c>
      <c r="H5" s="13">
        <v>1120258</v>
      </c>
      <c r="I5" s="13">
        <v>1148157</v>
      </c>
      <c r="J5" s="13">
        <v>1174228</v>
      </c>
      <c r="K5" s="13">
        <v>1184624</v>
      </c>
      <c r="L5" s="13">
        <v>1194041</v>
      </c>
      <c r="M5" s="13">
        <v>1202628</v>
      </c>
      <c r="N5" s="13">
        <v>1201166</v>
      </c>
      <c r="O5" s="13">
        <v>1194465</v>
      </c>
      <c r="P5" s="13">
        <v>1186078</v>
      </c>
      <c r="Q5" s="13">
        <v>1183714</v>
      </c>
      <c r="R5" s="13">
        <v>1190964</v>
      </c>
      <c r="S5" s="13">
        <v>1197257</v>
      </c>
      <c r="T5" s="13">
        <v>1193005</v>
      </c>
    </row>
    <row r="6" spans="1:20" s="14" customFormat="1" ht="99.95" customHeight="1" x14ac:dyDescent="0.45">
      <c r="A6" s="11" t="str">
        <f>$A$4&amp;"-2"</f>
        <v>1-2</v>
      </c>
      <c r="B6" s="10" t="s">
        <v>10</v>
      </c>
      <c r="C6" s="12" t="s">
        <v>11</v>
      </c>
      <c r="D6" s="10" t="s">
        <v>8</v>
      </c>
      <c r="E6" s="10" t="s">
        <v>12</v>
      </c>
      <c r="F6" s="15">
        <v>1054053</v>
      </c>
      <c r="G6" s="16"/>
      <c r="H6" s="16"/>
      <c r="I6" s="16"/>
      <c r="J6" s="16"/>
      <c r="K6" s="13">
        <v>1194313</v>
      </c>
      <c r="L6" s="13">
        <v>1207032</v>
      </c>
      <c r="M6" s="13">
        <v>1216996</v>
      </c>
      <c r="N6" s="13">
        <v>1218843</v>
      </c>
      <c r="O6" s="13">
        <v>1214986</v>
      </c>
      <c r="P6" s="13">
        <v>1210150</v>
      </c>
      <c r="Q6" s="13">
        <v>1208337</v>
      </c>
      <c r="R6" s="13">
        <v>1216349</v>
      </c>
      <c r="S6" s="13">
        <v>1226362</v>
      </c>
      <c r="T6" s="15"/>
    </row>
    <row r="7" spans="1:20" s="14" customFormat="1" ht="99.95" customHeight="1" x14ac:dyDescent="0.45">
      <c r="A7" s="17">
        <f>A4+1</f>
        <v>2</v>
      </c>
      <c r="B7" s="10" t="s">
        <v>13</v>
      </c>
      <c r="C7" s="80" t="s">
        <v>14</v>
      </c>
      <c r="D7" s="77" t="s">
        <v>15</v>
      </c>
      <c r="E7" s="77" t="s">
        <v>16</v>
      </c>
      <c r="F7" s="19">
        <v>25.274167428436201</v>
      </c>
      <c r="G7" s="19">
        <v>25.228458900365553</v>
      </c>
      <c r="H7" s="19">
        <v>25.189643814192802</v>
      </c>
      <c r="I7" s="19">
        <v>25.284259905222022</v>
      </c>
      <c r="J7" s="19">
        <v>25.185313244105917</v>
      </c>
      <c r="K7" s="19">
        <v>24.904611083347966</v>
      </c>
      <c r="L7" s="19">
        <v>24.580479229775193</v>
      </c>
      <c r="M7" s="19">
        <v>24.3261424147783</v>
      </c>
      <c r="N7" s="19">
        <v>24.136380816639832</v>
      </c>
      <c r="O7" s="19">
        <v>24.148551862130745</v>
      </c>
      <c r="P7" s="19">
        <v>24.060727877930457</v>
      </c>
      <c r="Q7" s="19">
        <v>24.119677557247783</v>
      </c>
      <c r="R7" s="19">
        <v>24.141703695493735</v>
      </c>
      <c r="S7" s="19">
        <v>24.008462677603891</v>
      </c>
      <c r="T7" s="19">
        <v>23.737955834216955</v>
      </c>
    </row>
    <row r="8" spans="1:20" s="14" customFormat="1" ht="99.95" customHeight="1" x14ac:dyDescent="0.45">
      <c r="A8" s="11" t="str">
        <f>$A$7&amp;"-1"</f>
        <v>2-1</v>
      </c>
      <c r="B8" s="10" t="s">
        <v>17</v>
      </c>
      <c r="C8" s="80"/>
      <c r="D8" s="79"/>
      <c r="E8" s="79"/>
      <c r="F8" s="13">
        <v>272338</v>
      </c>
      <c r="G8" s="13">
        <v>274609</v>
      </c>
      <c r="H8" s="13">
        <v>282189</v>
      </c>
      <c r="I8" s="13">
        <v>290303</v>
      </c>
      <c r="J8" s="13">
        <v>295733</v>
      </c>
      <c r="K8" s="13">
        <v>295026</v>
      </c>
      <c r="L8" s="13">
        <v>293501</v>
      </c>
      <c r="M8" s="13">
        <v>292553</v>
      </c>
      <c r="N8" s="13">
        <v>289918</v>
      </c>
      <c r="O8" s="13">
        <v>288446</v>
      </c>
      <c r="P8" s="13">
        <v>285379</v>
      </c>
      <c r="Q8" s="13">
        <v>285508</v>
      </c>
      <c r="R8" s="13">
        <v>287519</v>
      </c>
      <c r="S8" s="13">
        <v>287443</v>
      </c>
      <c r="T8" s="13">
        <v>283195</v>
      </c>
    </row>
    <row r="9" spans="1:20" s="14" customFormat="1" ht="99.95" customHeight="1" x14ac:dyDescent="0.45">
      <c r="A9" s="17">
        <f>A7+1</f>
        <v>3</v>
      </c>
      <c r="B9" s="10" t="s">
        <v>18</v>
      </c>
      <c r="C9" s="80" t="s">
        <v>342</v>
      </c>
      <c r="D9" s="77" t="s">
        <v>15</v>
      </c>
      <c r="E9" s="77" t="s">
        <v>16</v>
      </c>
      <c r="F9" s="19">
        <v>6.9466885066378357</v>
      </c>
      <c r="G9" s="19">
        <v>7.2198249132513048</v>
      </c>
      <c r="H9" s="19">
        <v>7.5171076662697347</v>
      </c>
      <c r="I9" s="19">
        <v>7.7713239565669152</v>
      </c>
      <c r="J9" s="19">
        <v>8.0454562487012744</v>
      </c>
      <c r="K9" s="19">
        <v>8.4203933062305012</v>
      </c>
      <c r="L9" s="19">
        <v>8.7092486773904749</v>
      </c>
      <c r="M9" s="19">
        <v>9.2852486388143287</v>
      </c>
      <c r="N9" s="19">
        <v>9.7618480709577202</v>
      </c>
      <c r="O9" s="19">
        <v>10.351663715554663</v>
      </c>
      <c r="P9" s="19">
        <v>11.123720362404496</v>
      </c>
      <c r="Q9" s="19">
        <v>11.749037351927916</v>
      </c>
      <c r="R9" s="19">
        <v>12.353186158439717</v>
      </c>
      <c r="S9" s="19">
        <v>13.141372320228657</v>
      </c>
      <c r="T9" s="19">
        <v>14.109077497579642</v>
      </c>
    </row>
    <row r="10" spans="1:20" s="14" customFormat="1" ht="99.95" customHeight="1" x14ac:dyDescent="0.45">
      <c r="A10" s="11" t="str">
        <f>$A$9&amp;"-1"</f>
        <v>3-1</v>
      </c>
      <c r="B10" s="10" t="s">
        <v>19</v>
      </c>
      <c r="C10" s="80"/>
      <c r="D10" s="79"/>
      <c r="E10" s="79"/>
      <c r="F10" s="13">
        <v>74853</v>
      </c>
      <c r="G10" s="13">
        <v>78587</v>
      </c>
      <c r="H10" s="13">
        <v>84211</v>
      </c>
      <c r="I10" s="13">
        <v>89227</v>
      </c>
      <c r="J10" s="13">
        <v>94472</v>
      </c>
      <c r="K10" s="13">
        <v>99750</v>
      </c>
      <c r="L10" s="13">
        <v>103992</v>
      </c>
      <c r="M10" s="13">
        <v>111667</v>
      </c>
      <c r="N10" s="13">
        <v>117256</v>
      </c>
      <c r="O10" s="13">
        <v>123647</v>
      </c>
      <c r="P10" s="13">
        <v>131936</v>
      </c>
      <c r="Q10" s="13">
        <v>139075</v>
      </c>
      <c r="R10" s="13">
        <v>147122</v>
      </c>
      <c r="S10" s="13">
        <v>157336</v>
      </c>
      <c r="T10" s="13">
        <v>168322</v>
      </c>
    </row>
    <row r="11" spans="1:20" s="14" customFormat="1" ht="264" x14ac:dyDescent="0.45">
      <c r="A11" s="17">
        <f>A9+1</f>
        <v>4</v>
      </c>
      <c r="B11" s="10" t="s">
        <v>20</v>
      </c>
      <c r="C11" s="12" t="s">
        <v>21</v>
      </c>
      <c r="D11" s="10" t="s">
        <v>22</v>
      </c>
      <c r="E11" s="10" t="s">
        <v>12</v>
      </c>
      <c r="F11" s="19">
        <v>91.2</v>
      </c>
      <c r="G11" s="19"/>
      <c r="H11" s="19"/>
      <c r="I11" s="19"/>
      <c r="J11" s="19"/>
      <c r="K11" s="19">
        <v>90.8</v>
      </c>
      <c r="L11" s="19"/>
      <c r="M11" s="19"/>
      <c r="N11" s="19"/>
      <c r="O11" s="19"/>
      <c r="P11" s="19">
        <v>91.3</v>
      </c>
      <c r="Q11" s="19"/>
      <c r="R11" s="19"/>
      <c r="S11" s="19"/>
      <c r="T11" s="19"/>
    </row>
    <row r="12" spans="1:20" s="14" customFormat="1" ht="192" x14ac:dyDescent="0.45">
      <c r="A12" s="17">
        <f>A11+1</f>
        <v>5</v>
      </c>
      <c r="B12" s="10" t="s">
        <v>23</v>
      </c>
      <c r="C12" s="12" t="s">
        <v>24</v>
      </c>
      <c r="D12" s="10" t="s">
        <v>22</v>
      </c>
      <c r="E12" s="10" t="s">
        <v>25</v>
      </c>
      <c r="F12" s="19">
        <v>-1.2</v>
      </c>
      <c r="G12" s="19">
        <v>0.4</v>
      </c>
      <c r="H12" s="19">
        <v>2.2000000000000002</v>
      </c>
      <c r="I12" s="19">
        <v>1.8</v>
      </c>
      <c r="J12" s="19">
        <v>1.6</v>
      </c>
      <c r="K12" s="19">
        <v>0.2</v>
      </c>
      <c r="L12" s="19">
        <v>0.2</v>
      </c>
      <c r="M12" s="19">
        <v>0.3</v>
      </c>
      <c r="N12" s="19">
        <v>-0.5</v>
      </c>
      <c r="O12" s="19">
        <v>-0.9</v>
      </c>
      <c r="P12" s="19">
        <v>-1</v>
      </c>
      <c r="Q12" s="19">
        <v>-0.2</v>
      </c>
      <c r="R12" s="19">
        <v>0.7</v>
      </c>
      <c r="S12" s="19">
        <v>0.5</v>
      </c>
      <c r="T12" s="19">
        <v>-0.4</v>
      </c>
    </row>
    <row r="13" spans="1:20" s="14" customFormat="1" ht="99.95" customHeight="1" x14ac:dyDescent="0.45">
      <c r="A13" s="17">
        <f t="shared" ref="A13:A18" si="0">A12+1</f>
        <v>6</v>
      </c>
      <c r="B13" s="10" t="s">
        <v>26</v>
      </c>
      <c r="C13" s="12" t="s">
        <v>27</v>
      </c>
      <c r="D13" s="10" t="s">
        <v>28</v>
      </c>
      <c r="E13" s="10" t="s">
        <v>29</v>
      </c>
      <c r="F13" s="20">
        <v>1.226</v>
      </c>
      <c r="G13" s="20">
        <v>1.218</v>
      </c>
      <c r="H13" s="20">
        <v>1.335</v>
      </c>
      <c r="I13" s="20">
        <v>1.23</v>
      </c>
      <c r="J13" s="20">
        <v>1.2470000000000001</v>
      </c>
      <c r="K13" s="20">
        <v>1.292</v>
      </c>
      <c r="L13" s="20">
        <v>1.19</v>
      </c>
      <c r="M13" s="20">
        <v>1.044</v>
      </c>
      <c r="N13" s="20">
        <v>0.98499999999999999</v>
      </c>
      <c r="O13" s="20">
        <v>0.89</v>
      </c>
      <c r="P13" s="20">
        <v>0.79600000000000004</v>
      </c>
      <c r="Q13" s="20">
        <v>0.76800000000000002</v>
      </c>
      <c r="R13" s="20">
        <v>0.76500000000000001</v>
      </c>
      <c r="S13" s="20">
        <v>0.67700000000000005</v>
      </c>
      <c r="T13" s="20"/>
    </row>
    <row r="14" spans="1:20" s="14" customFormat="1" ht="99.95" customHeight="1" x14ac:dyDescent="0.45">
      <c r="A14" s="17">
        <f t="shared" si="0"/>
        <v>7</v>
      </c>
      <c r="B14" s="10" t="s">
        <v>30</v>
      </c>
      <c r="C14" s="12" t="s">
        <v>31</v>
      </c>
      <c r="D14" s="10" t="s">
        <v>8</v>
      </c>
      <c r="E14" s="10" t="s">
        <v>32</v>
      </c>
      <c r="F14" s="13">
        <v>27146</v>
      </c>
      <c r="G14" s="13">
        <v>29708</v>
      </c>
      <c r="H14" s="13">
        <v>27697</v>
      </c>
      <c r="I14" s="13">
        <v>30352</v>
      </c>
      <c r="J14" s="13">
        <v>34941</v>
      </c>
      <c r="K14" s="13">
        <v>37351</v>
      </c>
      <c r="L14" s="13">
        <v>37183</v>
      </c>
      <c r="M14" s="13">
        <v>37852</v>
      </c>
      <c r="N14" s="13">
        <v>41046</v>
      </c>
      <c r="O14" s="13">
        <v>40557</v>
      </c>
      <c r="P14" s="13">
        <v>35835</v>
      </c>
      <c r="Q14" s="13">
        <v>33251</v>
      </c>
      <c r="R14" s="13">
        <v>34094</v>
      </c>
      <c r="S14" s="15"/>
      <c r="T14" s="15"/>
    </row>
    <row r="15" spans="1:20" s="14" customFormat="1" ht="120" x14ac:dyDescent="0.45">
      <c r="A15" s="17">
        <f t="shared" si="0"/>
        <v>8</v>
      </c>
      <c r="B15" s="10" t="s">
        <v>33</v>
      </c>
      <c r="C15" s="12" t="s">
        <v>343</v>
      </c>
      <c r="D15" s="10" t="s">
        <v>8</v>
      </c>
      <c r="E15" s="10" t="s">
        <v>34</v>
      </c>
      <c r="F15" s="13">
        <v>3448</v>
      </c>
      <c r="G15" s="13">
        <v>3579</v>
      </c>
      <c r="H15" s="13">
        <v>3661</v>
      </c>
      <c r="I15" s="13">
        <v>3684</v>
      </c>
      <c r="J15" s="13">
        <v>3642</v>
      </c>
      <c r="K15" s="13">
        <v>3657</v>
      </c>
      <c r="L15" s="13">
        <v>3624</v>
      </c>
      <c r="M15" s="13">
        <v>3730</v>
      </c>
      <c r="N15" s="13">
        <v>3798</v>
      </c>
      <c r="O15" s="13">
        <v>3990</v>
      </c>
      <c r="P15" s="13">
        <v>4043</v>
      </c>
      <c r="Q15" s="13">
        <v>4142</v>
      </c>
      <c r="R15" s="13">
        <v>4172</v>
      </c>
      <c r="S15" s="13">
        <v>4336</v>
      </c>
      <c r="T15" s="15"/>
    </row>
    <row r="16" spans="1:20" s="14" customFormat="1" ht="240" x14ac:dyDescent="0.45">
      <c r="A16" s="17">
        <f>A15+1</f>
        <v>9</v>
      </c>
      <c r="B16" s="10" t="s">
        <v>35</v>
      </c>
      <c r="C16" s="12" t="s">
        <v>36</v>
      </c>
      <c r="D16" s="10" t="s">
        <v>8</v>
      </c>
      <c r="E16" s="10" t="s">
        <v>37</v>
      </c>
      <c r="F16" s="16"/>
      <c r="G16" s="16"/>
      <c r="H16" s="13">
        <v>637</v>
      </c>
      <c r="I16" s="13">
        <v>854</v>
      </c>
      <c r="J16" s="13">
        <v>1125</v>
      </c>
      <c r="K16" s="13">
        <v>1440</v>
      </c>
      <c r="L16" s="13">
        <v>1861</v>
      </c>
      <c r="M16" s="13">
        <v>2073</v>
      </c>
      <c r="N16" s="13">
        <v>2320</v>
      </c>
      <c r="O16" s="13">
        <v>2708</v>
      </c>
      <c r="P16" s="13">
        <v>2916</v>
      </c>
      <c r="Q16" s="13">
        <v>3177</v>
      </c>
      <c r="R16" s="13">
        <v>3364</v>
      </c>
      <c r="S16" s="13">
        <v>3798</v>
      </c>
      <c r="T16" s="13">
        <v>4389</v>
      </c>
    </row>
    <row r="17" spans="1:20" s="14" customFormat="1" ht="120" x14ac:dyDescent="0.45">
      <c r="A17" s="17">
        <f t="shared" si="0"/>
        <v>10</v>
      </c>
      <c r="B17" s="10" t="s">
        <v>38</v>
      </c>
      <c r="C17" s="12" t="s">
        <v>39</v>
      </c>
      <c r="D17" s="10" t="s">
        <v>8</v>
      </c>
      <c r="E17" s="10" t="s">
        <v>40</v>
      </c>
      <c r="F17" s="13">
        <v>1548</v>
      </c>
      <c r="G17" s="13">
        <v>1912</v>
      </c>
      <c r="H17" s="13">
        <v>2004</v>
      </c>
      <c r="I17" s="13">
        <v>2162</v>
      </c>
      <c r="J17" s="13">
        <v>2460</v>
      </c>
      <c r="K17" s="13">
        <v>2272</v>
      </c>
      <c r="L17" s="13">
        <v>2818</v>
      </c>
      <c r="M17" s="13">
        <v>3360</v>
      </c>
      <c r="N17" s="13">
        <v>4069</v>
      </c>
      <c r="O17" s="13">
        <v>4499</v>
      </c>
      <c r="P17" s="13">
        <v>4134</v>
      </c>
      <c r="Q17" s="13">
        <v>4478</v>
      </c>
      <c r="R17" s="13">
        <v>5585</v>
      </c>
      <c r="S17" s="13">
        <v>6386</v>
      </c>
      <c r="T17" s="15"/>
    </row>
    <row r="18" spans="1:20" s="14" customFormat="1" ht="99.95" customHeight="1" x14ac:dyDescent="0.45">
      <c r="A18" s="17">
        <f t="shared" si="0"/>
        <v>11</v>
      </c>
      <c r="B18" s="10" t="s">
        <v>41</v>
      </c>
      <c r="C18" s="74" t="s">
        <v>344</v>
      </c>
      <c r="D18" s="77" t="s">
        <v>42</v>
      </c>
      <c r="E18" s="77" t="s">
        <v>43</v>
      </c>
      <c r="F18" s="19">
        <v>24.830752283373617</v>
      </c>
      <c r="G18" s="19"/>
      <c r="H18" s="19"/>
      <c r="I18" s="19"/>
      <c r="J18" s="19"/>
      <c r="K18" s="19">
        <v>26.720835262914157</v>
      </c>
      <c r="L18" s="19">
        <v>27.401078147346801</v>
      </c>
      <c r="M18" s="19">
        <v>28.072866256913738</v>
      </c>
      <c r="N18" s="19">
        <v>28.750341045963012</v>
      </c>
      <c r="O18" s="19">
        <v>30.032731971724125</v>
      </c>
      <c r="P18" s="19">
        <v>31.447212871361479</v>
      </c>
      <c r="Q18" s="19">
        <v>33.263277052475622</v>
      </c>
      <c r="R18" s="19">
        <v>34.389931125025655</v>
      </c>
      <c r="S18" s="19">
        <v>35.631334794903566</v>
      </c>
      <c r="T18" s="16"/>
    </row>
    <row r="19" spans="1:20" s="14" customFormat="1" ht="99.95" customHeight="1" x14ac:dyDescent="0.45">
      <c r="A19" s="11" t="str">
        <f>$A$18&amp;"-1"</f>
        <v>11-1</v>
      </c>
      <c r="B19" s="10" t="s">
        <v>44</v>
      </c>
      <c r="C19" s="76"/>
      <c r="D19" s="79"/>
      <c r="E19" s="79"/>
      <c r="F19" s="13">
        <v>92869</v>
      </c>
      <c r="G19" s="19"/>
      <c r="H19" s="19"/>
      <c r="I19" s="19"/>
      <c r="J19" s="19"/>
      <c r="K19" s="13">
        <v>114246</v>
      </c>
      <c r="L19" s="13">
        <v>119552</v>
      </c>
      <c r="M19" s="13">
        <v>125011</v>
      </c>
      <c r="N19" s="13">
        <v>129612</v>
      </c>
      <c r="O19" s="13">
        <v>137355</v>
      </c>
      <c r="P19" s="13">
        <v>146572</v>
      </c>
      <c r="Q19" s="13">
        <v>159852</v>
      </c>
      <c r="R19" s="13">
        <v>169216</v>
      </c>
      <c r="S19" s="13">
        <v>179428</v>
      </c>
      <c r="T19" s="16"/>
    </row>
    <row r="20" spans="1:20" s="14" customFormat="1" ht="99.95" customHeight="1" x14ac:dyDescent="0.45">
      <c r="A20" s="17">
        <f>A18+1</f>
        <v>12</v>
      </c>
      <c r="B20" s="10" t="s">
        <v>45</v>
      </c>
      <c r="C20" s="12" t="s">
        <v>46</v>
      </c>
      <c r="D20" s="10" t="s">
        <v>47</v>
      </c>
      <c r="E20" s="10" t="s">
        <v>12</v>
      </c>
      <c r="F20" s="13">
        <v>382504</v>
      </c>
      <c r="G20" s="16"/>
      <c r="H20" s="16"/>
      <c r="I20" s="16"/>
      <c r="J20" s="16"/>
      <c r="K20" s="13">
        <v>444991</v>
      </c>
      <c r="L20" s="13">
        <v>454982</v>
      </c>
      <c r="M20" s="13">
        <v>465209</v>
      </c>
      <c r="N20" s="13">
        <v>472239</v>
      </c>
      <c r="O20" s="13">
        <v>479379</v>
      </c>
      <c r="P20" s="13">
        <v>488201</v>
      </c>
      <c r="Q20" s="13">
        <v>502923</v>
      </c>
      <c r="R20" s="13">
        <v>515530</v>
      </c>
      <c r="S20" s="13">
        <v>527695</v>
      </c>
      <c r="T20" s="16"/>
    </row>
    <row r="21" spans="1:20" s="14" customFormat="1" ht="168" x14ac:dyDescent="0.45">
      <c r="A21" s="17">
        <f>A20+1</f>
        <v>13</v>
      </c>
      <c r="B21" s="10" t="s">
        <v>48</v>
      </c>
      <c r="C21" s="22" t="s">
        <v>49</v>
      </c>
      <c r="D21" s="10" t="s">
        <v>8</v>
      </c>
      <c r="E21" s="10" t="s">
        <v>12</v>
      </c>
      <c r="F21" s="19">
        <v>2.8</v>
      </c>
      <c r="G21" s="19"/>
      <c r="H21" s="19"/>
      <c r="I21" s="19"/>
      <c r="J21" s="19"/>
      <c r="K21" s="19">
        <v>2.6</v>
      </c>
      <c r="L21" s="19">
        <v>2.6</v>
      </c>
      <c r="M21" s="19">
        <v>2.6</v>
      </c>
      <c r="N21" s="19">
        <v>2.5</v>
      </c>
      <c r="O21" s="19">
        <v>2.5</v>
      </c>
      <c r="P21" s="19">
        <v>2.4</v>
      </c>
      <c r="Q21" s="19">
        <v>2.4</v>
      </c>
      <c r="R21" s="19">
        <v>2.2999999999999998</v>
      </c>
      <c r="S21" s="19">
        <v>2.2999999999999998</v>
      </c>
      <c r="T21" s="16"/>
    </row>
    <row r="22" spans="1:20" s="14" customFormat="1" ht="120" x14ac:dyDescent="0.45">
      <c r="A22" s="17">
        <f t="shared" ref="A22:A27" si="1">A21+1</f>
        <v>14</v>
      </c>
      <c r="B22" s="10" t="s">
        <v>50</v>
      </c>
      <c r="C22" s="22" t="s">
        <v>51</v>
      </c>
      <c r="D22" s="10" t="s">
        <v>47</v>
      </c>
      <c r="E22" s="10" t="s">
        <v>12</v>
      </c>
      <c r="F22" s="15">
        <v>12310</v>
      </c>
      <c r="G22" s="15"/>
      <c r="H22" s="15"/>
      <c r="I22" s="15"/>
      <c r="J22" s="15"/>
      <c r="K22" s="15">
        <v>7761</v>
      </c>
      <c r="L22" s="15">
        <v>8712</v>
      </c>
      <c r="M22" s="15">
        <v>8761</v>
      </c>
      <c r="N22" s="15">
        <v>9098</v>
      </c>
      <c r="O22" s="15">
        <v>9482</v>
      </c>
      <c r="P22" s="15">
        <v>9520</v>
      </c>
      <c r="Q22" s="15">
        <v>9934</v>
      </c>
      <c r="R22" s="15">
        <v>10332</v>
      </c>
      <c r="S22" s="15">
        <v>10799</v>
      </c>
      <c r="T22" s="16"/>
    </row>
    <row r="23" spans="1:20" s="14" customFormat="1" ht="99.95" customHeight="1" x14ac:dyDescent="0.45">
      <c r="A23" s="17">
        <f t="shared" si="1"/>
        <v>15</v>
      </c>
      <c r="B23" s="10" t="s">
        <v>52</v>
      </c>
      <c r="C23" s="22" t="s">
        <v>53</v>
      </c>
      <c r="D23" s="10" t="s">
        <v>22</v>
      </c>
      <c r="E23" s="10" t="s">
        <v>54</v>
      </c>
      <c r="F23" s="16"/>
      <c r="G23" s="16"/>
      <c r="H23" s="16"/>
      <c r="I23" s="16"/>
      <c r="J23" s="16"/>
      <c r="K23" s="16"/>
      <c r="L23" s="19">
        <v>12.2</v>
      </c>
      <c r="M23" s="19"/>
      <c r="N23" s="19">
        <v>14.8</v>
      </c>
      <c r="O23" s="19"/>
      <c r="P23" s="19"/>
      <c r="Q23" s="19"/>
      <c r="R23" s="19">
        <v>16.2</v>
      </c>
      <c r="S23" s="19">
        <v>15</v>
      </c>
      <c r="T23" s="19">
        <v>15.1</v>
      </c>
    </row>
    <row r="24" spans="1:20" s="14" customFormat="1" ht="99.95" customHeight="1" x14ac:dyDescent="0.45">
      <c r="A24" s="17">
        <f t="shared" si="1"/>
        <v>16</v>
      </c>
      <c r="B24" s="10" t="s">
        <v>55</v>
      </c>
      <c r="C24" s="12" t="s">
        <v>56</v>
      </c>
      <c r="D24" s="10" t="s">
        <v>57</v>
      </c>
      <c r="E24" s="10" t="s">
        <v>58</v>
      </c>
      <c r="F24" s="16"/>
      <c r="G24" s="16"/>
      <c r="H24" s="16"/>
      <c r="I24" s="16"/>
      <c r="J24" s="23">
        <v>1951672.057828</v>
      </c>
      <c r="K24" s="23">
        <v>2050951.9675429999</v>
      </c>
      <c r="L24" s="23">
        <v>2225799.3386579999</v>
      </c>
      <c r="M24" s="23">
        <v>2408136.2640789999</v>
      </c>
      <c r="N24" s="23">
        <v>2626603.223239</v>
      </c>
      <c r="O24" s="23">
        <v>3049718.8522310001</v>
      </c>
      <c r="P24" s="23">
        <v>4135476.1826780001</v>
      </c>
      <c r="Q24" s="23">
        <v>3809980.9934919998</v>
      </c>
      <c r="R24" s="23">
        <v>4080946.593382</v>
      </c>
      <c r="S24" s="23">
        <v>4054300.046145</v>
      </c>
      <c r="T24" s="16"/>
    </row>
    <row r="25" spans="1:20" s="14" customFormat="1" ht="120" x14ac:dyDescent="0.45">
      <c r="A25" s="17">
        <f t="shared" si="1"/>
        <v>17</v>
      </c>
      <c r="B25" s="10" t="s">
        <v>59</v>
      </c>
      <c r="C25" s="12" t="s">
        <v>60</v>
      </c>
      <c r="D25" s="10" t="s">
        <v>57</v>
      </c>
      <c r="E25" s="10" t="s">
        <v>58</v>
      </c>
      <c r="F25" s="15">
        <v>718968</v>
      </c>
      <c r="G25" s="15">
        <v>747036</v>
      </c>
      <c r="H25" s="15">
        <v>797263</v>
      </c>
      <c r="I25" s="15">
        <v>876034</v>
      </c>
      <c r="J25" s="15">
        <v>953644</v>
      </c>
      <c r="K25" s="15">
        <v>1082074</v>
      </c>
      <c r="L25" s="15">
        <v>1167540</v>
      </c>
      <c r="M25" s="15">
        <v>1283186</v>
      </c>
      <c r="N25" s="15">
        <v>1405960</v>
      </c>
      <c r="O25" s="15">
        <v>1533992</v>
      </c>
      <c r="P25" s="15">
        <v>1527345</v>
      </c>
      <c r="Q25" s="15">
        <v>1536274</v>
      </c>
      <c r="R25" s="15">
        <v>1702838</v>
      </c>
      <c r="S25" s="15">
        <v>1641365</v>
      </c>
      <c r="T25" s="15">
        <v>1606261</v>
      </c>
    </row>
    <row r="26" spans="1:20" s="14" customFormat="1" ht="99.95" customHeight="1" x14ac:dyDescent="0.45">
      <c r="A26" s="17">
        <f t="shared" si="1"/>
        <v>18</v>
      </c>
      <c r="B26" s="10" t="s">
        <v>61</v>
      </c>
      <c r="C26" s="12" t="s">
        <v>62</v>
      </c>
      <c r="D26" s="10" t="s">
        <v>57</v>
      </c>
      <c r="E26" s="10" t="s">
        <v>58</v>
      </c>
      <c r="F26" s="15">
        <v>434310</v>
      </c>
      <c r="G26" s="15">
        <v>469821</v>
      </c>
      <c r="H26" s="15">
        <v>585622</v>
      </c>
      <c r="I26" s="15">
        <v>652140</v>
      </c>
      <c r="J26" s="15">
        <v>671370</v>
      </c>
      <c r="K26" s="15">
        <v>799009</v>
      </c>
      <c r="L26" s="15">
        <v>776375</v>
      </c>
      <c r="M26" s="15">
        <v>861848</v>
      </c>
      <c r="N26" s="15">
        <v>887332</v>
      </c>
      <c r="O26" s="15">
        <v>1058800</v>
      </c>
      <c r="P26" s="15">
        <v>1666516</v>
      </c>
      <c r="Q26" s="15">
        <v>1627072</v>
      </c>
      <c r="R26" s="15">
        <v>1511465</v>
      </c>
      <c r="S26" s="15">
        <v>1429249</v>
      </c>
      <c r="T26" s="15">
        <v>1560217</v>
      </c>
    </row>
    <row r="27" spans="1:20" s="14" customFormat="1" ht="30" customHeight="1" x14ac:dyDescent="0.45">
      <c r="A27" s="6">
        <f t="shared" si="1"/>
        <v>19</v>
      </c>
      <c r="B27" s="7" t="s">
        <v>63</v>
      </c>
      <c r="C27" s="74" t="s">
        <v>64</v>
      </c>
      <c r="D27" s="77" t="s">
        <v>22</v>
      </c>
      <c r="E27" s="77" t="s">
        <v>65</v>
      </c>
      <c r="F27" s="24"/>
      <c r="G27" s="24"/>
      <c r="H27" s="24"/>
      <c r="I27" s="24"/>
      <c r="J27" s="24"/>
      <c r="K27" s="24"/>
      <c r="L27" s="24"/>
      <c r="M27" s="24"/>
      <c r="N27" s="24"/>
      <c r="O27" s="24"/>
      <c r="P27" s="24"/>
      <c r="Q27" s="24"/>
      <c r="R27" s="24"/>
      <c r="S27" s="24"/>
      <c r="T27" s="24"/>
    </row>
    <row r="28" spans="1:20" s="14" customFormat="1" ht="99.95" customHeight="1" x14ac:dyDescent="0.45">
      <c r="A28" s="11" t="str">
        <f>$A$27&amp;"-1"</f>
        <v>19-1</v>
      </c>
      <c r="B28" s="10" t="s">
        <v>66</v>
      </c>
      <c r="C28" s="75"/>
      <c r="D28" s="78"/>
      <c r="E28" s="78"/>
      <c r="F28" s="16"/>
      <c r="G28" s="16"/>
      <c r="H28" s="16"/>
      <c r="I28" s="16"/>
      <c r="J28" s="19">
        <v>50.8</v>
      </c>
      <c r="K28" s="19">
        <v>51.8</v>
      </c>
      <c r="L28" s="19">
        <v>51.4</v>
      </c>
      <c r="M28" s="19">
        <v>51.9</v>
      </c>
      <c r="N28" s="19">
        <v>49.3</v>
      </c>
      <c r="O28" s="19">
        <v>48.1</v>
      </c>
      <c r="P28" s="19">
        <v>45.9</v>
      </c>
      <c r="Q28" s="19">
        <v>44.8</v>
      </c>
      <c r="R28" s="19">
        <v>44.2</v>
      </c>
      <c r="S28" s="19">
        <v>46</v>
      </c>
      <c r="T28" s="19">
        <v>39.799999999999997</v>
      </c>
    </row>
    <row r="29" spans="1:20" s="14" customFormat="1" ht="99.95" customHeight="1" x14ac:dyDescent="0.45">
      <c r="A29" s="11" t="str">
        <f>$A$27&amp;"-2"</f>
        <v>19-2</v>
      </c>
      <c r="B29" s="10" t="s">
        <v>67</v>
      </c>
      <c r="C29" s="76"/>
      <c r="D29" s="79"/>
      <c r="E29" s="79"/>
      <c r="F29" s="19">
        <v>64</v>
      </c>
      <c r="G29" s="19">
        <v>62.2</v>
      </c>
      <c r="H29" s="19">
        <v>61.5</v>
      </c>
      <c r="I29" s="19">
        <v>60.2</v>
      </c>
      <c r="J29" s="19">
        <v>58.9</v>
      </c>
      <c r="K29" s="19">
        <v>59.6</v>
      </c>
      <c r="L29" s="19">
        <v>60.9</v>
      </c>
      <c r="M29" s="19">
        <v>58.8</v>
      </c>
      <c r="N29" s="19">
        <v>55.7</v>
      </c>
      <c r="O29" s="19">
        <v>56</v>
      </c>
      <c r="P29" s="19">
        <v>51.4</v>
      </c>
      <c r="Q29" s="19">
        <v>48.1</v>
      </c>
      <c r="R29" s="19">
        <v>48.5</v>
      </c>
      <c r="S29" s="19">
        <v>52.4</v>
      </c>
      <c r="T29" s="19">
        <v>50.7</v>
      </c>
    </row>
    <row r="30" spans="1:20" s="14" customFormat="1" ht="30" customHeight="1" x14ac:dyDescent="0.45">
      <c r="A30" s="6">
        <f>A27+1</f>
        <v>20</v>
      </c>
      <c r="B30" s="7" t="s">
        <v>68</v>
      </c>
      <c r="C30" s="74" t="s">
        <v>69</v>
      </c>
      <c r="D30" s="77" t="s">
        <v>22</v>
      </c>
      <c r="E30" s="77" t="s">
        <v>65</v>
      </c>
      <c r="F30" s="24"/>
      <c r="G30" s="24"/>
      <c r="H30" s="24"/>
      <c r="I30" s="24"/>
      <c r="J30" s="24"/>
      <c r="K30" s="24"/>
      <c r="L30" s="24"/>
      <c r="M30" s="24"/>
      <c r="N30" s="24"/>
      <c r="O30" s="24"/>
      <c r="P30" s="24"/>
      <c r="Q30" s="24"/>
      <c r="R30" s="24"/>
      <c r="S30" s="24"/>
      <c r="T30" s="24"/>
    </row>
    <row r="31" spans="1:20" s="14" customFormat="1" ht="99.95" customHeight="1" x14ac:dyDescent="0.45">
      <c r="A31" s="11" t="str">
        <f>$A$30&amp;"-1"</f>
        <v>20-1</v>
      </c>
      <c r="B31" s="10" t="s">
        <v>66</v>
      </c>
      <c r="C31" s="75"/>
      <c r="D31" s="78"/>
      <c r="E31" s="78"/>
      <c r="F31" s="16"/>
      <c r="G31" s="16"/>
      <c r="H31" s="16"/>
      <c r="I31" s="16"/>
      <c r="J31" s="19">
        <v>64.2</v>
      </c>
      <c r="K31" s="19">
        <v>63.9</v>
      </c>
      <c r="L31" s="19">
        <v>63.4</v>
      </c>
      <c r="M31" s="19">
        <v>62.8</v>
      </c>
      <c r="N31" s="19">
        <v>59.5</v>
      </c>
      <c r="O31" s="19">
        <v>56.2</v>
      </c>
      <c r="P31" s="19">
        <v>56.1</v>
      </c>
      <c r="Q31" s="19">
        <v>54.9</v>
      </c>
      <c r="R31" s="19">
        <v>55.7</v>
      </c>
      <c r="S31" s="19">
        <v>55.7</v>
      </c>
      <c r="T31" s="19">
        <v>49.8</v>
      </c>
    </row>
    <row r="32" spans="1:20" s="14" customFormat="1" ht="99.95" customHeight="1" x14ac:dyDescent="0.45">
      <c r="A32" s="11" t="str">
        <f>$A$30&amp;"-2"</f>
        <v>20-2</v>
      </c>
      <c r="B32" s="10" t="s">
        <v>67</v>
      </c>
      <c r="C32" s="76"/>
      <c r="D32" s="79"/>
      <c r="E32" s="79"/>
      <c r="F32" s="19">
        <v>75.099999999999994</v>
      </c>
      <c r="G32" s="19">
        <v>75.099999999999994</v>
      </c>
      <c r="H32" s="19">
        <v>74.7</v>
      </c>
      <c r="I32" s="19">
        <v>73.599999999999994</v>
      </c>
      <c r="J32" s="19">
        <v>72.2</v>
      </c>
      <c r="K32" s="19">
        <v>71.599999999999994</v>
      </c>
      <c r="L32" s="19">
        <v>72.900000000000006</v>
      </c>
      <c r="M32" s="19">
        <v>69.7</v>
      </c>
      <c r="N32" s="19">
        <v>65.900000000000006</v>
      </c>
      <c r="O32" s="19">
        <v>64.099999999999994</v>
      </c>
      <c r="P32" s="19">
        <v>61.6</v>
      </c>
      <c r="Q32" s="19">
        <v>58.1</v>
      </c>
      <c r="R32" s="19">
        <v>60</v>
      </c>
      <c r="S32" s="19">
        <v>62.1</v>
      </c>
      <c r="T32" s="19">
        <v>60.7</v>
      </c>
    </row>
    <row r="33" spans="1:20" s="14" customFormat="1" ht="168" x14ac:dyDescent="0.45">
      <c r="A33" s="17">
        <f>A30+1</f>
        <v>21</v>
      </c>
      <c r="B33" s="10" t="s">
        <v>70</v>
      </c>
      <c r="C33" s="12" t="s">
        <v>71</v>
      </c>
      <c r="D33" s="10" t="s">
        <v>22</v>
      </c>
      <c r="E33" s="10" t="s">
        <v>72</v>
      </c>
      <c r="F33" s="19">
        <v>26.9</v>
      </c>
      <c r="G33" s="19">
        <v>28.4</v>
      </c>
      <c r="H33" s="19">
        <v>30.7</v>
      </c>
      <c r="I33" s="19">
        <v>34.9</v>
      </c>
      <c r="J33" s="19">
        <v>37.9</v>
      </c>
      <c r="K33" s="19">
        <v>37.200000000000003</v>
      </c>
      <c r="L33" s="19">
        <v>37.4</v>
      </c>
      <c r="M33" s="19">
        <v>36.700000000000003</v>
      </c>
      <c r="N33" s="19">
        <v>38.1</v>
      </c>
      <c r="O33" s="19">
        <v>41.1</v>
      </c>
      <c r="P33" s="19">
        <v>46.7</v>
      </c>
      <c r="Q33" s="19">
        <v>46</v>
      </c>
      <c r="R33" s="19">
        <v>42.9</v>
      </c>
      <c r="S33" s="19"/>
      <c r="T33" s="19"/>
    </row>
    <row r="34" spans="1:20" s="14" customFormat="1" ht="120" x14ac:dyDescent="0.45">
      <c r="A34" s="17">
        <f>A33+1</f>
        <v>22</v>
      </c>
      <c r="B34" s="10" t="s">
        <v>73</v>
      </c>
      <c r="C34" s="12" t="s">
        <v>345</v>
      </c>
      <c r="D34" s="10" t="s">
        <v>22</v>
      </c>
      <c r="E34" s="10" t="s">
        <v>74</v>
      </c>
      <c r="F34" s="19">
        <v>57.4</v>
      </c>
      <c r="G34" s="19">
        <v>56.725000000000001</v>
      </c>
      <c r="H34" s="19">
        <v>58.325000000000003</v>
      </c>
      <c r="I34" s="19">
        <v>57.7</v>
      </c>
      <c r="J34" s="19">
        <v>58.45</v>
      </c>
      <c r="K34" s="19">
        <v>59.25</v>
      </c>
      <c r="L34" s="19">
        <v>58.05</v>
      </c>
      <c r="M34" s="19">
        <v>58</v>
      </c>
      <c r="N34" s="19">
        <v>59.75</v>
      </c>
      <c r="O34" s="19">
        <v>60.3</v>
      </c>
      <c r="P34" s="19">
        <v>58.599999999999994</v>
      </c>
      <c r="Q34" s="19">
        <v>59.45</v>
      </c>
      <c r="R34" s="19">
        <v>61.849999999999994</v>
      </c>
      <c r="S34" s="19">
        <v>60.8</v>
      </c>
      <c r="T34" s="19">
        <v>62.2</v>
      </c>
    </row>
    <row r="35" spans="1:20" s="14" customFormat="1" ht="96" x14ac:dyDescent="0.45">
      <c r="A35" s="17">
        <f>A34+1</f>
        <v>23</v>
      </c>
      <c r="B35" s="10" t="s">
        <v>75</v>
      </c>
      <c r="C35" s="12" t="s">
        <v>346</v>
      </c>
      <c r="D35" s="10" t="s">
        <v>22</v>
      </c>
      <c r="E35" s="10" t="s">
        <v>74</v>
      </c>
      <c r="F35" s="19">
        <v>3.6</v>
      </c>
      <c r="G35" s="19">
        <v>4.5750000000000002</v>
      </c>
      <c r="H35" s="19">
        <v>4.125</v>
      </c>
      <c r="I35" s="19">
        <v>4.4499999999999993</v>
      </c>
      <c r="J35" s="19">
        <v>3.45</v>
      </c>
      <c r="K35" s="19">
        <v>4.25</v>
      </c>
      <c r="L35" s="19">
        <v>4.1500000000000004</v>
      </c>
      <c r="M35" s="19">
        <v>3.75</v>
      </c>
      <c r="N35" s="19">
        <v>4.4000000000000004</v>
      </c>
      <c r="O35" s="19">
        <v>4.05</v>
      </c>
      <c r="P35" s="19">
        <v>3.8499999999999996</v>
      </c>
      <c r="Q35" s="19">
        <v>3.3499999999999996</v>
      </c>
      <c r="R35" s="19">
        <v>2.5499999999999998</v>
      </c>
      <c r="S35" s="19">
        <v>4</v>
      </c>
      <c r="T35" s="19">
        <v>4.4499999999999993</v>
      </c>
    </row>
    <row r="36" spans="1:20" s="14" customFormat="1" ht="120" x14ac:dyDescent="0.45">
      <c r="A36" s="17">
        <f t="shared" ref="A36:A38" si="2">A35+1</f>
        <v>24</v>
      </c>
      <c r="B36" s="10" t="s">
        <v>76</v>
      </c>
      <c r="C36" s="12" t="s">
        <v>347</v>
      </c>
      <c r="D36" s="10" t="s">
        <v>77</v>
      </c>
      <c r="E36" s="10" t="s">
        <v>78</v>
      </c>
      <c r="F36" s="16"/>
      <c r="G36" s="16"/>
      <c r="H36" s="16"/>
      <c r="I36" s="16"/>
      <c r="J36" s="16"/>
      <c r="K36" s="16"/>
      <c r="L36" s="15">
        <v>113063</v>
      </c>
      <c r="M36" s="15">
        <v>120183</v>
      </c>
      <c r="N36" s="15">
        <v>125300</v>
      </c>
      <c r="O36" s="15">
        <v>129707</v>
      </c>
      <c r="P36" s="15">
        <v>136451</v>
      </c>
      <c r="Q36" s="15">
        <v>140856</v>
      </c>
      <c r="R36" s="15">
        <v>146334</v>
      </c>
      <c r="S36" s="15">
        <v>150805</v>
      </c>
      <c r="T36" s="16"/>
    </row>
    <row r="37" spans="1:20" s="14" customFormat="1" ht="168" x14ac:dyDescent="0.45">
      <c r="A37" s="17">
        <f t="shared" si="2"/>
        <v>25</v>
      </c>
      <c r="B37" s="10" t="s">
        <v>79</v>
      </c>
      <c r="C37" s="12" t="s">
        <v>80</v>
      </c>
      <c r="D37" s="10" t="s">
        <v>77</v>
      </c>
      <c r="E37" s="10" t="s">
        <v>81</v>
      </c>
      <c r="F37" s="16"/>
      <c r="G37" s="16"/>
      <c r="H37" s="16"/>
      <c r="I37" s="16"/>
      <c r="J37" s="16"/>
      <c r="K37" s="16"/>
      <c r="L37" s="16"/>
      <c r="M37" s="16"/>
      <c r="N37" s="16"/>
      <c r="O37" s="15">
        <v>124348</v>
      </c>
      <c r="P37" s="15">
        <v>132089</v>
      </c>
      <c r="Q37" s="15">
        <v>140290</v>
      </c>
      <c r="R37" s="15">
        <v>147365</v>
      </c>
      <c r="S37" s="16"/>
      <c r="T37" s="16"/>
    </row>
    <row r="38" spans="1:20" s="14" customFormat="1" ht="30" customHeight="1" x14ac:dyDescent="0.45">
      <c r="A38" s="6">
        <f t="shared" si="2"/>
        <v>26</v>
      </c>
      <c r="B38" s="7" t="s">
        <v>82</v>
      </c>
      <c r="C38" s="74" t="s">
        <v>348</v>
      </c>
      <c r="D38" s="77" t="s">
        <v>83</v>
      </c>
      <c r="E38" s="77" t="s">
        <v>84</v>
      </c>
      <c r="F38" s="25"/>
      <c r="G38" s="25"/>
      <c r="H38" s="25"/>
      <c r="I38" s="25"/>
      <c r="J38" s="25"/>
      <c r="K38" s="25"/>
      <c r="L38" s="25"/>
      <c r="M38" s="25"/>
      <c r="N38" s="25"/>
      <c r="O38" s="25"/>
      <c r="P38" s="25"/>
      <c r="Q38" s="25"/>
      <c r="R38" s="24"/>
      <c r="S38" s="24"/>
      <c r="T38" s="24"/>
    </row>
    <row r="39" spans="1:20" s="14" customFormat="1" ht="99.95" customHeight="1" x14ac:dyDescent="0.45">
      <c r="A39" s="11" t="str">
        <f>$A$38&amp;"-1"</f>
        <v>26-1</v>
      </c>
      <c r="B39" s="10" t="s">
        <v>85</v>
      </c>
      <c r="C39" s="75"/>
      <c r="D39" s="78"/>
      <c r="E39" s="78"/>
      <c r="F39" s="16"/>
      <c r="G39" s="16"/>
      <c r="H39" s="16"/>
      <c r="I39" s="16"/>
      <c r="J39" s="16"/>
      <c r="K39" s="15">
        <v>30089785</v>
      </c>
      <c r="L39" s="15">
        <v>30437536</v>
      </c>
      <c r="M39" s="15">
        <v>31690799</v>
      </c>
      <c r="N39" s="15">
        <v>32944129</v>
      </c>
      <c r="O39" s="15">
        <v>34977771</v>
      </c>
      <c r="P39" s="15">
        <v>36121516</v>
      </c>
      <c r="Q39" s="15">
        <v>39421777</v>
      </c>
      <c r="R39" s="15">
        <v>40958756</v>
      </c>
      <c r="S39" s="16"/>
      <c r="T39" s="16"/>
    </row>
    <row r="40" spans="1:20" s="14" customFormat="1" ht="99.95" customHeight="1" x14ac:dyDescent="0.45">
      <c r="A40" s="11" t="str">
        <f>$A$38&amp;"-2"</f>
        <v>26-2</v>
      </c>
      <c r="B40" s="10" t="s">
        <v>86</v>
      </c>
      <c r="C40" s="76"/>
      <c r="D40" s="79"/>
      <c r="E40" s="79"/>
      <c r="F40" s="16"/>
      <c r="G40" s="16"/>
      <c r="H40" s="16"/>
      <c r="I40" s="16"/>
      <c r="J40" s="16"/>
      <c r="K40" s="15">
        <v>31575202</v>
      </c>
      <c r="L40" s="15">
        <v>31406797</v>
      </c>
      <c r="M40" s="15">
        <v>31728988</v>
      </c>
      <c r="N40" s="15">
        <v>32515883</v>
      </c>
      <c r="O40" s="15">
        <v>35178456</v>
      </c>
      <c r="P40" s="15">
        <v>36121516</v>
      </c>
      <c r="Q40" s="15">
        <v>38783071</v>
      </c>
      <c r="R40" s="15">
        <v>39494966</v>
      </c>
      <c r="S40" s="16"/>
      <c r="T40" s="16"/>
    </row>
    <row r="41" spans="1:20" s="14" customFormat="1" ht="99.95" customHeight="1" x14ac:dyDescent="0.45">
      <c r="A41" s="17">
        <f>A38+1</f>
        <v>27</v>
      </c>
      <c r="B41" s="10" t="s">
        <v>87</v>
      </c>
      <c r="C41" s="12" t="s">
        <v>88</v>
      </c>
      <c r="D41" s="10" t="s">
        <v>89</v>
      </c>
      <c r="E41" s="10" t="s">
        <v>90</v>
      </c>
      <c r="F41" s="16"/>
      <c r="G41" s="16"/>
      <c r="H41" s="16"/>
      <c r="I41" s="16"/>
      <c r="J41" s="16"/>
      <c r="K41" s="15">
        <v>3170311</v>
      </c>
      <c r="L41" s="15">
        <v>6365254</v>
      </c>
      <c r="M41" s="15">
        <v>7640071</v>
      </c>
      <c r="N41" s="15">
        <v>8211265</v>
      </c>
      <c r="O41" s="15">
        <v>8310618</v>
      </c>
      <c r="P41" s="15">
        <v>8360994</v>
      </c>
      <c r="Q41" s="15">
        <v>10020845</v>
      </c>
      <c r="R41" s="15">
        <v>10753390</v>
      </c>
      <c r="S41" s="15">
        <v>10582505</v>
      </c>
      <c r="T41" s="15">
        <v>12806370</v>
      </c>
    </row>
    <row r="42" spans="1:20" s="14" customFormat="1" ht="216" x14ac:dyDescent="0.45">
      <c r="A42" s="17">
        <f>A41+1</f>
        <v>28</v>
      </c>
      <c r="B42" s="10" t="s">
        <v>91</v>
      </c>
      <c r="C42" s="12" t="s">
        <v>92</v>
      </c>
      <c r="D42" s="10" t="s">
        <v>22</v>
      </c>
      <c r="E42" s="10" t="s">
        <v>78</v>
      </c>
      <c r="F42" s="16"/>
      <c r="G42" s="16"/>
      <c r="H42" s="16"/>
      <c r="I42" s="16"/>
      <c r="J42" s="16"/>
      <c r="K42" s="16"/>
      <c r="L42" s="19">
        <v>16.764989430671395</v>
      </c>
      <c r="M42" s="19">
        <v>17.566544353194711</v>
      </c>
      <c r="N42" s="19">
        <v>16.999201915403034</v>
      </c>
      <c r="O42" s="19">
        <v>16.215778639549139</v>
      </c>
      <c r="P42" s="19">
        <v>17.183457798037391</v>
      </c>
      <c r="Q42" s="19">
        <v>15.865848810132333</v>
      </c>
      <c r="R42" s="19">
        <v>15.211092432380719</v>
      </c>
      <c r="S42" s="19">
        <v>14.053247571366997</v>
      </c>
      <c r="T42" s="16"/>
    </row>
    <row r="43" spans="1:20" s="14" customFormat="1" ht="99.95" customHeight="1" x14ac:dyDescent="0.45">
      <c r="A43" s="17">
        <f t="shared" ref="A43:A57" si="3">A42+1</f>
        <v>29</v>
      </c>
      <c r="B43" s="10" t="s">
        <v>93</v>
      </c>
      <c r="C43" s="12" t="s">
        <v>94</v>
      </c>
      <c r="D43" s="10" t="s">
        <v>95</v>
      </c>
      <c r="E43" s="10" t="s">
        <v>96</v>
      </c>
      <c r="F43" s="16">
        <v>477</v>
      </c>
      <c r="G43" s="16">
        <v>505</v>
      </c>
      <c r="H43" s="16">
        <v>577</v>
      </c>
      <c r="I43" s="16">
        <v>597</v>
      </c>
      <c r="J43" s="16">
        <v>620</v>
      </c>
      <c r="K43" s="16">
        <v>640</v>
      </c>
      <c r="L43" s="16">
        <v>631</v>
      </c>
      <c r="M43" s="16">
        <v>689</v>
      </c>
      <c r="N43" s="16">
        <v>787</v>
      </c>
      <c r="O43" s="16">
        <v>796</v>
      </c>
      <c r="P43" s="16">
        <v>839</v>
      </c>
      <c r="Q43" s="16">
        <v>781</v>
      </c>
      <c r="R43" s="16">
        <v>716</v>
      </c>
      <c r="S43" s="16">
        <v>812</v>
      </c>
      <c r="T43" s="16">
        <v>784</v>
      </c>
    </row>
    <row r="44" spans="1:20" s="14" customFormat="1" ht="99.95" customHeight="1" x14ac:dyDescent="0.45">
      <c r="A44" s="17">
        <f t="shared" si="3"/>
        <v>30</v>
      </c>
      <c r="B44" s="10" t="s">
        <v>97</v>
      </c>
      <c r="C44" s="12" t="s">
        <v>98</v>
      </c>
      <c r="D44" s="10" t="s">
        <v>77</v>
      </c>
      <c r="E44" s="10" t="s">
        <v>99</v>
      </c>
      <c r="F44" s="26">
        <v>22963</v>
      </c>
      <c r="G44" s="26">
        <v>24372</v>
      </c>
      <c r="H44" s="26">
        <v>25714</v>
      </c>
      <c r="I44" s="26">
        <v>26349</v>
      </c>
      <c r="J44" s="26">
        <v>27156</v>
      </c>
      <c r="K44" s="26">
        <v>27300</v>
      </c>
      <c r="L44" s="26">
        <v>28217</v>
      </c>
      <c r="M44" s="26">
        <v>29444</v>
      </c>
      <c r="N44" s="26">
        <v>30074</v>
      </c>
      <c r="O44" s="26">
        <v>30452</v>
      </c>
      <c r="P44" s="26">
        <v>41965</v>
      </c>
      <c r="Q44" s="26">
        <v>42995</v>
      </c>
      <c r="R44" s="26">
        <v>43754</v>
      </c>
      <c r="S44" s="26">
        <v>46007</v>
      </c>
      <c r="T44" s="16"/>
    </row>
    <row r="45" spans="1:20" s="14" customFormat="1" ht="144" x14ac:dyDescent="0.45">
      <c r="A45" s="17">
        <f>$A$44+1</f>
        <v>31</v>
      </c>
      <c r="B45" s="10" t="s">
        <v>100</v>
      </c>
      <c r="C45" s="12" t="s">
        <v>101</v>
      </c>
      <c r="D45" s="10" t="s">
        <v>22</v>
      </c>
      <c r="E45" s="10" t="s">
        <v>32</v>
      </c>
      <c r="F45" s="16"/>
      <c r="G45" s="16"/>
      <c r="H45" s="16"/>
      <c r="I45" s="27">
        <v>103.4</v>
      </c>
      <c r="J45" s="27">
        <v>104.3</v>
      </c>
      <c r="K45" s="27">
        <v>103.1</v>
      </c>
      <c r="L45" s="27">
        <v>99.3</v>
      </c>
      <c r="M45" s="27">
        <v>100.9</v>
      </c>
      <c r="N45" s="27">
        <v>101</v>
      </c>
      <c r="O45" s="27">
        <v>101.7</v>
      </c>
      <c r="P45" s="27">
        <v>100.1</v>
      </c>
      <c r="Q45" s="27">
        <v>97.2</v>
      </c>
      <c r="R45" s="27">
        <v>96.7</v>
      </c>
      <c r="S45" s="16"/>
      <c r="T45" s="16"/>
    </row>
    <row r="46" spans="1:20" s="14" customFormat="1" ht="30" customHeight="1" x14ac:dyDescent="0.45">
      <c r="A46" s="6">
        <f>A45+1</f>
        <v>32</v>
      </c>
      <c r="B46" s="7" t="s">
        <v>102</v>
      </c>
      <c r="C46" s="12"/>
      <c r="D46" s="10"/>
      <c r="E46" s="10"/>
      <c r="F46" s="24"/>
      <c r="G46" s="24"/>
      <c r="H46" s="24"/>
      <c r="I46" s="28"/>
      <c r="J46" s="28"/>
      <c r="K46" s="28"/>
      <c r="L46" s="28"/>
      <c r="M46" s="28"/>
      <c r="N46" s="28"/>
      <c r="O46" s="28"/>
      <c r="P46" s="28"/>
      <c r="Q46" s="28"/>
      <c r="R46" s="28"/>
      <c r="S46" s="24"/>
      <c r="T46" s="24"/>
    </row>
    <row r="47" spans="1:20" s="14" customFormat="1" ht="99.95" customHeight="1" x14ac:dyDescent="0.45">
      <c r="A47" s="11" t="str">
        <f>$A$46&amp;"-1"</f>
        <v>32-1</v>
      </c>
      <c r="B47" s="10" t="s">
        <v>103</v>
      </c>
      <c r="C47" s="12" t="s">
        <v>104</v>
      </c>
      <c r="D47" s="10"/>
      <c r="E47" s="10" t="s">
        <v>32</v>
      </c>
      <c r="F47" s="16"/>
      <c r="G47" s="16"/>
      <c r="H47" s="16"/>
      <c r="I47" s="16"/>
      <c r="J47" s="16"/>
      <c r="K47" s="16"/>
      <c r="L47" s="29">
        <v>98.6</v>
      </c>
      <c r="M47" s="30">
        <v>100</v>
      </c>
      <c r="N47" s="31">
        <v>102.2</v>
      </c>
      <c r="O47" s="31">
        <v>103.8</v>
      </c>
      <c r="P47" s="31">
        <v>92.8</v>
      </c>
      <c r="Q47" s="31">
        <v>107.7</v>
      </c>
      <c r="R47" s="31">
        <v>99.05932713</v>
      </c>
      <c r="S47" s="16"/>
      <c r="T47" s="16"/>
    </row>
    <row r="48" spans="1:20" s="14" customFormat="1" ht="99.95" customHeight="1" x14ac:dyDescent="0.45">
      <c r="A48" s="11" t="str">
        <f>$A$46&amp;"-2"</f>
        <v>32-2</v>
      </c>
      <c r="B48" s="10" t="s">
        <v>105</v>
      </c>
      <c r="C48" s="12" t="s">
        <v>106</v>
      </c>
      <c r="D48" s="10"/>
      <c r="E48" s="10" t="s">
        <v>32</v>
      </c>
      <c r="F48" s="16"/>
      <c r="G48" s="16"/>
      <c r="H48" s="16"/>
      <c r="I48" s="16"/>
      <c r="J48" s="16"/>
      <c r="K48" s="16"/>
      <c r="L48" s="32">
        <v>98.9</v>
      </c>
      <c r="M48" s="32">
        <v>99.8</v>
      </c>
      <c r="N48" s="33">
        <v>97.9</v>
      </c>
      <c r="O48" s="33">
        <v>96.6</v>
      </c>
      <c r="P48" s="33">
        <v>96.9</v>
      </c>
      <c r="Q48" s="33">
        <v>104.1</v>
      </c>
      <c r="R48" s="33">
        <v>92.944266450000001</v>
      </c>
      <c r="S48" s="16"/>
      <c r="T48" s="16"/>
    </row>
    <row r="49" spans="1:20" s="14" customFormat="1" ht="99.95" customHeight="1" x14ac:dyDescent="0.45">
      <c r="A49" s="17">
        <f>A46+1</f>
        <v>33</v>
      </c>
      <c r="B49" s="10" t="s">
        <v>107</v>
      </c>
      <c r="C49" s="12" t="s">
        <v>349</v>
      </c>
      <c r="D49" s="10" t="s">
        <v>108</v>
      </c>
      <c r="E49" s="10" t="s">
        <v>109</v>
      </c>
      <c r="F49" s="13">
        <v>3708</v>
      </c>
      <c r="G49" s="13">
        <v>1473</v>
      </c>
      <c r="H49" s="13">
        <v>1091</v>
      </c>
      <c r="I49" s="13">
        <v>1802</v>
      </c>
      <c r="J49" s="13">
        <v>605</v>
      </c>
      <c r="K49" s="13">
        <v>97</v>
      </c>
      <c r="L49" s="13">
        <v>32</v>
      </c>
      <c r="M49" s="13">
        <v>7</v>
      </c>
      <c r="N49" s="13">
        <v>5</v>
      </c>
      <c r="O49" s="13">
        <v>2</v>
      </c>
      <c r="P49" s="13">
        <v>0</v>
      </c>
      <c r="Q49" s="13">
        <v>0</v>
      </c>
      <c r="R49" s="13">
        <v>70</v>
      </c>
      <c r="S49" s="13">
        <v>205</v>
      </c>
      <c r="T49" s="13">
        <v>275</v>
      </c>
    </row>
    <row r="50" spans="1:20" s="14" customFormat="1" ht="99.95" customHeight="1" x14ac:dyDescent="0.45">
      <c r="A50" s="17">
        <f>A49+1</f>
        <v>34</v>
      </c>
      <c r="B50" s="10" t="s">
        <v>110</v>
      </c>
      <c r="C50" s="12" t="s">
        <v>111</v>
      </c>
      <c r="D50" s="10" t="s">
        <v>22</v>
      </c>
      <c r="E50" s="10" t="s">
        <v>112</v>
      </c>
      <c r="F50" s="16"/>
      <c r="G50" s="16"/>
      <c r="H50" s="16"/>
      <c r="I50" s="16"/>
      <c r="J50" s="16"/>
      <c r="K50" s="34">
        <v>41</v>
      </c>
      <c r="L50" s="16"/>
      <c r="M50" s="34">
        <v>47.599999999999994</v>
      </c>
      <c r="N50" s="16"/>
      <c r="O50" s="34">
        <v>48.900000000000006</v>
      </c>
      <c r="P50" s="16"/>
      <c r="Q50" s="34">
        <v>44.1</v>
      </c>
      <c r="R50" s="16"/>
      <c r="S50" s="34">
        <v>49.9</v>
      </c>
      <c r="T50" s="16"/>
    </row>
    <row r="51" spans="1:20" s="14" customFormat="1" ht="99.95" customHeight="1" x14ac:dyDescent="0.45">
      <c r="A51" s="17">
        <f t="shared" si="3"/>
        <v>35</v>
      </c>
      <c r="B51" s="10" t="s">
        <v>113</v>
      </c>
      <c r="C51" s="12" t="s">
        <v>114</v>
      </c>
      <c r="D51" s="10" t="s">
        <v>22</v>
      </c>
      <c r="E51" s="10" t="s">
        <v>115</v>
      </c>
      <c r="F51" s="16"/>
      <c r="G51" s="16"/>
      <c r="H51" s="16"/>
      <c r="I51" s="16"/>
      <c r="J51" s="16"/>
      <c r="K51" s="34">
        <v>7.5</v>
      </c>
      <c r="L51" s="34">
        <v>8</v>
      </c>
      <c r="M51" s="34">
        <v>8.9</v>
      </c>
      <c r="N51" s="34">
        <v>10.1</v>
      </c>
      <c r="O51" s="34">
        <v>12</v>
      </c>
      <c r="P51" s="34">
        <v>13.5</v>
      </c>
      <c r="Q51" s="34">
        <v>15.8</v>
      </c>
      <c r="R51" s="34">
        <v>17.100000000000001</v>
      </c>
      <c r="S51" s="34">
        <v>18</v>
      </c>
      <c r="T51" s="16"/>
    </row>
    <row r="52" spans="1:20" s="14" customFormat="1" ht="120" x14ac:dyDescent="0.45">
      <c r="A52" s="17">
        <f t="shared" si="3"/>
        <v>36</v>
      </c>
      <c r="B52" s="10" t="s">
        <v>116</v>
      </c>
      <c r="C52" s="12" t="s">
        <v>117</v>
      </c>
      <c r="D52" s="10" t="s">
        <v>22</v>
      </c>
      <c r="E52" s="10" t="s">
        <v>118</v>
      </c>
      <c r="F52" s="16"/>
      <c r="G52" s="16"/>
      <c r="H52" s="16"/>
      <c r="I52" s="16"/>
      <c r="J52" s="16"/>
      <c r="K52" s="35">
        <v>1.6582357845439573</v>
      </c>
      <c r="L52" s="16"/>
      <c r="M52" s="16"/>
      <c r="N52" s="16"/>
      <c r="O52" s="16"/>
      <c r="P52" s="35">
        <v>2.6214612423981105</v>
      </c>
      <c r="Q52" s="16"/>
      <c r="R52" s="16"/>
      <c r="S52" s="16"/>
      <c r="T52" s="16"/>
    </row>
    <row r="53" spans="1:20" s="14" customFormat="1" ht="99.95" customHeight="1" x14ac:dyDescent="0.45">
      <c r="A53" s="11" t="str">
        <f>$A$52&amp;"-1"</f>
        <v>36-1</v>
      </c>
      <c r="B53" s="10" t="s">
        <v>119</v>
      </c>
      <c r="C53" s="12" t="s">
        <v>120</v>
      </c>
      <c r="D53" s="10" t="s">
        <v>108</v>
      </c>
      <c r="E53" s="10" t="s">
        <v>32</v>
      </c>
      <c r="F53" s="36">
        <v>190924</v>
      </c>
      <c r="G53" s="36">
        <v>207367</v>
      </c>
      <c r="H53" s="26">
        <v>218124</v>
      </c>
      <c r="I53" s="26">
        <v>229755</v>
      </c>
      <c r="J53" s="26">
        <v>237232</v>
      </c>
      <c r="K53" s="26">
        <v>238739</v>
      </c>
      <c r="L53" s="26">
        <v>243125</v>
      </c>
      <c r="M53" s="26">
        <v>252852</v>
      </c>
      <c r="N53" s="26">
        <v>264809</v>
      </c>
      <c r="O53" s="26">
        <v>271865</v>
      </c>
      <c r="P53" s="26">
        <v>275849</v>
      </c>
      <c r="Q53" s="26">
        <v>283200</v>
      </c>
      <c r="R53" s="26">
        <v>291125</v>
      </c>
      <c r="S53" s="26">
        <v>305733</v>
      </c>
      <c r="T53" s="26"/>
    </row>
    <row r="54" spans="1:20" s="14" customFormat="1" ht="99.95" customHeight="1" x14ac:dyDescent="0.45">
      <c r="A54" s="17">
        <f>A52+1</f>
        <v>37</v>
      </c>
      <c r="B54" s="10" t="s">
        <v>121</v>
      </c>
      <c r="C54" s="12" t="s">
        <v>122</v>
      </c>
      <c r="D54" s="10" t="s">
        <v>22</v>
      </c>
      <c r="E54" s="10" t="s">
        <v>123</v>
      </c>
      <c r="F54" s="37">
        <v>46.7</v>
      </c>
      <c r="G54" s="37">
        <v>42.1</v>
      </c>
      <c r="H54" s="37">
        <v>44.1</v>
      </c>
      <c r="I54" s="37">
        <v>43.8</v>
      </c>
      <c r="J54" s="37">
        <v>44.4</v>
      </c>
      <c r="K54" s="37">
        <v>43.8</v>
      </c>
      <c r="L54" s="37">
        <v>42.7</v>
      </c>
      <c r="M54" s="37">
        <v>43.8</v>
      </c>
      <c r="N54" s="37">
        <v>37.799999999999997</v>
      </c>
      <c r="O54" s="37">
        <v>38.799999999999997</v>
      </c>
      <c r="P54" s="37">
        <v>57.1</v>
      </c>
      <c r="Q54" s="37">
        <v>44.7</v>
      </c>
      <c r="R54" s="37">
        <v>46.1</v>
      </c>
      <c r="S54" s="37">
        <v>44.6</v>
      </c>
      <c r="T54" s="37">
        <v>48.4</v>
      </c>
    </row>
    <row r="55" spans="1:20" s="14" customFormat="1" ht="120" x14ac:dyDescent="0.45">
      <c r="A55" s="17">
        <f t="shared" si="3"/>
        <v>38</v>
      </c>
      <c r="B55" s="10" t="s">
        <v>124</v>
      </c>
      <c r="C55" s="12" t="s">
        <v>125</v>
      </c>
      <c r="D55" s="10" t="s">
        <v>22</v>
      </c>
      <c r="E55" s="10" t="s">
        <v>123</v>
      </c>
      <c r="F55" s="37">
        <v>24.8</v>
      </c>
      <c r="G55" s="37">
        <v>24.8</v>
      </c>
      <c r="H55" s="37">
        <v>23.6</v>
      </c>
      <c r="I55" s="37">
        <v>22.7</v>
      </c>
      <c r="J55" s="37">
        <v>21.9</v>
      </c>
      <c r="K55" s="37">
        <v>20.3</v>
      </c>
      <c r="L55" s="37">
        <v>21.8</v>
      </c>
      <c r="M55" s="37">
        <v>20</v>
      </c>
      <c r="N55" s="37">
        <v>20.8</v>
      </c>
      <c r="O55" s="37">
        <v>19.8</v>
      </c>
      <c r="P55" s="37">
        <v>16.899999999999999</v>
      </c>
      <c r="Q55" s="37">
        <v>17.100000000000001</v>
      </c>
      <c r="R55" s="37">
        <v>17.399999999999999</v>
      </c>
      <c r="S55" s="37">
        <v>18.399999999999999</v>
      </c>
      <c r="T55" s="37">
        <v>17</v>
      </c>
    </row>
    <row r="56" spans="1:20" s="14" customFormat="1" ht="216" x14ac:dyDescent="0.45">
      <c r="A56" s="17">
        <f>A55+1</f>
        <v>39</v>
      </c>
      <c r="B56" s="10" t="s">
        <v>126</v>
      </c>
      <c r="C56" s="12" t="s">
        <v>127</v>
      </c>
      <c r="D56" s="10" t="s">
        <v>22</v>
      </c>
      <c r="E56" s="10" t="s">
        <v>123</v>
      </c>
      <c r="F56" s="37">
        <v>29.9</v>
      </c>
      <c r="G56" s="37">
        <v>30.3</v>
      </c>
      <c r="H56" s="37">
        <v>32.1</v>
      </c>
      <c r="I56" s="37">
        <v>29.8</v>
      </c>
      <c r="J56" s="37">
        <v>31.2</v>
      </c>
      <c r="K56" s="37">
        <v>31</v>
      </c>
      <c r="L56" s="37">
        <v>30.2</v>
      </c>
      <c r="M56" s="37">
        <v>31.3</v>
      </c>
      <c r="N56" s="37">
        <v>36.4</v>
      </c>
      <c r="O56" s="37">
        <v>32.6</v>
      </c>
      <c r="P56" s="37">
        <v>35.799999999999997</v>
      </c>
      <c r="Q56" s="37">
        <v>35.5</v>
      </c>
      <c r="R56" s="37">
        <v>39.299999999999997</v>
      </c>
      <c r="S56" s="37">
        <v>42.9</v>
      </c>
      <c r="T56" s="37">
        <v>44.2</v>
      </c>
    </row>
    <row r="57" spans="1:20" s="14" customFormat="1" ht="30" customHeight="1" x14ac:dyDescent="0.45">
      <c r="A57" s="6">
        <f t="shared" si="3"/>
        <v>40</v>
      </c>
      <c r="B57" s="7" t="s">
        <v>128</v>
      </c>
      <c r="C57" s="74" t="s">
        <v>129</v>
      </c>
      <c r="D57" s="77" t="s">
        <v>22</v>
      </c>
      <c r="E57" s="77" t="s">
        <v>123</v>
      </c>
      <c r="F57" s="24"/>
      <c r="G57" s="24"/>
      <c r="H57" s="24"/>
      <c r="I57" s="24"/>
      <c r="J57" s="24"/>
      <c r="K57" s="24"/>
      <c r="L57" s="24"/>
      <c r="M57" s="24"/>
      <c r="N57" s="24"/>
      <c r="O57" s="24"/>
      <c r="P57" s="24"/>
      <c r="Q57" s="24"/>
      <c r="R57" s="24"/>
      <c r="S57" s="24"/>
      <c r="T57" s="24"/>
    </row>
    <row r="58" spans="1:20" s="14" customFormat="1" ht="99.95" customHeight="1" x14ac:dyDescent="0.45">
      <c r="A58" s="11" t="str">
        <f>$A$57&amp;"-1"</f>
        <v>40-1</v>
      </c>
      <c r="B58" s="10" t="s">
        <v>130</v>
      </c>
      <c r="C58" s="75"/>
      <c r="D58" s="78"/>
      <c r="E58" s="78"/>
      <c r="F58" s="37">
        <v>7.6</v>
      </c>
      <c r="G58" s="37">
        <v>8.1</v>
      </c>
      <c r="H58" s="37">
        <v>6.7</v>
      </c>
      <c r="I58" s="37">
        <v>7.6</v>
      </c>
      <c r="J58" s="37">
        <v>8.1999999999999993</v>
      </c>
      <c r="K58" s="37">
        <v>7.7</v>
      </c>
      <c r="L58" s="37">
        <v>8.4</v>
      </c>
      <c r="M58" s="37">
        <v>8</v>
      </c>
      <c r="N58" s="37">
        <v>8.6999999999999993</v>
      </c>
      <c r="O58" s="37">
        <v>7.6</v>
      </c>
      <c r="P58" s="37">
        <v>7.9</v>
      </c>
      <c r="Q58" s="37">
        <v>8.4</v>
      </c>
      <c r="R58" s="37">
        <v>8.1999999999999993</v>
      </c>
      <c r="S58" s="37">
        <v>8.8000000000000007</v>
      </c>
      <c r="T58" s="37">
        <v>8.6</v>
      </c>
    </row>
    <row r="59" spans="1:20" s="14" customFormat="1" ht="99.95" customHeight="1" x14ac:dyDescent="0.45">
      <c r="A59" s="11" t="str">
        <f>$A$57&amp;"-2"</f>
        <v>40-2</v>
      </c>
      <c r="B59" s="10" t="s">
        <v>131</v>
      </c>
      <c r="C59" s="75"/>
      <c r="D59" s="78"/>
      <c r="E59" s="78"/>
      <c r="F59" s="30">
        <v>18.3</v>
      </c>
      <c r="G59" s="30">
        <v>20</v>
      </c>
      <c r="H59" s="30">
        <v>19.899999999999999</v>
      </c>
      <c r="I59" s="30">
        <v>18.899999999999999</v>
      </c>
      <c r="J59" s="30">
        <v>21.6</v>
      </c>
      <c r="K59" s="30">
        <v>20.7</v>
      </c>
      <c r="L59" s="30">
        <v>20.399999999999999</v>
      </c>
      <c r="M59" s="30">
        <v>21.2</v>
      </c>
      <c r="N59" s="30">
        <v>20.8</v>
      </c>
      <c r="O59" s="30">
        <v>20.3</v>
      </c>
      <c r="P59" s="30">
        <v>20.100000000000001</v>
      </c>
      <c r="Q59" s="30">
        <v>20.5</v>
      </c>
      <c r="R59" s="30">
        <v>20.399999999999999</v>
      </c>
      <c r="S59" s="30">
        <v>19.899999999999999</v>
      </c>
      <c r="T59" s="30">
        <v>21.4</v>
      </c>
    </row>
    <row r="60" spans="1:20" s="14" customFormat="1" ht="99.95" customHeight="1" x14ac:dyDescent="0.45">
      <c r="A60" s="11" t="str">
        <f>$A$57&amp;"-3"</f>
        <v>40-3</v>
      </c>
      <c r="B60" s="10" t="s">
        <v>132</v>
      </c>
      <c r="C60" s="76"/>
      <c r="D60" s="79"/>
      <c r="E60" s="79"/>
      <c r="F60" s="34">
        <v>21.9</v>
      </c>
      <c r="G60" s="34">
        <v>23.9</v>
      </c>
      <c r="H60" s="34">
        <v>22.6</v>
      </c>
      <c r="I60" s="34">
        <v>22.9</v>
      </c>
      <c r="J60" s="34">
        <v>24.6</v>
      </c>
      <c r="K60" s="34">
        <v>25.7</v>
      </c>
      <c r="L60" s="34">
        <v>27.3</v>
      </c>
      <c r="M60" s="34">
        <v>28.6</v>
      </c>
      <c r="N60" s="34">
        <v>30.8</v>
      </c>
      <c r="O60" s="16"/>
      <c r="P60" s="34">
        <v>31.6</v>
      </c>
      <c r="Q60" s="34">
        <v>32.700000000000003</v>
      </c>
      <c r="R60" s="34">
        <v>31.1</v>
      </c>
      <c r="S60" s="34">
        <v>32.6</v>
      </c>
      <c r="T60" s="34">
        <v>32.200000000000003</v>
      </c>
    </row>
    <row r="61" spans="1:20" s="14" customFormat="1" ht="168" x14ac:dyDescent="0.45">
      <c r="A61" s="17">
        <f>A57+1</f>
        <v>41</v>
      </c>
      <c r="B61" s="10" t="s">
        <v>133</v>
      </c>
      <c r="C61" s="12" t="s">
        <v>134</v>
      </c>
      <c r="D61" s="10" t="s">
        <v>22</v>
      </c>
      <c r="E61" s="10" t="s">
        <v>135</v>
      </c>
      <c r="F61" s="16"/>
      <c r="G61" s="16"/>
      <c r="H61" s="16"/>
      <c r="I61" s="16"/>
      <c r="J61" s="16"/>
      <c r="K61" s="38">
        <v>9.379999999999999</v>
      </c>
      <c r="L61" s="38">
        <v>9.6</v>
      </c>
      <c r="M61" s="38">
        <v>9.7799999999999994</v>
      </c>
      <c r="N61" s="38">
        <v>9.879999999999999</v>
      </c>
      <c r="O61" s="38">
        <v>9.9599999999999991</v>
      </c>
      <c r="P61" s="38">
        <v>9.9500000000000011</v>
      </c>
      <c r="Q61" s="38">
        <v>9.89</v>
      </c>
      <c r="R61" s="38">
        <v>9.879999999999999</v>
      </c>
      <c r="S61" s="38">
        <v>9.85</v>
      </c>
      <c r="T61" s="16"/>
    </row>
    <row r="62" spans="1:20" s="14" customFormat="1" ht="99.95" customHeight="1" x14ac:dyDescent="0.45">
      <c r="A62" s="17">
        <f>A61+1</f>
        <v>42</v>
      </c>
      <c r="B62" s="10" t="s">
        <v>136</v>
      </c>
      <c r="C62" s="12" t="s">
        <v>137</v>
      </c>
      <c r="D62" s="10" t="s">
        <v>22</v>
      </c>
      <c r="E62" s="10" t="s">
        <v>123</v>
      </c>
      <c r="F62" s="16"/>
      <c r="G62" s="16"/>
      <c r="H62" s="16"/>
      <c r="I62" s="16"/>
      <c r="J62" s="16"/>
      <c r="K62" s="16"/>
      <c r="L62" s="16"/>
      <c r="M62" s="16"/>
      <c r="N62" s="16"/>
      <c r="O62" s="37">
        <v>4.9000000000000004</v>
      </c>
      <c r="P62" s="37">
        <v>4</v>
      </c>
      <c r="Q62" s="37">
        <v>4.0999999999999996</v>
      </c>
      <c r="R62" s="37">
        <v>5.7</v>
      </c>
      <c r="S62" s="37">
        <v>5.6</v>
      </c>
      <c r="T62" s="37">
        <v>5</v>
      </c>
    </row>
    <row r="63" spans="1:20" s="14" customFormat="1" ht="120" x14ac:dyDescent="0.45">
      <c r="A63" s="17">
        <f t="shared" ref="A63:A69" si="4">A62+1</f>
        <v>43</v>
      </c>
      <c r="B63" s="10" t="s">
        <v>138</v>
      </c>
      <c r="C63" s="12" t="s">
        <v>139</v>
      </c>
      <c r="D63" s="10" t="s">
        <v>77</v>
      </c>
      <c r="E63" s="10" t="s">
        <v>140</v>
      </c>
      <c r="F63" s="30">
        <v>7.6</v>
      </c>
      <c r="G63" s="30">
        <v>8.3000000000000007</v>
      </c>
      <c r="H63" s="30">
        <v>8.5</v>
      </c>
      <c r="I63" s="30">
        <v>8.6999999999999993</v>
      </c>
      <c r="J63" s="30">
        <v>9.1999999999999993</v>
      </c>
      <c r="K63" s="30">
        <v>8.9</v>
      </c>
      <c r="L63" s="30">
        <v>8.8000000000000007</v>
      </c>
      <c r="M63" s="30">
        <v>9.6999999999999993</v>
      </c>
      <c r="N63" s="30">
        <v>9.8000000000000007</v>
      </c>
      <c r="O63" s="30">
        <v>10</v>
      </c>
      <c r="P63" s="30">
        <v>10.8</v>
      </c>
      <c r="Q63" s="30">
        <v>10.7</v>
      </c>
      <c r="R63" s="30">
        <v>10.8</v>
      </c>
      <c r="S63" s="30">
        <v>10.7</v>
      </c>
      <c r="T63" s="16"/>
    </row>
    <row r="64" spans="1:20" s="14" customFormat="1" ht="99.95" customHeight="1" x14ac:dyDescent="0.45">
      <c r="A64" s="17">
        <f t="shared" si="4"/>
        <v>44</v>
      </c>
      <c r="B64" s="10" t="s">
        <v>141</v>
      </c>
      <c r="C64" s="12" t="s">
        <v>142</v>
      </c>
      <c r="D64" s="10" t="s">
        <v>143</v>
      </c>
      <c r="E64" s="10" t="s">
        <v>144</v>
      </c>
      <c r="F64" s="13">
        <v>27145500</v>
      </c>
      <c r="G64" s="13">
        <v>25048785</v>
      </c>
      <c r="H64" s="13">
        <v>26772187</v>
      </c>
      <c r="I64" s="13">
        <v>27696560</v>
      </c>
      <c r="J64" s="13">
        <v>28812096</v>
      </c>
      <c r="K64" s="13">
        <v>28452053</v>
      </c>
      <c r="L64" s="13">
        <v>29917794</v>
      </c>
      <c r="M64" s="13">
        <v>30655116</v>
      </c>
      <c r="N64" s="13">
        <v>30957747</v>
      </c>
      <c r="O64" s="13">
        <v>31773840</v>
      </c>
      <c r="P64" s="13">
        <v>26967031</v>
      </c>
      <c r="Q64" s="13">
        <v>26700089</v>
      </c>
      <c r="R64" s="13">
        <v>31744773</v>
      </c>
      <c r="S64" s="16"/>
      <c r="T64" s="16"/>
    </row>
    <row r="65" spans="1:20" s="14" customFormat="1" ht="99.95" customHeight="1" x14ac:dyDescent="0.45">
      <c r="A65" s="17">
        <f t="shared" si="4"/>
        <v>45</v>
      </c>
      <c r="B65" s="10" t="s">
        <v>145</v>
      </c>
      <c r="C65" s="12" t="s">
        <v>351</v>
      </c>
      <c r="D65" s="10" t="s">
        <v>146</v>
      </c>
      <c r="E65" s="10" t="s">
        <v>112</v>
      </c>
      <c r="F65" s="16"/>
      <c r="G65" s="16"/>
      <c r="H65" s="16"/>
      <c r="I65" s="16"/>
      <c r="J65" s="16"/>
      <c r="K65" s="16"/>
      <c r="L65" s="16"/>
      <c r="M65" s="16"/>
      <c r="N65" s="16"/>
      <c r="O65" s="16"/>
      <c r="P65" s="16"/>
      <c r="Q65" s="39">
        <v>5.8</v>
      </c>
      <c r="R65" s="39">
        <v>6.3</v>
      </c>
      <c r="S65" s="39">
        <v>6.3</v>
      </c>
      <c r="T65" s="39">
        <v>6.5</v>
      </c>
    </row>
    <row r="66" spans="1:20" s="14" customFormat="1" ht="99.95" customHeight="1" x14ac:dyDescent="0.45">
      <c r="A66" s="17">
        <f t="shared" si="4"/>
        <v>46</v>
      </c>
      <c r="B66" s="10" t="s">
        <v>147</v>
      </c>
      <c r="C66" s="12" t="s">
        <v>350</v>
      </c>
      <c r="D66" s="10" t="s">
        <v>146</v>
      </c>
      <c r="E66" s="10" t="s">
        <v>112</v>
      </c>
      <c r="F66" s="16"/>
      <c r="G66" s="16"/>
      <c r="H66" s="16"/>
      <c r="I66" s="16"/>
      <c r="J66" s="16"/>
      <c r="K66" s="16"/>
      <c r="L66" s="16"/>
      <c r="M66" s="16"/>
      <c r="N66" s="16"/>
      <c r="O66" s="16"/>
      <c r="P66" s="16"/>
      <c r="Q66" s="39">
        <v>6.1</v>
      </c>
      <c r="R66" s="39">
        <v>6.4</v>
      </c>
      <c r="S66" s="39">
        <v>6.6</v>
      </c>
      <c r="T66" s="39">
        <v>6.7</v>
      </c>
    </row>
    <row r="67" spans="1:20" s="14" customFormat="1" ht="120" x14ac:dyDescent="0.45">
      <c r="A67" s="17">
        <f t="shared" si="4"/>
        <v>47</v>
      </c>
      <c r="B67" s="10" t="s">
        <v>148</v>
      </c>
      <c r="C67" s="12" t="s">
        <v>149</v>
      </c>
      <c r="D67" s="10" t="s">
        <v>22</v>
      </c>
      <c r="E67" s="10" t="s">
        <v>123</v>
      </c>
      <c r="F67" s="30">
        <v>4.8</v>
      </c>
      <c r="G67" s="30">
        <v>6.5</v>
      </c>
      <c r="H67" s="30">
        <v>5</v>
      </c>
      <c r="I67" s="30">
        <v>4.7</v>
      </c>
      <c r="J67" s="30">
        <v>6.2</v>
      </c>
      <c r="K67" s="30">
        <v>6.1</v>
      </c>
      <c r="L67" s="30">
        <v>6.2</v>
      </c>
      <c r="M67" s="30">
        <v>7.2</v>
      </c>
      <c r="N67" s="30">
        <v>6.6</v>
      </c>
      <c r="O67" s="30">
        <v>7.3</v>
      </c>
      <c r="P67" s="30">
        <v>6.4</v>
      </c>
      <c r="Q67" s="30">
        <v>7.4</v>
      </c>
      <c r="R67" s="30">
        <v>6.4</v>
      </c>
      <c r="S67" s="30">
        <v>7.9</v>
      </c>
      <c r="T67" s="30">
        <v>5.7</v>
      </c>
    </row>
    <row r="68" spans="1:20" s="14" customFormat="1" ht="99.95" customHeight="1" x14ac:dyDescent="0.45">
      <c r="A68" s="17">
        <f t="shared" si="4"/>
        <v>48</v>
      </c>
      <c r="B68" s="10" t="s">
        <v>150</v>
      </c>
      <c r="C68" s="12" t="s">
        <v>151</v>
      </c>
      <c r="D68" s="10" t="s">
        <v>22</v>
      </c>
      <c r="E68" s="10" t="s">
        <v>152</v>
      </c>
      <c r="F68" s="16"/>
      <c r="G68" s="16"/>
      <c r="H68" s="16"/>
      <c r="I68" s="16"/>
      <c r="J68" s="16"/>
      <c r="K68" s="16"/>
      <c r="L68" s="16"/>
      <c r="M68" s="16"/>
      <c r="N68" s="16"/>
      <c r="O68" s="16"/>
      <c r="P68" s="16"/>
      <c r="Q68" s="16"/>
      <c r="R68" s="16"/>
      <c r="S68" s="16"/>
      <c r="T68" s="40">
        <v>52.752113417360178</v>
      </c>
    </row>
    <row r="69" spans="1:20" s="14" customFormat="1" ht="30" customHeight="1" x14ac:dyDescent="0.45">
      <c r="A69" s="6">
        <f t="shared" si="4"/>
        <v>49</v>
      </c>
      <c r="B69" s="6" t="s">
        <v>153</v>
      </c>
      <c r="C69" s="10"/>
      <c r="D69" s="21"/>
      <c r="E69" s="18"/>
      <c r="F69" s="24"/>
      <c r="G69" s="24"/>
      <c r="H69" s="24"/>
      <c r="I69" s="24"/>
      <c r="J69" s="24"/>
      <c r="K69" s="24"/>
      <c r="L69" s="24"/>
      <c r="M69" s="24"/>
      <c r="N69" s="24"/>
      <c r="O69" s="24"/>
      <c r="P69" s="24"/>
      <c r="Q69" s="24"/>
      <c r="R69" s="24"/>
      <c r="S69" s="24"/>
      <c r="T69" s="41"/>
    </row>
    <row r="70" spans="1:20" s="14" customFormat="1" ht="99.95" customHeight="1" x14ac:dyDescent="0.45">
      <c r="A70" s="11" t="str">
        <f>$A$69&amp;"-1"</f>
        <v>49-1</v>
      </c>
      <c r="B70" s="17" t="s">
        <v>154</v>
      </c>
      <c r="C70" s="10" t="s">
        <v>155</v>
      </c>
      <c r="D70" s="21" t="s">
        <v>156</v>
      </c>
      <c r="E70" s="18" t="s">
        <v>157</v>
      </c>
      <c r="F70" s="16"/>
      <c r="G70" s="16"/>
      <c r="H70" s="16"/>
      <c r="I70" s="16"/>
      <c r="J70" s="16">
        <v>50</v>
      </c>
      <c r="K70" s="16">
        <v>49</v>
      </c>
      <c r="L70" s="16">
        <v>53</v>
      </c>
      <c r="M70" s="16">
        <v>48</v>
      </c>
      <c r="N70" s="16">
        <v>41</v>
      </c>
      <c r="O70" s="16">
        <v>42</v>
      </c>
      <c r="P70" s="16">
        <v>38</v>
      </c>
      <c r="Q70" s="16">
        <v>43</v>
      </c>
      <c r="R70" s="16">
        <v>35</v>
      </c>
      <c r="S70" s="16">
        <v>41</v>
      </c>
      <c r="T70" s="40"/>
    </row>
    <row r="71" spans="1:20" s="14" customFormat="1" ht="99.95" customHeight="1" x14ac:dyDescent="0.45">
      <c r="A71" s="11" t="str">
        <f>$A$69&amp;"-2"</f>
        <v>49-2</v>
      </c>
      <c r="B71" s="17" t="s">
        <v>158</v>
      </c>
      <c r="C71" s="10" t="s">
        <v>159</v>
      </c>
      <c r="D71" s="21" t="s">
        <v>156</v>
      </c>
      <c r="E71" s="18" t="s">
        <v>157</v>
      </c>
      <c r="F71" s="16"/>
      <c r="G71" s="16"/>
      <c r="H71" s="16"/>
      <c r="I71" s="16"/>
      <c r="J71" s="16"/>
      <c r="K71" s="16">
        <v>25</v>
      </c>
      <c r="L71" s="16">
        <v>26</v>
      </c>
      <c r="M71" s="16">
        <v>26</v>
      </c>
      <c r="N71" s="16">
        <v>23</v>
      </c>
      <c r="O71" s="16">
        <v>25</v>
      </c>
      <c r="P71" s="16">
        <v>21</v>
      </c>
      <c r="Q71" s="16">
        <v>19</v>
      </c>
      <c r="R71" s="16">
        <v>18</v>
      </c>
      <c r="S71" s="16">
        <v>20</v>
      </c>
      <c r="T71" s="40"/>
    </row>
    <row r="72" spans="1:20" s="14" customFormat="1" ht="30" customHeight="1" x14ac:dyDescent="0.45">
      <c r="A72" s="6">
        <f>A69+1</f>
        <v>50</v>
      </c>
      <c r="B72" s="6" t="s">
        <v>160</v>
      </c>
      <c r="C72" s="10"/>
      <c r="D72" s="21"/>
      <c r="E72" s="18"/>
      <c r="F72" s="24"/>
      <c r="G72" s="24"/>
      <c r="H72" s="24"/>
      <c r="I72" s="24"/>
      <c r="J72" s="24"/>
      <c r="K72" s="24"/>
      <c r="L72" s="24"/>
      <c r="M72" s="24"/>
      <c r="N72" s="24"/>
      <c r="O72" s="24"/>
      <c r="P72" s="24"/>
      <c r="Q72" s="24"/>
      <c r="R72" s="24"/>
      <c r="S72" s="24"/>
      <c r="T72" s="41"/>
    </row>
    <row r="73" spans="1:20" s="14" customFormat="1" ht="99.95" customHeight="1" x14ac:dyDescent="0.45">
      <c r="A73" s="11" t="str">
        <f>$A$72&amp;"-1"</f>
        <v>50-1</v>
      </c>
      <c r="B73" s="17" t="s">
        <v>161</v>
      </c>
      <c r="C73" s="10" t="s">
        <v>339</v>
      </c>
      <c r="D73" s="21" t="s">
        <v>162</v>
      </c>
      <c r="E73" s="18" t="s">
        <v>157</v>
      </c>
      <c r="F73" s="16"/>
      <c r="G73" s="16"/>
      <c r="H73" s="16"/>
      <c r="I73" s="16"/>
      <c r="J73" s="16">
        <v>1</v>
      </c>
      <c r="K73" s="16">
        <v>14</v>
      </c>
      <c r="L73" s="16">
        <v>7</v>
      </c>
      <c r="M73" s="16">
        <v>8</v>
      </c>
      <c r="N73" s="16">
        <v>8</v>
      </c>
      <c r="O73" s="16">
        <v>9</v>
      </c>
      <c r="P73" s="16">
        <v>4</v>
      </c>
      <c r="Q73" s="16">
        <v>11</v>
      </c>
      <c r="R73" s="16">
        <v>4</v>
      </c>
      <c r="S73" s="16">
        <v>11</v>
      </c>
      <c r="T73" s="40"/>
    </row>
    <row r="74" spans="1:20" s="14" customFormat="1" ht="99.95" customHeight="1" x14ac:dyDescent="0.45">
      <c r="A74" s="11" t="str">
        <f>$A$72&amp;"-2"</f>
        <v>50-2</v>
      </c>
      <c r="B74" s="17" t="s">
        <v>163</v>
      </c>
      <c r="C74" s="10" t="s">
        <v>337</v>
      </c>
      <c r="D74" s="21" t="s">
        <v>162</v>
      </c>
      <c r="E74" s="18" t="s">
        <v>157</v>
      </c>
      <c r="F74" s="16"/>
      <c r="G74" s="16"/>
      <c r="H74" s="16"/>
      <c r="I74" s="16"/>
      <c r="J74" s="16"/>
      <c r="K74" s="16">
        <v>1</v>
      </c>
      <c r="L74" s="16"/>
      <c r="M74" s="16">
        <v>6</v>
      </c>
      <c r="N74" s="16">
        <v>11</v>
      </c>
      <c r="O74" s="16">
        <v>16</v>
      </c>
      <c r="P74" s="16">
        <v>7</v>
      </c>
      <c r="Q74" s="16">
        <v>11</v>
      </c>
      <c r="R74" s="16">
        <v>4</v>
      </c>
      <c r="S74" s="16">
        <v>13</v>
      </c>
      <c r="T74" s="40"/>
    </row>
    <row r="75" spans="1:20" s="14" customFormat="1" ht="99.95" customHeight="1" x14ac:dyDescent="0.45">
      <c r="A75" s="11" t="str">
        <f>$A$72&amp;"-3"</f>
        <v>50-3</v>
      </c>
      <c r="B75" s="17" t="s">
        <v>164</v>
      </c>
      <c r="C75" s="10" t="s">
        <v>340</v>
      </c>
      <c r="D75" s="21" t="s">
        <v>162</v>
      </c>
      <c r="E75" s="18" t="s">
        <v>157</v>
      </c>
      <c r="F75" s="16"/>
      <c r="G75" s="16"/>
      <c r="H75" s="16"/>
      <c r="I75" s="16"/>
      <c r="J75" s="16"/>
      <c r="K75" s="16"/>
      <c r="L75" s="16"/>
      <c r="M75" s="16">
        <v>1</v>
      </c>
      <c r="N75" s="16">
        <v>1</v>
      </c>
      <c r="O75" s="16"/>
      <c r="P75" s="16"/>
      <c r="Q75" s="16">
        <v>2</v>
      </c>
      <c r="R75" s="16">
        <v>1</v>
      </c>
      <c r="S75" s="16">
        <v>2</v>
      </c>
      <c r="T75" s="40"/>
    </row>
    <row r="76" spans="1:20" s="14" customFormat="1" ht="99.95" customHeight="1" x14ac:dyDescent="0.45">
      <c r="A76" s="11" t="str">
        <f>$A$72&amp;"-4"</f>
        <v>50-4</v>
      </c>
      <c r="B76" s="17" t="s">
        <v>165</v>
      </c>
      <c r="C76" s="10" t="s">
        <v>338</v>
      </c>
      <c r="D76" s="21" t="s">
        <v>162</v>
      </c>
      <c r="E76" s="18" t="s">
        <v>157</v>
      </c>
      <c r="F76" s="16"/>
      <c r="G76" s="16"/>
      <c r="H76" s="16"/>
      <c r="I76" s="16"/>
      <c r="J76" s="16"/>
      <c r="K76" s="16"/>
      <c r="L76" s="16"/>
      <c r="M76" s="16"/>
      <c r="N76" s="16"/>
      <c r="O76" s="16">
        <v>2</v>
      </c>
      <c r="P76" s="16"/>
      <c r="Q76" s="16">
        <v>1</v>
      </c>
      <c r="R76" s="16"/>
      <c r="S76" s="16">
        <v>1</v>
      </c>
      <c r="T76" s="40"/>
    </row>
    <row r="77" spans="1:20" s="14" customFormat="1" ht="99.95" customHeight="1" x14ac:dyDescent="0.45">
      <c r="A77" s="17">
        <f>A72+1</f>
        <v>51</v>
      </c>
      <c r="B77" s="17" t="s">
        <v>166</v>
      </c>
      <c r="C77" s="10" t="s">
        <v>352</v>
      </c>
      <c r="D77" s="21" t="s">
        <v>167</v>
      </c>
      <c r="E77" s="18" t="s">
        <v>168</v>
      </c>
      <c r="F77" s="16"/>
      <c r="G77" s="16"/>
      <c r="H77" s="16"/>
      <c r="I77" s="16"/>
      <c r="J77" s="16"/>
      <c r="K77" s="16"/>
      <c r="L77" s="16"/>
      <c r="M77" s="16"/>
      <c r="N77" s="35">
        <v>4.45</v>
      </c>
      <c r="O77" s="35">
        <v>4.43</v>
      </c>
      <c r="P77" s="35">
        <v>4.28</v>
      </c>
      <c r="Q77" s="35">
        <v>4.4000000000000004</v>
      </c>
      <c r="R77" s="16"/>
      <c r="S77" s="16"/>
      <c r="T77" s="40"/>
    </row>
    <row r="78" spans="1:20" s="14" customFormat="1" ht="99.95" customHeight="1" x14ac:dyDescent="0.45">
      <c r="A78" s="17">
        <f>A77+1</f>
        <v>52</v>
      </c>
      <c r="B78" s="10" t="s">
        <v>169</v>
      </c>
      <c r="C78" s="12" t="s">
        <v>170</v>
      </c>
      <c r="D78" s="10" t="s">
        <v>22</v>
      </c>
      <c r="E78" s="10" t="s">
        <v>171</v>
      </c>
      <c r="F78" s="16"/>
      <c r="G78" s="16"/>
      <c r="H78" s="16"/>
      <c r="I78" s="16"/>
      <c r="J78" s="16"/>
      <c r="K78" s="16"/>
      <c r="L78" s="16"/>
      <c r="M78" s="16"/>
      <c r="N78" s="16"/>
      <c r="O78" s="16"/>
      <c r="P78" s="16"/>
      <c r="Q78" s="16"/>
      <c r="R78" s="39">
        <v>39</v>
      </c>
      <c r="S78" s="16"/>
      <c r="T78" s="39">
        <v>44.4</v>
      </c>
    </row>
    <row r="79" spans="1:20" s="14" customFormat="1" ht="99.95" customHeight="1" x14ac:dyDescent="0.45">
      <c r="A79" s="17">
        <f>A78+1</f>
        <v>53</v>
      </c>
      <c r="B79" s="10" t="s">
        <v>172</v>
      </c>
      <c r="C79" s="21" t="s">
        <v>173</v>
      </c>
      <c r="D79" s="18" t="s">
        <v>174</v>
      </c>
      <c r="E79" s="18" t="s">
        <v>175</v>
      </c>
      <c r="F79" s="16"/>
      <c r="G79" s="16"/>
      <c r="H79" s="16"/>
      <c r="I79" s="16"/>
      <c r="J79" s="35">
        <v>0.74982659971841181</v>
      </c>
      <c r="K79" s="35">
        <v>0.94935735471822469</v>
      </c>
      <c r="L79" s="35">
        <v>1.2964251114328764</v>
      </c>
      <c r="M79" s="35">
        <v>1.7920190909794309</v>
      </c>
      <c r="N79" s="35">
        <v>2.3610538990462309</v>
      </c>
      <c r="O79" s="35">
        <v>3.0037071380618539</v>
      </c>
      <c r="P79" s="35">
        <v>3.9278444346253059</v>
      </c>
      <c r="Q79" s="35">
        <v>5.1049516358331557</v>
      </c>
      <c r="R79" s="35">
        <v>6.6773874764172128</v>
      </c>
      <c r="S79" s="35">
        <v>8.7091279457731883</v>
      </c>
      <c r="T79" s="39"/>
    </row>
    <row r="80" spans="1:20" s="14" customFormat="1" ht="99.95" customHeight="1" x14ac:dyDescent="0.45">
      <c r="A80" s="11" t="str">
        <f>$A$79&amp;"-1"</f>
        <v>53-1</v>
      </c>
      <c r="B80" s="10" t="s">
        <v>176</v>
      </c>
      <c r="C80" s="21" t="s">
        <v>177</v>
      </c>
      <c r="D80" s="18" t="s">
        <v>178</v>
      </c>
      <c r="E80" s="18" t="s">
        <v>175</v>
      </c>
      <c r="F80" s="16"/>
      <c r="G80" s="16"/>
      <c r="H80" s="16"/>
      <c r="I80" s="16"/>
      <c r="J80" s="26">
        <v>433967</v>
      </c>
      <c r="K80" s="26">
        <v>455150</v>
      </c>
      <c r="L80" s="26">
        <v>475847</v>
      </c>
      <c r="M80" s="26">
        <v>491122</v>
      </c>
      <c r="N80" s="26">
        <v>504944</v>
      </c>
      <c r="O80" s="26">
        <v>507939</v>
      </c>
      <c r="P80" s="26">
        <v>529578</v>
      </c>
      <c r="Q80" s="26">
        <v>538105</v>
      </c>
      <c r="R80" s="26">
        <v>556550</v>
      </c>
      <c r="S80" s="26">
        <v>569460</v>
      </c>
      <c r="T80" s="39"/>
    </row>
    <row r="81" spans="1:20" s="14" customFormat="1" ht="99.95" customHeight="1" x14ac:dyDescent="0.45">
      <c r="A81" s="11" t="str">
        <f>$A$79&amp;"-2"</f>
        <v>53-2</v>
      </c>
      <c r="B81" s="10" t="s">
        <v>179</v>
      </c>
      <c r="C81" s="21" t="s">
        <v>353</v>
      </c>
      <c r="D81" s="18" t="s">
        <v>178</v>
      </c>
      <c r="E81" s="18" t="s">
        <v>358</v>
      </c>
      <c r="F81" s="16"/>
      <c r="G81" s="16"/>
      <c r="H81" s="16"/>
      <c r="I81" s="16"/>
      <c r="J81" s="26">
        <v>3239</v>
      </c>
      <c r="K81" s="26">
        <v>4275</v>
      </c>
      <c r="L81" s="26">
        <v>6069</v>
      </c>
      <c r="M81" s="26">
        <v>8475</v>
      </c>
      <c r="N81" s="26">
        <v>11191</v>
      </c>
      <c r="O81" s="26">
        <v>13928</v>
      </c>
      <c r="P81" s="26">
        <v>18581</v>
      </c>
      <c r="Q81" s="26">
        <v>23633</v>
      </c>
      <c r="R81" s="26">
        <v>30351</v>
      </c>
      <c r="S81" s="26">
        <v>40029</v>
      </c>
      <c r="T81" s="39"/>
    </row>
    <row r="82" spans="1:20" s="14" customFormat="1" ht="99.95" customHeight="1" x14ac:dyDescent="0.45">
      <c r="A82" s="11" t="str">
        <f>$A$79&amp;"-3"</f>
        <v>53-3</v>
      </c>
      <c r="B82" s="10" t="s">
        <v>180</v>
      </c>
      <c r="C82" s="21" t="s">
        <v>177</v>
      </c>
      <c r="D82" s="18" t="s">
        <v>178</v>
      </c>
      <c r="E82" s="18" t="s">
        <v>175</v>
      </c>
      <c r="F82" s="16"/>
      <c r="G82" s="16"/>
      <c r="H82" s="16"/>
      <c r="I82" s="16"/>
      <c r="J82" s="26">
        <v>15</v>
      </c>
      <c r="K82" s="26">
        <v>46</v>
      </c>
      <c r="L82" s="26">
        <v>100</v>
      </c>
      <c r="M82" s="26">
        <v>326</v>
      </c>
      <c r="N82" s="26">
        <v>730</v>
      </c>
      <c r="O82" s="26">
        <v>1302</v>
      </c>
      <c r="P82" s="26">
        <v>2110</v>
      </c>
      <c r="Q82" s="26">
        <v>3501</v>
      </c>
      <c r="R82" s="26">
        <v>6303</v>
      </c>
      <c r="S82" s="26">
        <v>8969</v>
      </c>
      <c r="T82" s="39"/>
    </row>
    <row r="83" spans="1:20" s="14" customFormat="1" ht="99.95" customHeight="1" x14ac:dyDescent="0.45">
      <c r="A83" s="11" t="str">
        <f>$A$79&amp;"-4"</f>
        <v>53-4</v>
      </c>
      <c r="B83" s="10" t="s">
        <v>181</v>
      </c>
      <c r="C83" s="21" t="s">
        <v>177</v>
      </c>
      <c r="D83" s="18" t="s">
        <v>178</v>
      </c>
      <c r="E83" s="18" t="s">
        <v>175</v>
      </c>
      <c r="F83" s="16"/>
      <c r="G83" s="16"/>
      <c r="H83" s="16"/>
      <c r="I83" s="16"/>
      <c r="J83" s="26"/>
      <c r="K83" s="26"/>
      <c r="L83" s="26"/>
      <c r="M83" s="26"/>
      <c r="N83" s="26">
        <v>1</v>
      </c>
      <c r="O83" s="26">
        <v>27</v>
      </c>
      <c r="P83" s="26">
        <v>110</v>
      </c>
      <c r="Q83" s="26">
        <v>336</v>
      </c>
      <c r="R83" s="26">
        <v>509</v>
      </c>
      <c r="S83" s="26">
        <v>597</v>
      </c>
      <c r="T83" s="39"/>
    </row>
    <row r="84" spans="1:20" s="14" customFormat="1" ht="30" customHeight="1" x14ac:dyDescent="0.45">
      <c r="A84" s="6">
        <f>A79+1</f>
        <v>54</v>
      </c>
      <c r="B84" s="7" t="s">
        <v>182</v>
      </c>
      <c r="C84" s="74" t="s">
        <v>183</v>
      </c>
      <c r="D84" s="77" t="s">
        <v>184</v>
      </c>
      <c r="E84" s="77" t="s">
        <v>185</v>
      </c>
      <c r="F84" s="24"/>
      <c r="G84" s="24"/>
      <c r="H84" s="24"/>
      <c r="I84" s="24"/>
      <c r="J84" s="24"/>
      <c r="K84" s="24"/>
      <c r="L84" s="24"/>
      <c r="M84" s="24"/>
      <c r="N84" s="24"/>
      <c r="O84" s="24"/>
      <c r="P84" s="24"/>
      <c r="Q84" s="24"/>
      <c r="R84" s="24"/>
      <c r="S84" s="24"/>
      <c r="T84" s="24"/>
    </row>
    <row r="85" spans="1:20" s="14" customFormat="1" ht="99.95" customHeight="1" x14ac:dyDescent="0.45">
      <c r="A85" s="11" t="str">
        <f>$A$84&amp;"-1"</f>
        <v>54-1</v>
      </c>
      <c r="B85" s="10" t="s">
        <v>186</v>
      </c>
      <c r="C85" s="75"/>
      <c r="D85" s="78" t="s">
        <v>187</v>
      </c>
      <c r="E85" s="78" t="s">
        <v>188</v>
      </c>
      <c r="F85" s="16"/>
      <c r="G85" s="16"/>
      <c r="H85" s="16"/>
      <c r="I85" s="16"/>
      <c r="J85" s="16"/>
      <c r="K85" s="16"/>
      <c r="L85" s="16"/>
      <c r="M85" s="16"/>
      <c r="N85" s="16"/>
      <c r="O85" s="42">
        <v>55913.267788012963</v>
      </c>
      <c r="P85" s="42">
        <v>40753.286605763256</v>
      </c>
      <c r="Q85" s="43">
        <v>40051.530563612214</v>
      </c>
      <c r="R85" s="43">
        <v>42083.771677106131</v>
      </c>
      <c r="S85" s="43">
        <v>42056.197951231348</v>
      </c>
      <c r="T85" s="16"/>
    </row>
    <row r="86" spans="1:20" s="14" customFormat="1" ht="99.95" customHeight="1" x14ac:dyDescent="0.45">
      <c r="A86" s="11" t="str">
        <f>$A$84&amp;"-2"</f>
        <v>54-2</v>
      </c>
      <c r="B86" s="10" t="s">
        <v>189</v>
      </c>
      <c r="C86" s="75"/>
      <c r="D86" s="78" t="s">
        <v>190</v>
      </c>
      <c r="E86" s="78" t="s">
        <v>188</v>
      </c>
      <c r="F86" s="16"/>
      <c r="G86" s="16"/>
      <c r="H86" s="16"/>
      <c r="I86" s="16"/>
      <c r="J86" s="16"/>
      <c r="K86" s="16"/>
      <c r="L86" s="16"/>
      <c r="M86" s="16"/>
      <c r="N86" s="16"/>
      <c r="O86" s="42">
        <v>15669.109502085228</v>
      </c>
      <c r="P86" s="42">
        <v>24610.161179591087</v>
      </c>
      <c r="Q86" s="43">
        <v>35433.909666419429</v>
      </c>
      <c r="R86" s="43">
        <v>48368.594148992859</v>
      </c>
      <c r="S86" s="43">
        <v>52059.271203653901</v>
      </c>
      <c r="T86" s="16"/>
    </row>
    <row r="87" spans="1:20" s="14" customFormat="1" ht="99.95" customHeight="1" x14ac:dyDescent="0.45">
      <c r="A87" s="11" t="str">
        <f>$A$84&amp;"-3"</f>
        <v>54-3</v>
      </c>
      <c r="B87" s="10" t="s">
        <v>191</v>
      </c>
      <c r="C87" s="75"/>
      <c r="D87" s="78" t="s">
        <v>192</v>
      </c>
      <c r="E87" s="78" t="s">
        <v>188</v>
      </c>
      <c r="F87" s="16"/>
      <c r="G87" s="16"/>
      <c r="H87" s="16"/>
      <c r="I87" s="16"/>
      <c r="J87" s="16"/>
      <c r="K87" s="16"/>
      <c r="L87" s="16"/>
      <c r="M87" s="16"/>
      <c r="N87" s="16"/>
      <c r="O87" s="44">
        <v>15154.710999999947</v>
      </c>
      <c r="P87" s="42">
        <v>23196.32599999995</v>
      </c>
      <c r="Q87" s="43">
        <v>40025.795999999958</v>
      </c>
      <c r="R87" s="43">
        <v>44209.756000000001</v>
      </c>
      <c r="S87" s="43">
        <v>46530.225999999995</v>
      </c>
      <c r="T87" s="16"/>
    </row>
    <row r="88" spans="1:20" s="14" customFormat="1" ht="99.95" customHeight="1" x14ac:dyDescent="0.45">
      <c r="A88" s="11" t="str">
        <f>$A$84&amp;"-4"</f>
        <v>54-4</v>
      </c>
      <c r="B88" s="10" t="s">
        <v>193</v>
      </c>
      <c r="C88" s="76"/>
      <c r="D88" s="79" t="s">
        <v>192</v>
      </c>
      <c r="E88" s="79" t="s">
        <v>188</v>
      </c>
      <c r="F88" s="16"/>
      <c r="G88" s="16"/>
      <c r="H88" s="16"/>
      <c r="I88" s="16"/>
      <c r="J88" s="16"/>
      <c r="K88" s="16"/>
      <c r="L88" s="16"/>
      <c r="M88" s="16"/>
      <c r="N88" s="16"/>
      <c r="O88" s="44">
        <v>2043.01</v>
      </c>
      <c r="P88" s="44">
        <v>2837.4250000000038</v>
      </c>
      <c r="Q88" s="43">
        <v>3668.2699999999977</v>
      </c>
      <c r="R88" s="43">
        <v>5121.8600000000006</v>
      </c>
      <c r="S88" s="43">
        <v>2354.5700000000002</v>
      </c>
      <c r="T88" s="16"/>
    </row>
    <row r="89" spans="1:20" s="14" customFormat="1" ht="168" x14ac:dyDescent="0.45">
      <c r="A89" s="17">
        <f>A84+1</f>
        <v>55</v>
      </c>
      <c r="B89" s="10" t="s">
        <v>194</v>
      </c>
      <c r="C89" s="12" t="s">
        <v>195</v>
      </c>
      <c r="D89" s="10" t="s">
        <v>196</v>
      </c>
      <c r="E89" s="10" t="s">
        <v>197</v>
      </c>
      <c r="F89" s="30">
        <v>1</v>
      </c>
      <c r="G89" s="30">
        <v>0.9</v>
      </c>
      <c r="H89" s="30">
        <v>1</v>
      </c>
      <c r="I89" s="30">
        <v>0.9</v>
      </c>
      <c r="J89" s="30">
        <v>0.9</v>
      </c>
      <c r="K89" s="30">
        <v>0.9</v>
      </c>
      <c r="L89" s="30">
        <v>1</v>
      </c>
      <c r="M89" s="30">
        <v>1</v>
      </c>
      <c r="N89" s="30">
        <v>0.9</v>
      </c>
      <c r="O89" s="30">
        <v>0.9</v>
      </c>
      <c r="P89" s="30">
        <v>1.1000000000000001</v>
      </c>
      <c r="Q89" s="30">
        <v>1.2</v>
      </c>
      <c r="R89" s="30">
        <v>0.9</v>
      </c>
      <c r="S89" s="30">
        <v>0.9</v>
      </c>
      <c r="T89" s="16"/>
    </row>
    <row r="90" spans="1:20" s="14" customFormat="1" ht="120" x14ac:dyDescent="0.45">
      <c r="A90" s="17">
        <f>A89+1</f>
        <v>56</v>
      </c>
      <c r="B90" s="10" t="s">
        <v>198</v>
      </c>
      <c r="C90" s="45" t="s">
        <v>199</v>
      </c>
      <c r="D90" s="10" t="s">
        <v>22</v>
      </c>
      <c r="E90" s="10" t="s">
        <v>197</v>
      </c>
      <c r="F90" s="30">
        <v>58.8</v>
      </c>
      <c r="G90" s="30">
        <v>59.2</v>
      </c>
      <c r="H90" s="30">
        <v>55.6</v>
      </c>
      <c r="I90" s="30">
        <v>59.8</v>
      </c>
      <c r="J90" s="30">
        <v>56.2</v>
      </c>
      <c r="K90" s="30">
        <v>56.3</v>
      </c>
      <c r="L90" s="30">
        <v>59.9</v>
      </c>
      <c r="M90" s="30">
        <v>63.1</v>
      </c>
      <c r="N90" s="30">
        <v>62.3</v>
      </c>
      <c r="O90" s="30">
        <v>52.9</v>
      </c>
      <c r="P90" s="30">
        <v>66.3</v>
      </c>
      <c r="Q90" s="30">
        <v>48.8</v>
      </c>
      <c r="R90" s="30">
        <v>64.5</v>
      </c>
      <c r="S90" s="30">
        <v>64.8</v>
      </c>
      <c r="T90" s="16"/>
    </row>
    <row r="91" spans="1:20" s="14" customFormat="1" ht="120" x14ac:dyDescent="0.45">
      <c r="A91" s="17">
        <f t="shared" ref="A91:A92" si="5">A90+1</f>
        <v>57</v>
      </c>
      <c r="B91" s="10" t="s">
        <v>200</v>
      </c>
      <c r="C91" s="12" t="s">
        <v>201</v>
      </c>
      <c r="D91" s="10" t="s">
        <v>202</v>
      </c>
      <c r="E91" s="10" t="s">
        <v>203</v>
      </c>
      <c r="F91" s="16"/>
      <c r="G91" s="16"/>
      <c r="H91" s="16"/>
      <c r="I91" s="19">
        <v>7.3866204708937886</v>
      </c>
      <c r="J91" s="19">
        <v>7.1630041184505906</v>
      </c>
      <c r="K91" s="19">
        <v>7.1288442577560476</v>
      </c>
      <c r="L91" s="19">
        <v>7.1195210214724618</v>
      </c>
      <c r="M91" s="19">
        <v>7.0695177561141103</v>
      </c>
      <c r="N91" s="19">
        <v>7.0814525219661562</v>
      </c>
      <c r="O91" s="19">
        <v>7.2534565684218455</v>
      </c>
      <c r="P91" s="19">
        <v>7.7903814083053557</v>
      </c>
      <c r="Q91" s="19">
        <v>8.6515830682073549</v>
      </c>
      <c r="R91" s="19">
        <v>7.9481831524714437</v>
      </c>
      <c r="S91" s="16"/>
      <c r="T91" s="16"/>
    </row>
    <row r="92" spans="1:20" s="14" customFormat="1" ht="99.95" customHeight="1" x14ac:dyDescent="0.45">
      <c r="A92" s="17">
        <f t="shared" si="5"/>
        <v>58</v>
      </c>
      <c r="B92" s="10" t="s">
        <v>204</v>
      </c>
      <c r="C92" s="12" t="s">
        <v>205</v>
      </c>
      <c r="D92" s="10" t="s">
        <v>22</v>
      </c>
      <c r="E92" s="10" t="s">
        <v>112</v>
      </c>
      <c r="F92" s="16"/>
      <c r="G92" s="16"/>
      <c r="H92" s="16"/>
      <c r="I92" s="16"/>
      <c r="J92" s="16"/>
      <c r="K92" s="16"/>
      <c r="L92" s="16"/>
      <c r="M92" s="16"/>
      <c r="N92" s="16"/>
      <c r="O92" s="16"/>
      <c r="P92" s="16"/>
      <c r="Q92" s="16"/>
      <c r="R92" s="39">
        <v>47.3</v>
      </c>
      <c r="S92" s="16"/>
      <c r="T92" s="39">
        <v>57.400000000000006</v>
      </c>
    </row>
    <row r="93" spans="1:20" s="14" customFormat="1" ht="144" x14ac:dyDescent="0.45">
      <c r="A93" s="17">
        <f>$A$92+1</f>
        <v>59</v>
      </c>
      <c r="B93" s="10" t="s">
        <v>206</v>
      </c>
      <c r="C93" s="12" t="s">
        <v>359</v>
      </c>
      <c r="D93" s="10" t="s">
        <v>22</v>
      </c>
      <c r="E93" s="10" t="s">
        <v>207</v>
      </c>
      <c r="F93" s="19">
        <v>95.907199698385554</v>
      </c>
      <c r="G93" s="19">
        <v>121.27818717177516</v>
      </c>
      <c r="H93" s="19">
        <v>135.58149841092978</v>
      </c>
      <c r="I93" s="19">
        <v>119.03154110545684</v>
      </c>
      <c r="J93" s="19">
        <v>114.4091601435132</v>
      </c>
      <c r="K93" s="19">
        <v>112.02702405800287</v>
      </c>
      <c r="L93" s="19">
        <v>106.15344848239035</v>
      </c>
      <c r="M93" s="19">
        <v>100.29402063031181</v>
      </c>
      <c r="N93" s="19">
        <v>61.800516492918021</v>
      </c>
      <c r="O93" s="19">
        <v>66.736753822801546</v>
      </c>
      <c r="P93" s="19">
        <v>71.6366616437994</v>
      </c>
      <c r="Q93" s="19">
        <v>76.181414407968703</v>
      </c>
      <c r="R93" s="19">
        <v>73.264756086604976</v>
      </c>
      <c r="S93" s="16"/>
      <c r="T93" s="16"/>
    </row>
    <row r="94" spans="1:20" s="14" customFormat="1" ht="30" customHeight="1" x14ac:dyDescent="0.45">
      <c r="A94" s="6">
        <f>A93+1</f>
        <v>60</v>
      </c>
      <c r="B94" s="7" t="s">
        <v>208</v>
      </c>
      <c r="C94" s="74" t="s">
        <v>209</v>
      </c>
      <c r="D94" s="77" t="s">
        <v>210</v>
      </c>
      <c r="E94" s="77" t="s">
        <v>112</v>
      </c>
      <c r="F94" s="24"/>
      <c r="G94" s="24"/>
      <c r="H94" s="24"/>
      <c r="I94" s="24"/>
      <c r="J94" s="24"/>
      <c r="K94" s="24"/>
      <c r="L94" s="24"/>
      <c r="M94" s="24"/>
      <c r="N94" s="24"/>
      <c r="O94" s="24"/>
      <c r="P94" s="24"/>
      <c r="Q94" s="24"/>
      <c r="R94" s="24"/>
      <c r="S94" s="24"/>
      <c r="T94" s="24"/>
    </row>
    <row r="95" spans="1:20" s="14" customFormat="1" ht="99.95" customHeight="1" x14ac:dyDescent="0.45">
      <c r="A95" s="11" t="str">
        <f>$A$94&amp;"-1"</f>
        <v>60-1</v>
      </c>
      <c r="B95" s="10" t="s">
        <v>211</v>
      </c>
      <c r="C95" s="75"/>
      <c r="D95" s="78" t="s">
        <v>22</v>
      </c>
      <c r="E95" s="78" t="s">
        <v>212</v>
      </c>
      <c r="F95" s="16"/>
      <c r="G95" s="16"/>
      <c r="H95" s="16"/>
      <c r="I95" s="16"/>
      <c r="J95" s="16"/>
      <c r="K95" s="16"/>
      <c r="L95" s="16"/>
      <c r="M95" s="37">
        <v>46.3</v>
      </c>
      <c r="N95" s="16"/>
      <c r="O95" s="37">
        <v>56.7</v>
      </c>
      <c r="P95" s="16"/>
      <c r="Q95" s="37">
        <v>49.8</v>
      </c>
      <c r="R95" s="16"/>
      <c r="S95" s="37">
        <v>56</v>
      </c>
      <c r="T95" s="16"/>
    </row>
    <row r="96" spans="1:20" s="14" customFormat="1" ht="99.95" customHeight="1" x14ac:dyDescent="0.45">
      <c r="A96" s="11" t="str">
        <f>$A$94&amp;"-2"</f>
        <v>60-2</v>
      </c>
      <c r="B96" s="10" t="s">
        <v>213</v>
      </c>
      <c r="C96" s="75"/>
      <c r="D96" s="78" t="s">
        <v>22</v>
      </c>
      <c r="E96" s="78" t="s">
        <v>212</v>
      </c>
      <c r="F96" s="16"/>
      <c r="G96" s="16"/>
      <c r="H96" s="16"/>
      <c r="I96" s="16"/>
      <c r="J96" s="16"/>
      <c r="K96" s="16"/>
      <c r="L96" s="16"/>
      <c r="M96" s="37">
        <v>23.7</v>
      </c>
      <c r="N96" s="16"/>
      <c r="O96" s="37">
        <v>37.1</v>
      </c>
      <c r="P96" s="16"/>
      <c r="Q96" s="37">
        <v>36</v>
      </c>
      <c r="R96" s="16"/>
      <c r="S96" s="37">
        <v>43.3</v>
      </c>
      <c r="T96" s="16"/>
    </row>
    <row r="97" spans="1:20" s="14" customFormat="1" ht="99.95" customHeight="1" x14ac:dyDescent="0.45">
      <c r="A97" s="11" t="str">
        <f>$A$94&amp;"-3"</f>
        <v>60-3</v>
      </c>
      <c r="B97" s="10" t="s">
        <v>214</v>
      </c>
      <c r="C97" s="75"/>
      <c r="D97" s="78" t="s">
        <v>22</v>
      </c>
      <c r="E97" s="78" t="s">
        <v>212</v>
      </c>
      <c r="F97" s="16"/>
      <c r="G97" s="16"/>
      <c r="H97" s="16"/>
      <c r="I97" s="16"/>
      <c r="J97" s="16"/>
      <c r="K97" s="16"/>
      <c r="L97" s="16"/>
      <c r="M97" s="37">
        <v>23.3</v>
      </c>
      <c r="N97" s="16"/>
      <c r="O97" s="37">
        <v>24.099999999999998</v>
      </c>
      <c r="P97" s="16"/>
      <c r="Q97" s="37">
        <v>32.599999999999994</v>
      </c>
      <c r="R97" s="16"/>
      <c r="S97" s="37">
        <v>28.3</v>
      </c>
      <c r="T97" s="16"/>
    </row>
    <row r="98" spans="1:20" s="14" customFormat="1" ht="99.95" customHeight="1" x14ac:dyDescent="0.45">
      <c r="A98" s="11" t="str">
        <f>$A$94&amp;"-4"</f>
        <v>60-4</v>
      </c>
      <c r="B98" s="10" t="s">
        <v>215</v>
      </c>
      <c r="C98" s="75"/>
      <c r="D98" s="78" t="s">
        <v>22</v>
      </c>
      <c r="E98" s="78" t="s">
        <v>212</v>
      </c>
      <c r="F98" s="16"/>
      <c r="G98" s="16"/>
      <c r="H98" s="16"/>
      <c r="I98" s="16"/>
      <c r="J98" s="16"/>
      <c r="K98" s="16"/>
      <c r="L98" s="16"/>
      <c r="M98" s="16"/>
      <c r="N98" s="16"/>
      <c r="O98" s="37">
        <v>51.3</v>
      </c>
      <c r="P98" s="16"/>
      <c r="Q98" s="16"/>
      <c r="R98" s="16"/>
      <c r="S98" s="16"/>
      <c r="T98" s="16"/>
    </row>
    <row r="99" spans="1:20" s="14" customFormat="1" ht="99.95" customHeight="1" x14ac:dyDescent="0.45">
      <c r="A99" s="11" t="str">
        <f>$A$94&amp;"-5"</f>
        <v>60-5</v>
      </c>
      <c r="B99" s="10" t="s">
        <v>216</v>
      </c>
      <c r="C99" s="75"/>
      <c r="D99" s="78" t="s">
        <v>22</v>
      </c>
      <c r="E99" s="78" t="s">
        <v>212</v>
      </c>
      <c r="F99" s="16"/>
      <c r="G99" s="16"/>
      <c r="H99" s="16"/>
      <c r="I99" s="16"/>
      <c r="J99" s="16"/>
      <c r="K99" s="16"/>
      <c r="L99" s="16"/>
      <c r="M99" s="16"/>
      <c r="N99" s="16"/>
      <c r="O99" s="16"/>
      <c r="P99" s="16"/>
      <c r="Q99" s="37">
        <v>36.200000000000003</v>
      </c>
      <c r="R99" s="16"/>
      <c r="S99" s="37">
        <v>43</v>
      </c>
      <c r="T99" s="16"/>
    </row>
    <row r="100" spans="1:20" s="14" customFormat="1" ht="99.95" customHeight="1" x14ac:dyDescent="0.45">
      <c r="A100" s="11" t="str">
        <f>$A$94&amp;"-6"</f>
        <v>60-6</v>
      </c>
      <c r="B100" s="10" t="s">
        <v>217</v>
      </c>
      <c r="C100" s="76"/>
      <c r="D100" s="79" t="s">
        <v>22</v>
      </c>
      <c r="E100" s="79" t="s">
        <v>212</v>
      </c>
      <c r="F100" s="16"/>
      <c r="G100" s="16"/>
      <c r="H100" s="16"/>
      <c r="I100" s="16"/>
      <c r="J100" s="16"/>
      <c r="K100" s="16"/>
      <c r="L100" s="16"/>
      <c r="M100" s="16"/>
      <c r="N100" s="16"/>
      <c r="O100" s="16"/>
      <c r="P100" s="16"/>
      <c r="Q100" s="37">
        <v>27</v>
      </c>
      <c r="R100" s="16"/>
      <c r="S100" s="37">
        <v>33.5</v>
      </c>
      <c r="T100" s="16"/>
    </row>
    <row r="101" spans="1:20" s="14" customFormat="1" ht="30" customHeight="1" x14ac:dyDescent="0.45">
      <c r="A101" s="6">
        <f>A94+1</f>
        <v>61</v>
      </c>
      <c r="B101" s="7" t="s">
        <v>218</v>
      </c>
      <c r="C101" s="74" t="s">
        <v>219</v>
      </c>
      <c r="D101" s="77" t="s">
        <v>22</v>
      </c>
      <c r="E101" s="77" t="s">
        <v>152</v>
      </c>
      <c r="F101" s="24"/>
      <c r="G101" s="24"/>
      <c r="H101" s="24"/>
      <c r="I101" s="24"/>
      <c r="J101" s="24"/>
      <c r="K101" s="24"/>
      <c r="L101" s="24"/>
      <c r="M101" s="24"/>
      <c r="N101" s="24"/>
      <c r="O101" s="24"/>
      <c r="P101" s="24"/>
      <c r="Q101" s="24"/>
      <c r="R101" s="24"/>
      <c r="S101" s="46"/>
      <c r="T101" s="24"/>
    </row>
    <row r="102" spans="1:20" s="14" customFormat="1" ht="99.95" customHeight="1" x14ac:dyDescent="0.45">
      <c r="A102" s="11" t="str">
        <f>$A$101&amp;"-1"</f>
        <v>61-1</v>
      </c>
      <c r="B102" s="10" t="s">
        <v>220</v>
      </c>
      <c r="C102" s="75"/>
      <c r="D102" s="78"/>
      <c r="E102" s="78"/>
      <c r="F102" s="16"/>
      <c r="G102" s="16"/>
      <c r="H102" s="16"/>
      <c r="I102" s="16"/>
      <c r="J102" s="16"/>
      <c r="K102" s="16"/>
      <c r="L102" s="16"/>
      <c r="M102" s="16"/>
      <c r="N102" s="16"/>
      <c r="O102" s="16"/>
      <c r="P102" s="16"/>
      <c r="Q102" s="16"/>
      <c r="R102" s="16"/>
      <c r="S102" s="47"/>
      <c r="T102" s="39">
        <v>77.756820157334801</v>
      </c>
    </row>
    <row r="103" spans="1:20" s="14" customFormat="1" ht="99.95" customHeight="1" x14ac:dyDescent="0.45">
      <c r="A103" s="11" t="str">
        <f>$A$101&amp;"-2"</f>
        <v>61-2</v>
      </c>
      <c r="B103" s="10" t="s">
        <v>221</v>
      </c>
      <c r="C103" s="75"/>
      <c r="D103" s="78"/>
      <c r="E103" s="78"/>
      <c r="F103" s="16"/>
      <c r="G103" s="16"/>
      <c r="H103" s="16"/>
      <c r="I103" s="16"/>
      <c r="J103" s="16"/>
      <c r="K103" s="16"/>
      <c r="L103" s="16"/>
      <c r="M103" s="16"/>
      <c r="N103" s="16"/>
      <c r="O103" s="16"/>
      <c r="P103" s="16"/>
      <c r="Q103" s="16"/>
      <c r="R103" s="16"/>
      <c r="S103" s="47"/>
      <c r="T103" s="39">
        <v>72.178060415878932</v>
      </c>
    </row>
    <row r="104" spans="1:20" s="14" customFormat="1" ht="99.95" customHeight="1" x14ac:dyDescent="0.45">
      <c r="A104" s="11" t="str">
        <f>$A$101&amp;"-3"</f>
        <v>61-3</v>
      </c>
      <c r="B104" s="10" t="s">
        <v>222</v>
      </c>
      <c r="C104" s="76"/>
      <c r="D104" s="79"/>
      <c r="E104" s="79"/>
      <c r="F104" s="16"/>
      <c r="G104" s="16"/>
      <c r="H104" s="16"/>
      <c r="I104" s="16"/>
      <c r="J104" s="16"/>
      <c r="K104" s="16"/>
      <c r="L104" s="16"/>
      <c r="M104" s="16"/>
      <c r="N104" s="16"/>
      <c r="O104" s="16"/>
      <c r="P104" s="16"/>
      <c r="Q104" s="16"/>
      <c r="R104" s="16"/>
      <c r="S104" s="47"/>
      <c r="T104" s="39">
        <v>66.378289715492031</v>
      </c>
    </row>
    <row r="105" spans="1:20" s="14" customFormat="1" ht="99.95" customHeight="1" x14ac:dyDescent="0.45">
      <c r="A105" s="17">
        <f>A101+1</f>
        <v>62</v>
      </c>
      <c r="B105" s="10" t="s">
        <v>223</v>
      </c>
      <c r="C105" s="12" t="s">
        <v>354</v>
      </c>
      <c r="D105" s="10" t="s">
        <v>22</v>
      </c>
      <c r="E105" s="10" t="s">
        <v>152</v>
      </c>
      <c r="F105" s="16"/>
      <c r="G105" s="16"/>
      <c r="H105" s="16"/>
      <c r="I105" s="16"/>
      <c r="J105" s="16"/>
      <c r="K105" s="16"/>
      <c r="L105" s="16"/>
      <c r="M105" s="16"/>
      <c r="N105" s="16"/>
      <c r="O105" s="16"/>
      <c r="P105" s="16"/>
      <c r="Q105" s="16"/>
      <c r="R105" s="16"/>
      <c r="S105" s="39">
        <v>38.100098834235588</v>
      </c>
      <c r="T105" s="39">
        <v>53.48119397986035</v>
      </c>
    </row>
    <row r="106" spans="1:20" s="14" customFormat="1" ht="192" x14ac:dyDescent="0.45">
      <c r="A106" s="17">
        <f>A105+1</f>
        <v>63</v>
      </c>
      <c r="B106" s="10" t="s">
        <v>224</v>
      </c>
      <c r="C106" s="12" t="s">
        <v>355</v>
      </c>
      <c r="D106" s="10" t="s">
        <v>8</v>
      </c>
      <c r="E106" s="10" t="s">
        <v>225</v>
      </c>
      <c r="F106" s="13">
        <v>201</v>
      </c>
      <c r="G106" s="13">
        <v>208</v>
      </c>
      <c r="H106" s="13">
        <v>152</v>
      </c>
      <c r="I106" s="13">
        <v>195</v>
      </c>
      <c r="J106" s="13">
        <v>232</v>
      </c>
      <c r="K106" s="13">
        <v>275</v>
      </c>
      <c r="L106" s="13">
        <v>299</v>
      </c>
      <c r="M106" s="13">
        <v>262</v>
      </c>
      <c r="N106" s="13">
        <v>296</v>
      </c>
      <c r="O106" s="13">
        <v>138</v>
      </c>
      <c r="P106" s="13">
        <v>65</v>
      </c>
      <c r="Q106" s="13">
        <v>176</v>
      </c>
      <c r="R106" s="13">
        <v>180</v>
      </c>
      <c r="S106" s="13">
        <v>311</v>
      </c>
      <c r="T106" s="16"/>
    </row>
    <row r="107" spans="1:20" s="14" customFormat="1" ht="99.95" customHeight="1" x14ac:dyDescent="0.45">
      <c r="A107" s="17">
        <f t="shared" ref="A107:A111" si="6">A106+1</f>
        <v>64</v>
      </c>
      <c r="B107" s="10" t="s">
        <v>226</v>
      </c>
      <c r="C107" s="12" t="s">
        <v>227</v>
      </c>
      <c r="D107" s="10" t="s">
        <v>228</v>
      </c>
      <c r="E107" s="10" t="s">
        <v>229</v>
      </c>
      <c r="F107" s="13">
        <v>2177280</v>
      </c>
      <c r="G107" s="13">
        <v>767719</v>
      </c>
      <c r="H107" s="13">
        <v>1586704</v>
      </c>
      <c r="I107" s="13">
        <v>6600</v>
      </c>
      <c r="J107" s="13">
        <v>12000</v>
      </c>
      <c r="K107" s="13">
        <v>9000</v>
      </c>
      <c r="L107" s="13">
        <v>215676</v>
      </c>
      <c r="M107" s="13">
        <v>53400</v>
      </c>
      <c r="N107" s="13">
        <v>7200</v>
      </c>
      <c r="O107" s="13">
        <v>6300</v>
      </c>
      <c r="P107" s="13">
        <v>36000</v>
      </c>
      <c r="Q107" s="13">
        <v>8000</v>
      </c>
      <c r="R107" s="13">
        <v>675276</v>
      </c>
      <c r="S107" s="13">
        <v>27000</v>
      </c>
      <c r="T107" s="16"/>
    </row>
    <row r="108" spans="1:20" s="14" customFormat="1" ht="168" x14ac:dyDescent="0.45">
      <c r="A108" s="17">
        <f t="shared" si="6"/>
        <v>65</v>
      </c>
      <c r="B108" s="10" t="s">
        <v>230</v>
      </c>
      <c r="C108" s="12" t="s">
        <v>231</v>
      </c>
      <c r="D108" s="10" t="s">
        <v>143</v>
      </c>
      <c r="E108" s="10" t="s">
        <v>232</v>
      </c>
      <c r="F108" s="30">
        <v>10.199999999999999</v>
      </c>
      <c r="G108" s="30">
        <v>10.199999999999999</v>
      </c>
      <c r="H108" s="30">
        <v>10.5</v>
      </c>
      <c r="I108" s="30">
        <v>9.6999999999999993</v>
      </c>
      <c r="J108" s="30">
        <v>9.6</v>
      </c>
      <c r="K108" s="30">
        <v>10.1</v>
      </c>
      <c r="L108" s="30">
        <v>9.4</v>
      </c>
      <c r="M108" s="30">
        <v>8.5</v>
      </c>
      <c r="N108" s="30">
        <v>8.6</v>
      </c>
      <c r="O108" s="30">
        <v>8.3000000000000007</v>
      </c>
      <c r="P108" s="30">
        <v>7.1</v>
      </c>
      <c r="Q108" s="30">
        <v>7.2</v>
      </c>
      <c r="R108" s="30">
        <v>7.2</v>
      </c>
      <c r="S108" s="30">
        <v>7.2</v>
      </c>
      <c r="T108" s="16"/>
    </row>
    <row r="109" spans="1:20" s="14" customFormat="1" ht="99.95" customHeight="1" x14ac:dyDescent="0.45">
      <c r="A109" s="17">
        <f t="shared" si="6"/>
        <v>66</v>
      </c>
      <c r="B109" s="10" t="s">
        <v>233</v>
      </c>
      <c r="C109" s="12" t="s">
        <v>234</v>
      </c>
      <c r="D109" s="10" t="s">
        <v>143</v>
      </c>
      <c r="E109" s="10" t="s">
        <v>235</v>
      </c>
      <c r="F109" s="16"/>
      <c r="G109" s="16"/>
      <c r="H109" s="16"/>
      <c r="I109" s="16"/>
      <c r="J109" s="16"/>
      <c r="K109" s="16"/>
      <c r="L109" s="16"/>
      <c r="M109" s="48">
        <v>3</v>
      </c>
      <c r="N109" s="48">
        <v>5</v>
      </c>
      <c r="O109" s="48">
        <v>19</v>
      </c>
      <c r="P109" s="48">
        <v>29</v>
      </c>
      <c r="Q109" s="48">
        <v>52</v>
      </c>
      <c r="R109" s="48">
        <v>74</v>
      </c>
      <c r="S109" s="48">
        <v>86</v>
      </c>
      <c r="T109" s="16"/>
    </row>
    <row r="110" spans="1:20" s="14" customFormat="1" ht="99.95" customHeight="1" x14ac:dyDescent="0.45">
      <c r="A110" s="17">
        <f>A109+1</f>
        <v>67</v>
      </c>
      <c r="B110" s="10" t="s">
        <v>236</v>
      </c>
      <c r="C110" s="12" t="s">
        <v>237</v>
      </c>
      <c r="D110" s="10" t="s">
        <v>143</v>
      </c>
      <c r="E110" s="10" t="s">
        <v>238</v>
      </c>
      <c r="F110" s="26">
        <v>482</v>
      </c>
      <c r="G110" s="26">
        <v>484</v>
      </c>
      <c r="H110" s="26">
        <v>485</v>
      </c>
      <c r="I110" s="26">
        <v>449</v>
      </c>
      <c r="J110" s="26">
        <v>451</v>
      </c>
      <c r="K110" s="26">
        <v>421</v>
      </c>
      <c r="L110" s="26">
        <v>428</v>
      </c>
      <c r="M110" s="26">
        <v>402</v>
      </c>
      <c r="N110" s="26">
        <v>370</v>
      </c>
      <c r="O110" s="26">
        <v>454</v>
      </c>
      <c r="P110" s="26">
        <v>547</v>
      </c>
      <c r="Q110" s="26">
        <v>403</v>
      </c>
      <c r="R110" s="26">
        <v>385</v>
      </c>
      <c r="S110" s="26">
        <v>395</v>
      </c>
      <c r="T110" s="26">
        <v>434</v>
      </c>
    </row>
    <row r="111" spans="1:20" s="14" customFormat="1" ht="30" customHeight="1" x14ac:dyDescent="0.45">
      <c r="A111" s="6">
        <f t="shared" si="6"/>
        <v>68</v>
      </c>
      <c r="B111" s="7" t="s">
        <v>239</v>
      </c>
      <c r="C111" s="74" t="s">
        <v>240</v>
      </c>
      <c r="D111" s="77" t="s">
        <v>210</v>
      </c>
      <c r="E111" s="77" t="s">
        <v>241</v>
      </c>
      <c r="F111" s="24"/>
      <c r="G111" s="24"/>
      <c r="H111" s="24"/>
      <c r="I111" s="24"/>
      <c r="J111" s="24"/>
      <c r="K111" s="24"/>
      <c r="L111" s="24"/>
      <c r="M111" s="24"/>
      <c r="N111" s="24"/>
      <c r="O111" s="24"/>
      <c r="P111" s="24"/>
      <c r="Q111" s="24"/>
      <c r="R111" s="24"/>
      <c r="S111" s="24"/>
      <c r="T111" s="24"/>
    </row>
    <row r="112" spans="1:20" s="14" customFormat="1" ht="99.95" customHeight="1" x14ac:dyDescent="0.45">
      <c r="A112" s="11" t="str">
        <f>$A$111&amp;"-1"</f>
        <v>68-1</v>
      </c>
      <c r="B112" s="10" t="s">
        <v>242</v>
      </c>
      <c r="C112" s="75"/>
      <c r="D112" s="78" t="s">
        <v>22</v>
      </c>
      <c r="E112" s="78" t="s">
        <v>152</v>
      </c>
      <c r="F112" s="16"/>
      <c r="G112" s="16"/>
      <c r="H112" s="16"/>
      <c r="I112" s="16"/>
      <c r="J112" s="16"/>
      <c r="K112" s="16"/>
      <c r="L112" s="16"/>
      <c r="M112" s="16"/>
      <c r="N112" s="16"/>
      <c r="O112" s="16"/>
      <c r="P112" s="16"/>
      <c r="Q112" s="16"/>
      <c r="R112" s="16"/>
      <c r="S112" s="49">
        <v>70.220017612512123</v>
      </c>
      <c r="T112" s="50">
        <v>75.286352798071235</v>
      </c>
    </row>
    <row r="113" spans="1:20" s="14" customFormat="1" ht="99.95" customHeight="1" x14ac:dyDescent="0.45">
      <c r="A113" s="11" t="str">
        <f>$A$111&amp;"-2"</f>
        <v>68-2</v>
      </c>
      <c r="B113" s="10" t="s">
        <v>243</v>
      </c>
      <c r="C113" s="75"/>
      <c r="D113" s="78" t="s">
        <v>22</v>
      </c>
      <c r="E113" s="78" t="s">
        <v>152</v>
      </c>
      <c r="F113" s="16"/>
      <c r="G113" s="16"/>
      <c r="H113" s="16"/>
      <c r="I113" s="16"/>
      <c r="J113" s="16"/>
      <c r="K113" s="16"/>
      <c r="L113" s="16"/>
      <c r="M113" s="16"/>
      <c r="N113" s="16"/>
      <c r="O113" s="16"/>
      <c r="P113" s="16"/>
      <c r="Q113" s="16"/>
      <c r="R113" s="16"/>
      <c r="S113" s="49">
        <v>58.915615229906408</v>
      </c>
      <c r="T113" s="50">
        <v>66.868351371980012</v>
      </c>
    </row>
    <row r="114" spans="1:20" s="14" customFormat="1" ht="99.95" customHeight="1" x14ac:dyDescent="0.45">
      <c r="A114" s="11" t="str">
        <f>$A$111&amp;"-3"</f>
        <v>68-3</v>
      </c>
      <c r="B114" s="10" t="s">
        <v>244</v>
      </c>
      <c r="C114" s="75"/>
      <c r="D114" s="78" t="s">
        <v>22</v>
      </c>
      <c r="E114" s="78" t="s">
        <v>152</v>
      </c>
      <c r="F114" s="16"/>
      <c r="G114" s="16"/>
      <c r="H114" s="16"/>
      <c r="I114" s="16"/>
      <c r="J114" s="16"/>
      <c r="K114" s="16"/>
      <c r="L114" s="16"/>
      <c r="M114" s="16"/>
      <c r="N114" s="16"/>
      <c r="O114" s="16"/>
      <c r="P114" s="16"/>
      <c r="Q114" s="16"/>
      <c r="R114" s="16"/>
      <c r="S114" s="49">
        <v>56.20864549476449</v>
      </c>
      <c r="T114" s="50">
        <v>58.037089509292684</v>
      </c>
    </row>
    <row r="115" spans="1:20" s="14" customFormat="1" ht="99.95" customHeight="1" x14ac:dyDescent="0.45">
      <c r="A115" s="11" t="str">
        <f>$A$111&amp;"-4"</f>
        <v>68-4</v>
      </c>
      <c r="B115" s="10" t="s">
        <v>245</v>
      </c>
      <c r="C115" s="75"/>
      <c r="D115" s="78" t="s">
        <v>22</v>
      </c>
      <c r="E115" s="78" t="s">
        <v>152</v>
      </c>
      <c r="F115" s="16"/>
      <c r="G115" s="16"/>
      <c r="H115" s="16"/>
      <c r="I115" s="16"/>
      <c r="J115" s="16"/>
      <c r="K115" s="16"/>
      <c r="L115" s="16"/>
      <c r="M115" s="16"/>
      <c r="N115" s="16"/>
      <c r="O115" s="16"/>
      <c r="P115" s="16"/>
      <c r="Q115" s="16"/>
      <c r="R115" s="16"/>
      <c r="S115" s="49">
        <v>56.440195974207256</v>
      </c>
      <c r="T115" s="50">
        <v>57.003713074268923</v>
      </c>
    </row>
    <row r="116" spans="1:20" s="14" customFormat="1" ht="99.95" customHeight="1" x14ac:dyDescent="0.45">
      <c r="A116" s="11" t="str">
        <f>$A$111&amp;"-5"</f>
        <v>68-5</v>
      </c>
      <c r="B116" s="10" t="s">
        <v>246</v>
      </c>
      <c r="C116" s="76"/>
      <c r="D116" s="79" t="s">
        <v>22</v>
      </c>
      <c r="E116" s="79" t="s">
        <v>152</v>
      </c>
      <c r="F116" s="16"/>
      <c r="G116" s="16"/>
      <c r="H116" s="16"/>
      <c r="I116" s="16"/>
      <c r="J116" s="16"/>
      <c r="K116" s="16"/>
      <c r="L116" s="16"/>
      <c r="M116" s="16"/>
      <c r="N116" s="16"/>
      <c r="O116" s="16"/>
      <c r="P116" s="16"/>
      <c r="Q116" s="16"/>
      <c r="R116" s="16"/>
      <c r="S116" s="49">
        <v>47.272834299116887</v>
      </c>
      <c r="T116" s="50">
        <v>59.469059572647296</v>
      </c>
    </row>
    <row r="117" spans="1:20" s="14" customFormat="1" ht="99.95" customHeight="1" x14ac:dyDescent="0.45">
      <c r="A117" s="17">
        <f>A111+1</f>
        <v>69</v>
      </c>
      <c r="B117" s="10" t="s">
        <v>247</v>
      </c>
      <c r="C117" s="12" t="s">
        <v>248</v>
      </c>
      <c r="D117" s="10" t="s">
        <v>22</v>
      </c>
      <c r="E117" s="10" t="s">
        <v>112</v>
      </c>
      <c r="F117" s="16"/>
      <c r="G117" s="16"/>
      <c r="H117" s="16"/>
      <c r="I117" s="16"/>
      <c r="J117" s="16"/>
      <c r="K117" s="16"/>
      <c r="L117" s="30">
        <v>30.900000000000002</v>
      </c>
      <c r="M117" s="16"/>
      <c r="N117" s="30">
        <v>30.3</v>
      </c>
      <c r="O117" s="16"/>
      <c r="P117" s="16"/>
      <c r="Q117" s="16"/>
      <c r="R117" s="30">
        <v>16</v>
      </c>
      <c r="S117" s="16"/>
      <c r="T117" s="30">
        <v>17.399999999999999</v>
      </c>
    </row>
    <row r="118" spans="1:20" s="14" customFormat="1" ht="99.95" customHeight="1" x14ac:dyDescent="0.45">
      <c r="A118" s="17">
        <f>A117+1</f>
        <v>70</v>
      </c>
      <c r="B118" s="10" t="s">
        <v>249</v>
      </c>
      <c r="C118" s="12" t="s">
        <v>250</v>
      </c>
      <c r="D118" s="10" t="s">
        <v>251</v>
      </c>
      <c r="E118" s="10" t="s">
        <v>252</v>
      </c>
      <c r="F118" s="30">
        <v>30</v>
      </c>
      <c r="G118" s="30">
        <v>29.6</v>
      </c>
      <c r="H118" s="30">
        <v>24.9</v>
      </c>
      <c r="I118" s="30">
        <v>26.2</v>
      </c>
      <c r="J118" s="30">
        <v>22.8</v>
      </c>
      <c r="K118" s="30">
        <v>23.8</v>
      </c>
      <c r="L118" s="30">
        <v>22.8</v>
      </c>
      <c r="M118" s="30">
        <v>20.8</v>
      </c>
      <c r="N118" s="30">
        <v>22.2</v>
      </c>
      <c r="O118" s="30">
        <v>25.2</v>
      </c>
      <c r="P118" s="30">
        <v>23.6</v>
      </c>
      <c r="Q118" s="30">
        <v>25.8</v>
      </c>
      <c r="R118" s="30">
        <v>24.1</v>
      </c>
      <c r="S118" s="30">
        <v>22.4</v>
      </c>
      <c r="T118" s="16"/>
    </row>
    <row r="119" spans="1:20" s="14" customFormat="1" ht="99.95" customHeight="1" x14ac:dyDescent="0.45">
      <c r="A119" s="17">
        <f t="shared" ref="A119:A141" si="7">A118+1</f>
        <v>71</v>
      </c>
      <c r="B119" s="10" t="s">
        <v>253</v>
      </c>
      <c r="C119" s="12" t="s">
        <v>254</v>
      </c>
      <c r="D119" s="10" t="s">
        <v>22</v>
      </c>
      <c r="E119" s="10" t="s">
        <v>112</v>
      </c>
      <c r="F119" s="16"/>
      <c r="G119" s="16"/>
      <c r="H119" s="16"/>
      <c r="I119" s="16"/>
      <c r="J119" s="16"/>
      <c r="K119" s="16"/>
      <c r="L119" s="16"/>
      <c r="M119" s="16"/>
      <c r="N119" s="16"/>
      <c r="O119" s="16"/>
      <c r="P119" s="16"/>
      <c r="Q119" s="34">
        <v>31.4</v>
      </c>
      <c r="R119" s="16"/>
      <c r="S119" s="34">
        <v>30.400000000000002</v>
      </c>
      <c r="T119" s="16"/>
    </row>
    <row r="120" spans="1:20" s="14" customFormat="1" ht="120" x14ac:dyDescent="0.45">
      <c r="A120" s="17">
        <f t="shared" si="7"/>
        <v>72</v>
      </c>
      <c r="B120" s="10" t="s">
        <v>255</v>
      </c>
      <c r="C120" s="12" t="s">
        <v>256</v>
      </c>
      <c r="D120" s="10" t="s">
        <v>22</v>
      </c>
      <c r="E120" s="10" t="s">
        <v>257</v>
      </c>
      <c r="F120" s="30">
        <v>6.1701379391192219</v>
      </c>
      <c r="G120" s="30">
        <v>6.6116001883853208</v>
      </c>
      <c r="H120" s="30">
        <v>5.7420233232699935</v>
      </c>
      <c r="I120" s="30">
        <v>5.9835342546309906</v>
      </c>
      <c r="J120" s="30">
        <v>6.182917184498927</v>
      </c>
      <c r="K120" s="30">
        <v>7.2583219665089818</v>
      </c>
      <c r="L120" s="30">
        <v>7.9149010274568985</v>
      </c>
      <c r="M120" s="30">
        <v>7.8755637793454376</v>
      </c>
      <c r="N120" s="30">
        <v>9.8879328188296522</v>
      </c>
      <c r="O120" s="30">
        <v>11.706533160269485</v>
      </c>
      <c r="P120" s="30">
        <v>12.906276267862147</v>
      </c>
      <c r="Q120" s="30">
        <v>14.322099590269833</v>
      </c>
      <c r="R120" s="30">
        <v>16.654943337241111</v>
      </c>
      <c r="S120" s="16"/>
      <c r="T120" s="16"/>
    </row>
    <row r="121" spans="1:20" s="14" customFormat="1" ht="30" customHeight="1" x14ac:dyDescent="0.45">
      <c r="A121" s="6">
        <f t="shared" si="7"/>
        <v>73</v>
      </c>
      <c r="B121" s="7" t="s">
        <v>258</v>
      </c>
      <c r="C121" s="12"/>
      <c r="D121" s="10"/>
      <c r="E121" s="10"/>
      <c r="F121" s="51"/>
      <c r="G121" s="51"/>
      <c r="H121" s="51"/>
      <c r="I121" s="51"/>
      <c r="J121" s="51"/>
      <c r="K121" s="51"/>
      <c r="L121" s="51"/>
      <c r="M121" s="51"/>
      <c r="N121" s="51"/>
      <c r="O121" s="51"/>
      <c r="P121" s="51"/>
      <c r="Q121" s="51"/>
      <c r="R121" s="51"/>
      <c r="S121" s="24"/>
      <c r="T121" s="24"/>
    </row>
    <row r="122" spans="1:20" s="14" customFormat="1" ht="99.95" customHeight="1" x14ac:dyDescent="0.45">
      <c r="A122" s="11" t="str">
        <f>$A$121&amp;"-1"</f>
        <v>73-1</v>
      </c>
      <c r="B122" s="10" t="s">
        <v>259</v>
      </c>
      <c r="C122" s="12" t="s">
        <v>260</v>
      </c>
      <c r="D122" s="10" t="s">
        <v>22</v>
      </c>
      <c r="E122" s="10" t="s">
        <v>112</v>
      </c>
      <c r="F122" s="16"/>
      <c r="G122" s="16"/>
      <c r="H122" s="16"/>
      <c r="I122" s="16"/>
      <c r="J122" s="16"/>
      <c r="K122" s="16"/>
      <c r="L122" s="16"/>
      <c r="M122" s="16"/>
      <c r="N122" s="16"/>
      <c r="O122" s="16"/>
      <c r="P122" s="16"/>
      <c r="Q122" s="30">
        <v>27.2</v>
      </c>
      <c r="R122" s="16"/>
      <c r="S122" s="30">
        <v>24.2</v>
      </c>
      <c r="T122" s="16"/>
    </row>
    <row r="123" spans="1:20" s="14" customFormat="1" ht="99.95" customHeight="1" x14ac:dyDescent="0.45">
      <c r="A123" s="11" t="str">
        <f>$A$121&amp;"-2"</f>
        <v>73-2</v>
      </c>
      <c r="B123" s="10" t="s">
        <v>261</v>
      </c>
      <c r="C123" s="12" t="s">
        <v>262</v>
      </c>
      <c r="D123" s="10" t="s">
        <v>22</v>
      </c>
      <c r="E123" s="10" t="s">
        <v>112</v>
      </c>
      <c r="F123" s="16"/>
      <c r="G123" s="16"/>
      <c r="H123" s="16"/>
      <c r="I123" s="16"/>
      <c r="J123" s="16"/>
      <c r="K123" s="16"/>
      <c r="L123" s="16"/>
      <c r="M123" s="16"/>
      <c r="N123" s="16"/>
      <c r="O123" s="16"/>
      <c r="P123" s="16"/>
      <c r="Q123" s="30">
        <v>25.1</v>
      </c>
      <c r="R123" s="16"/>
      <c r="S123" s="30">
        <v>25.200000000000003</v>
      </c>
      <c r="T123" s="16"/>
    </row>
    <row r="124" spans="1:20" s="14" customFormat="1" ht="99.95" customHeight="1" x14ac:dyDescent="0.45">
      <c r="A124" s="17">
        <f>A121+1</f>
        <v>74</v>
      </c>
      <c r="B124" s="10" t="s">
        <v>263</v>
      </c>
      <c r="C124" s="12" t="s">
        <v>264</v>
      </c>
      <c r="D124" s="10" t="s">
        <v>22</v>
      </c>
      <c r="E124" s="10" t="s">
        <v>112</v>
      </c>
      <c r="F124" s="16"/>
      <c r="G124" s="16"/>
      <c r="H124" s="16"/>
      <c r="I124" s="16"/>
      <c r="J124" s="16"/>
      <c r="K124" s="30">
        <v>26.3</v>
      </c>
      <c r="L124" s="16"/>
      <c r="M124" s="27">
        <v>21.1</v>
      </c>
      <c r="N124" s="16"/>
      <c r="O124" s="27">
        <v>18.399999999999999</v>
      </c>
      <c r="P124" s="16"/>
      <c r="Q124" s="27">
        <v>12.5</v>
      </c>
      <c r="R124" s="16"/>
      <c r="S124" s="27">
        <v>10.8</v>
      </c>
      <c r="T124" s="16"/>
    </row>
    <row r="125" spans="1:20" s="14" customFormat="1" ht="99.95" customHeight="1" x14ac:dyDescent="0.45">
      <c r="A125" s="17">
        <f t="shared" si="7"/>
        <v>75</v>
      </c>
      <c r="B125" s="10" t="s">
        <v>265</v>
      </c>
      <c r="C125" s="12" t="s">
        <v>266</v>
      </c>
      <c r="D125" s="10" t="s">
        <v>77</v>
      </c>
      <c r="E125" s="10" t="s">
        <v>267</v>
      </c>
      <c r="F125" s="52">
        <v>32</v>
      </c>
      <c r="G125" s="52">
        <v>38</v>
      </c>
      <c r="H125" s="52">
        <v>44</v>
      </c>
      <c r="I125" s="52">
        <v>48</v>
      </c>
      <c r="J125" s="52">
        <v>54</v>
      </c>
      <c r="K125" s="52">
        <v>60</v>
      </c>
      <c r="L125" s="52">
        <v>66</v>
      </c>
      <c r="M125" s="52">
        <v>69</v>
      </c>
      <c r="N125" s="52">
        <v>80</v>
      </c>
      <c r="O125" s="52">
        <v>91</v>
      </c>
      <c r="P125" s="52">
        <v>100</v>
      </c>
      <c r="Q125" s="52">
        <v>113</v>
      </c>
      <c r="R125" s="52">
        <v>125</v>
      </c>
      <c r="S125" s="52">
        <v>144</v>
      </c>
      <c r="T125" s="52">
        <v>157</v>
      </c>
    </row>
    <row r="126" spans="1:20" s="14" customFormat="1" ht="99.95" customHeight="1" x14ac:dyDescent="0.45">
      <c r="A126" s="17">
        <f t="shared" si="7"/>
        <v>76</v>
      </c>
      <c r="B126" s="10" t="s">
        <v>268</v>
      </c>
      <c r="C126" s="12" t="s">
        <v>269</v>
      </c>
      <c r="D126" s="10" t="s">
        <v>22</v>
      </c>
      <c r="E126" s="10" t="s">
        <v>112</v>
      </c>
      <c r="F126" s="16"/>
      <c r="G126" s="16"/>
      <c r="H126" s="16"/>
      <c r="I126" s="16"/>
      <c r="J126" s="16"/>
      <c r="K126" s="16"/>
      <c r="L126" s="16"/>
      <c r="M126" s="16"/>
      <c r="N126" s="16"/>
      <c r="O126" s="16"/>
      <c r="P126" s="16"/>
      <c r="Q126" s="37">
        <v>20.7</v>
      </c>
      <c r="R126" s="16"/>
      <c r="S126" s="37">
        <v>15.2</v>
      </c>
      <c r="T126" s="16"/>
    </row>
    <row r="127" spans="1:20" s="14" customFormat="1" ht="144" x14ac:dyDescent="0.45">
      <c r="A127" s="17">
        <f t="shared" si="7"/>
        <v>77</v>
      </c>
      <c r="B127" s="10" t="s">
        <v>270</v>
      </c>
      <c r="C127" s="12" t="s">
        <v>271</v>
      </c>
      <c r="D127" s="10" t="s">
        <v>77</v>
      </c>
      <c r="E127" s="10" t="s">
        <v>272</v>
      </c>
      <c r="F127" s="27">
        <v>2.1</v>
      </c>
      <c r="G127" s="27">
        <v>2.1</v>
      </c>
      <c r="H127" s="27">
        <v>2.1</v>
      </c>
      <c r="I127" s="27">
        <v>2.2999999999999998</v>
      </c>
      <c r="J127" s="27">
        <v>2.8</v>
      </c>
      <c r="K127" s="27">
        <v>2.8</v>
      </c>
      <c r="L127" s="27">
        <v>2.9</v>
      </c>
      <c r="M127" s="27">
        <v>3.1</v>
      </c>
      <c r="N127" s="27">
        <v>3.2</v>
      </c>
      <c r="O127" s="27">
        <v>3.6</v>
      </c>
      <c r="P127" s="27">
        <v>3.6</v>
      </c>
      <c r="Q127" s="27">
        <v>3.6</v>
      </c>
      <c r="R127" s="27">
        <v>3.5</v>
      </c>
      <c r="S127" s="27">
        <v>3.7</v>
      </c>
      <c r="T127" s="16"/>
    </row>
    <row r="128" spans="1:20" s="14" customFormat="1" ht="192" x14ac:dyDescent="0.45">
      <c r="A128" s="17">
        <f t="shared" si="7"/>
        <v>78</v>
      </c>
      <c r="B128" s="10" t="s">
        <v>273</v>
      </c>
      <c r="C128" s="12" t="s">
        <v>274</v>
      </c>
      <c r="D128" s="10" t="s">
        <v>228</v>
      </c>
      <c r="E128" s="10" t="s">
        <v>275</v>
      </c>
      <c r="F128" s="53">
        <v>29.079486049177056</v>
      </c>
      <c r="G128" s="53">
        <v>24.880205495875476</v>
      </c>
      <c r="H128" s="53">
        <v>34.347769888722063</v>
      </c>
      <c r="I128" s="53">
        <v>45.846880696629469</v>
      </c>
      <c r="J128" s="53">
        <v>60.362801772739196</v>
      </c>
      <c r="K128" s="53">
        <v>52.31761132646308</v>
      </c>
      <c r="L128" s="53">
        <v>57.963560715251823</v>
      </c>
      <c r="M128" s="53">
        <v>57.796947185663399</v>
      </c>
      <c r="N128" s="53">
        <v>62.058377443250976</v>
      </c>
      <c r="O128" s="53">
        <v>51.838939608946262</v>
      </c>
      <c r="P128" s="53">
        <v>47.453200379738938</v>
      </c>
      <c r="Q128" s="53">
        <v>38.574881263548455</v>
      </c>
      <c r="R128" s="53">
        <v>47.247770713472448</v>
      </c>
      <c r="S128" s="53">
        <v>54.899035044272033</v>
      </c>
      <c r="T128" s="53">
        <v>52.1293850402974</v>
      </c>
    </row>
    <row r="129" spans="1:20" s="14" customFormat="1" ht="120" x14ac:dyDescent="0.45">
      <c r="A129" s="17">
        <f>$A$128+1</f>
        <v>79</v>
      </c>
      <c r="B129" s="10" t="s">
        <v>276</v>
      </c>
      <c r="C129" s="12" t="s">
        <v>277</v>
      </c>
      <c r="D129" s="10" t="s">
        <v>77</v>
      </c>
      <c r="E129" s="10" t="s">
        <v>278</v>
      </c>
      <c r="F129" s="16"/>
      <c r="G129" s="16"/>
      <c r="H129" s="16"/>
      <c r="I129" s="16"/>
      <c r="J129" s="16"/>
      <c r="K129" s="16"/>
      <c r="L129" s="16"/>
      <c r="M129" s="16"/>
      <c r="N129" s="16"/>
      <c r="O129" s="16"/>
      <c r="P129" s="54">
        <v>239</v>
      </c>
      <c r="Q129" s="54">
        <v>247</v>
      </c>
      <c r="R129" s="54">
        <v>246</v>
      </c>
      <c r="S129" s="54">
        <v>324</v>
      </c>
      <c r="T129" s="16"/>
    </row>
    <row r="130" spans="1:20" s="14" customFormat="1" ht="99.95" customHeight="1" x14ac:dyDescent="0.45">
      <c r="A130" s="17">
        <f t="shared" si="7"/>
        <v>80</v>
      </c>
      <c r="B130" s="10" t="s">
        <v>279</v>
      </c>
      <c r="C130" s="12" t="s">
        <v>280</v>
      </c>
      <c r="D130" s="10" t="s">
        <v>77</v>
      </c>
      <c r="E130" s="10" t="s">
        <v>281</v>
      </c>
      <c r="F130" s="39">
        <v>134.84480782526785</v>
      </c>
      <c r="G130" s="39">
        <v>134.77398485423373</v>
      </c>
      <c r="H130" s="39">
        <v>131.75536349662309</v>
      </c>
      <c r="I130" s="39">
        <v>131.77640340127701</v>
      </c>
      <c r="J130" s="39">
        <v>133.1938942011262</v>
      </c>
      <c r="K130" s="39">
        <v>129.91463958184201</v>
      </c>
      <c r="L130" s="39">
        <v>138.18620968626706</v>
      </c>
      <c r="M130" s="39">
        <v>138.03104534402991</v>
      </c>
      <c r="N130" s="39">
        <v>134.28618525665894</v>
      </c>
      <c r="O130" s="39">
        <v>93.179791789629661</v>
      </c>
      <c r="P130" s="39">
        <v>97.126833142508332</v>
      </c>
      <c r="Q130" s="39">
        <v>104.33263440324266</v>
      </c>
      <c r="R130" s="39">
        <v>110.75061882642969</v>
      </c>
      <c r="S130" s="16"/>
      <c r="T130" s="16"/>
    </row>
    <row r="131" spans="1:20" s="14" customFormat="1" ht="99.95" customHeight="1" x14ac:dyDescent="0.45">
      <c r="A131" s="17">
        <f t="shared" si="7"/>
        <v>81</v>
      </c>
      <c r="B131" s="10" t="s">
        <v>282</v>
      </c>
      <c r="C131" s="12" t="s">
        <v>283</v>
      </c>
      <c r="D131" s="10" t="s">
        <v>143</v>
      </c>
      <c r="E131" s="10" t="s">
        <v>284</v>
      </c>
      <c r="F131" s="16"/>
      <c r="G131" s="16"/>
      <c r="H131" s="16"/>
      <c r="I131" s="16"/>
      <c r="J131" s="16"/>
      <c r="K131" s="16"/>
      <c r="L131" s="16"/>
      <c r="M131" s="55">
        <v>5</v>
      </c>
      <c r="N131" s="55">
        <v>9</v>
      </c>
      <c r="O131" s="55">
        <v>11</v>
      </c>
      <c r="P131" s="55">
        <v>6</v>
      </c>
      <c r="Q131" s="55">
        <v>10</v>
      </c>
      <c r="R131" s="55">
        <v>10</v>
      </c>
      <c r="S131" s="55">
        <v>4</v>
      </c>
      <c r="T131" s="55">
        <v>3</v>
      </c>
    </row>
    <row r="132" spans="1:20" s="14" customFormat="1" ht="99.95" customHeight="1" x14ac:dyDescent="0.45">
      <c r="A132" s="17">
        <f t="shared" si="7"/>
        <v>82</v>
      </c>
      <c r="B132" s="10" t="s">
        <v>285</v>
      </c>
      <c r="C132" s="12" t="s">
        <v>286</v>
      </c>
      <c r="D132" s="10" t="s">
        <v>143</v>
      </c>
      <c r="E132" s="10" t="s">
        <v>287</v>
      </c>
      <c r="F132" s="16"/>
      <c r="G132" s="16"/>
      <c r="H132" s="16"/>
      <c r="I132" s="16"/>
      <c r="J132" s="16"/>
      <c r="K132" s="16"/>
      <c r="L132" s="16"/>
      <c r="M132" s="16"/>
      <c r="N132" s="16"/>
      <c r="O132" s="16"/>
      <c r="P132" s="13">
        <v>6</v>
      </c>
      <c r="Q132" s="13">
        <v>19</v>
      </c>
      <c r="R132" s="13">
        <v>29</v>
      </c>
      <c r="S132" s="13">
        <v>23</v>
      </c>
      <c r="T132" s="13">
        <v>23</v>
      </c>
    </row>
    <row r="133" spans="1:20" s="14" customFormat="1" ht="99.95" customHeight="1" x14ac:dyDescent="0.45">
      <c r="A133" s="17">
        <f t="shared" si="7"/>
        <v>83</v>
      </c>
      <c r="B133" s="10" t="s">
        <v>288</v>
      </c>
      <c r="C133" s="12" t="s">
        <v>289</v>
      </c>
      <c r="D133" s="10" t="s">
        <v>22</v>
      </c>
      <c r="E133" s="10" t="s">
        <v>152</v>
      </c>
      <c r="F133" s="16"/>
      <c r="G133" s="16"/>
      <c r="H133" s="16"/>
      <c r="I133" s="16"/>
      <c r="J133" s="16"/>
      <c r="K133" s="16"/>
      <c r="L133" s="16"/>
      <c r="M133" s="16"/>
      <c r="N133" s="16"/>
      <c r="O133" s="16"/>
      <c r="P133" s="16"/>
      <c r="Q133" s="27"/>
      <c r="R133" s="16"/>
      <c r="S133" s="56">
        <v>56.353344441467023</v>
      </c>
      <c r="T133" s="56">
        <v>55.80590475087768</v>
      </c>
    </row>
    <row r="134" spans="1:20" s="14" customFormat="1" ht="99.95" customHeight="1" x14ac:dyDescent="0.45">
      <c r="A134" s="17">
        <f t="shared" si="7"/>
        <v>84</v>
      </c>
      <c r="B134" s="10" t="s">
        <v>290</v>
      </c>
      <c r="C134" s="12" t="s">
        <v>291</v>
      </c>
      <c r="D134" s="10" t="s">
        <v>292</v>
      </c>
      <c r="E134" s="10" t="s">
        <v>54</v>
      </c>
      <c r="F134" s="16"/>
      <c r="G134" s="16"/>
      <c r="H134" s="16"/>
      <c r="I134" s="16"/>
      <c r="J134" s="16"/>
      <c r="K134" s="30">
        <v>2.6</v>
      </c>
      <c r="L134" s="16"/>
      <c r="M134" s="27">
        <v>4.5</v>
      </c>
      <c r="N134" s="16"/>
      <c r="O134" s="27">
        <v>7.3</v>
      </c>
      <c r="P134" s="16"/>
      <c r="Q134" s="27">
        <v>4.0999999999999996</v>
      </c>
      <c r="R134" s="16"/>
      <c r="S134" s="27">
        <v>5.7</v>
      </c>
      <c r="T134" s="16"/>
    </row>
    <row r="135" spans="1:20" s="14" customFormat="1" ht="99.95" customHeight="1" x14ac:dyDescent="0.45">
      <c r="A135" s="17">
        <f t="shared" si="7"/>
        <v>85</v>
      </c>
      <c r="B135" s="10" t="s">
        <v>293</v>
      </c>
      <c r="C135" s="12" t="s">
        <v>294</v>
      </c>
      <c r="D135" s="10" t="s">
        <v>295</v>
      </c>
      <c r="E135" s="10" t="s">
        <v>152</v>
      </c>
      <c r="F135" s="16"/>
      <c r="G135" s="16"/>
      <c r="H135" s="16"/>
      <c r="I135" s="16"/>
      <c r="J135" s="16"/>
      <c r="K135" s="16"/>
      <c r="L135" s="16"/>
      <c r="M135" s="16"/>
      <c r="N135" s="16"/>
      <c r="O135" s="16"/>
      <c r="P135" s="16"/>
      <c r="Q135" s="16"/>
      <c r="R135" s="16"/>
      <c r="S135" s="16"/>
      <c r="T135" s="39">
        <v>3.6571428571428575</v>
      </c>
    </row>
    <row r="136" spans="1:20" s="14" customFormat="1" ht="99.95" customHeight="1" x14ac:dyDescent="0.45">
      <c r="A136" s="17">
        <f t="shared" si="7"/>
        <v>86</v>
      </c>
      <c r="B136" s="10" t="s">
        <v>296</v>
      </c>
      <c r="C136" s="12" t="s">
        <v>297</v>
      </c>
      <c r="D136" s="10" t="s">
        <v>22</v>
      </c>
      <c r="E136" s="10" t="s">
        <v>112</v>
      </c>
      <c r="F136" s="16"/>
      <c r="G136" s="16"/>
      <c r="H136" s="16"/>
      <c r="I136" s="16"/>
      <c r="J136" s="16"/>
      <c r="K136" s="30">
        <v>29.5</v>
      </c>
      <c r="L136" s="16"/>
      <c r="M136" s="30">
        <v>32.700000000000003</v>
      </c>
      <c r="N136" s="16"/>
      <c r="O136" s="30">
        <v>34.800000000000004</v>
      </c>
      <c r="P136" s="16"/>
      <c r="Q136" s="30">
        <v>15.3</v>
      </c>
      <c r="R136" s="16"/>
      <c r="S136" s="30">
        <v>22.6</v>
      </c>
      <c r="T136" s="16"/>
    </row>
    <row r="137" spans="1:20" s="14" customFormat="1" ht="99.95" customHeight="1" x14ac:dyDescent="0.45">
      <c r="A137" s="17">
        <f t="shared" si="7"/>
        <v>87</v>
      </c>
      <c r="B137" s="10" t="s">
        <v>298</v>
      </c>
      <c r="C137" s="12" t="s">
        <v>299</v>
      </c>
      <c r="D137" s="10" t="s">
        <v>8</v>
      </c>
      <c r="E137" s="10" t="s">
        <v>32</v>
      </c>
      <c r="F137" s="57">
        <v>6332223</v>
      </c>
      <c r="G137" s="57">
        <v>6869571</v>
      </c>
      <c r="H137" s="58">
        <v>6513136</v>
      </c>
      <c r="I137" s="54">
        <v>6726037</v>
      </c>
      <c r="J137" s="54">
        <v>6971139</v>
      </c>
      <c r="K137" s="54">
        <v>7794360</v>
      </c>
      <c r="L137" s="54">
        <v>8089499</v>
      </c>
      <c r="M137" s="54">
        <v>8323762</v>
      </c>
      <c r="N137" s="54">
        <v>8538346</v>
      </c>
      <c r="O137" s="54">
        <v>9088329</v>
      </c>
      <c r="P137" s="54">
        <v>2168956</v>
      </c>
      <c r="Q137" s="54">
        <v>3337474</v>
      </c>
      <c r="R137" s="54">
        <v>4621051</v>
      </c>
      <c r="S137" s="16"/>
      <c r="T137" s="16"/>
    </row>
    <row r="138" spans="1:20" s="14" customFormat="1" ht="99.95" customHeight="1" x14ac:dyDescent="0.45">
      <c r="A138" s="17">
        <f t="shared" si="7"/>
        <v>88</v>
      </c>
      <c r="B138" s="10" t="s">
        <v>300</v>
      </c>
      <c r="C138" s="12" t="s">
        <v>301</v>
      </c>
      <c r="D138" s="10" t="s">
        <v>22</v>
      </c>
      <c r="E138" s="10" t="s">
        <v>112</v>
      </c>
      <c r="F138" s="59"/>
      <c r="G138" s="59"/>
      <c r="H138" s="59"/>
      <c r="I138" s="59"/>
      <c r="J138" s="59"/>
      <c r="K138" s="60">
        <v>19.5</v>
      </c>
      <c r="L138" s="59"/>
      <c r="M138" s="61">
        <v>17.8</v>
      </c>
      <c r="N138" s="59"/>
      <c r="O138" s="61">
        <v>13.3</v>
      </c>
      <c r="P138" s="59"/>
      <c r="Q138" s="61">
        <v>5.8</v>
      </c>
      <c r="R138" s="59"/>
      <c r="S138" s="59"/>
      <c r="T138" s="59"/>
    </row>
    <row r="139" spans="1:20" s="14" customFormat="1" ht="99.95" customHeight="1" x14ac:dyDescent="0.45">
      <c r="A139" s="17">
        <f t="shared" si="7"/>
        <v>89</v>
      </c>
      <c r="B139" s="10" t="s">
        <v>302</v>
      </c>
      <c r="C139" s="12" t="s">
        <v>303</v>
      </c>
      <c r="D139" s="10" t="s">
        <v>22</v>
      </c>
      <c r="E139" s="10" t="s">
        <v>152</v>
      </c>
      <c r="F139" s="59"/>
      <c r="G139" s="59"/>
      <c r="H139" s="59"/>
      <c r="I139" s="59"/>
      <c r="J139" s="59"/>
      <c r="K139" s="59"/>
      <c r="L139" s="59"/>
      <c r="M139" s="59"/>
      <c r="N139" s="59"/>
      <c r="O139" s="59"/>
      <c r="P139" s="59"/>
      <c r="Q139" s="59"/>
      <c r="R139" s="59"/>
      <c r="S139" s="59"/>
      <c r="T139" s="62">
        <v>59.341880939851407</v>
      </c>
    </row>
    <row r="140" spans="1:20" s="14" customFormat="1" ht="99.95" customHeight="1" x14ac:dyDescent="0.45">
      <c r="A140" s="17">
        <f t="shared" si="7"/>
        <v>90</v>
      </c>
      <c r="B140" s="10" t="s">
        <v>304</v>
      </c>
      <c r="C140" s="12" t="s">
        <v>305</v>
      </c>
      <c r="D140" s="10" t="s">
        <v>22</v>
      </c>
      <c r="E140" s="10" t="s">
        <v>306</v>
      </c>
      <c r="F140" s="59"/>
      <c r="G140" s="59"/>
      <c r="H140" s="62">
        <v>76.065229743814982</v>
      </c>
      <c r="I140" s="59"/>
      <c r="J140" s="59"/>
      <c r="K140" s="59"/>
      <c r="L140" s="59"/>
      <c r="M140" s="62">
        <v>78.74091122866453</v>
      </c>
      <c r="N140" s="59"/>
      <c r="O140" s="59"/>
      <c r="P140" s="59"/>
      <c r="Q140" s="59"/>
      <c r="R140" s="62">
        <v>77.47476176339913</v>
      </c>
      <c r="S140" s="59"/>
      <c r="T140" s="59"/>
    </row>
    <row r="141" spans="1:20" s="14" customFormat="1" ht="30" customHeight="1" x14ac:dyDescent="0.45">
      <c r="A141" s="6">
        <f t="shared" si="7"/>
        <v>91</v>
      </c>
      <c r="B141" s="7" t="s">
        <v>307</v>
      </c>
      <c r="C141" s="74" t="s">
        <v>308</v>
      </c>
      <c r="D141" s="77" t="s">
        <v>22</v>
      </c>
      <c r="E141" s="77" t="s">
        <v>152</v>
      </c>
      <c r="F141" s="63"/>
      <c r="G141" s="63"/>
      <c r="H141" s="63"/>
      <c r="I141" s="63"/>
      <c r="J141" s="63"/>
      <c r="K141" s="63"/>
      <c r="L141" s="63"/>
      <c r="M141" s="63"/>
      <c r="N141" s="63"/>
      <c r="O141" s="63"/>
      <c r="P141" s="63"/>
      <c r="Q141" s="63"/>
      <c r="R141" s="63"/>
      <c r="S141" s="63"/>
      <c r="T141" s="63"/>
    </row>
    <row r="142" spans="1:20" s="14" customFormat="1" ht="99.95" customHeight="1" x14ac:dyDescent="0.45">
      <c r="A142" s="11" t="str">
        <f>$A$141&amp;"-1"</f>
        <v>91-1</v>
      </c>
      <c r="B142" s="10" t="s">
        <v>309</v>
      </c>
      <c r="C142" s="75"/>
      <c r="D142" s="78" t="s">
        <v>22</v>
      </c>
      <c r="E142" s="78" t="s">
        <v>152</v>
      </c>
      <c r="F142" s="59"/>
      <c r="G142" s="59"/>
      <c r="H142" s="59"/>
      <c r="I142" s="59"/>
      <c r="J142" s="59"/>
      <c r="K142" s="59"/>
      <c r="L142" s="59"/>
      <c r="M142" s="59"/>
      <c r="N142" s="59"/>
      <c r="O142" s="59"/>
      <c r="P142" s="59"/>
      <c r="Q142" s="59"/>
      <c r="R142" s="59"/>
      <c r="S142" s="59"/>
      <c r="T142" s="60">
        <v>74.637087178618344</v>
      </c>
    </row>
    <row r="143" spans="1:20" s="14" customFormat="1" ht="99.95" customHeight="1" x14ac:dyDescent="0.45">
      <c r="A143" s="11" t="str">
        <f>$A$141&amp;"-2"</f>
        <v>91-2</v>
      </c>
      <c r="B143" s="10" t="s">
        <v>310</v>
      </c>
      <c r="C143" s="75"/>
      <c r="D143" s="78" t="s">
        <v>22</v>
      </c>
      <c r="E143" s="78" t="s">
        <v>152</v>
      </c>
      <c r="F143" s="59"/>
      <c r="G143" s="59"/>
      <c r="H143" s="59"/>
      <c r="I143" s="59"/>
      <c r="J143" s="59"/>
      <c r="K143" s="59"/>
      <c r="L143" s="59"/>
      <c r="M143" s="59"/>
      <c r="N143" s="59"/>
      <c r="O143" s="59"/>
      <c r="P143" s="59"/>
      <c r="Q143" s="59"/>
      <c r="R143" s="59"/>
      <c r="S143" s="59"/>
      <c r="T143" s="60">
        <v>70.303456340488268</v>
      </c>
    </row>
    <row r="144" spans="1:20" s="14" customFormat="1" ht="99.95" customHeight="1" x14ac:dyDescent="0.45">
      <c r="A144" s="11" t="str">
        <f>$A$141&amp;"-3"</f>
        <v>91-3</v>
      </c>
      <c r="B144" s="10" t="s">
        <v>311</v>
      </c>
      <c r="C144" s="75"/>
      <c r="D144" s="78" t="s">
        <v>22</v>
      </c>
      <c r="E144" s="78" t="s">
        <v>152</v>
      </c>
      <c r="F144" s="59"/>
      <c r="G144" s="59"/>
      <c r="H144" s="59"/>
      <c r="I144" s="59"/>
      <c r="J144" s="59"/>
      <c r="K144" s="59"/>
      <c r="L144" s="59"/>
      <c r="M144" s="59"/>
      <c r="N144" s="59"/>
      <c r="O144" s="59"/>
      <c r="P144" s="59"/>
      <c r="Q144" s="59"/>
      <c r="R144" s="59"/>
      <c r="S144" s="59"/>
      <c r="T144" s="60">
        <v>28.304484107966751</v>
      </c>
    </row>
    <row r="145" spans="1:20" s="14" customFormat="1" ht="99.95" customHeight="1" x14ac:dyDescent="0.45">
      <c r="A145" s="11" t="str">
        <f>$A$141&amp;"-4"</f>
        <v>91-4</v>
      </c>
      <c r="B145" s="10" t="s">
        <v>312</v>
      </c>
      <c r="C145" s="75"/>
      <c r="D145" s="78" t="s">
        <v>22</v>
      </c>
      <c r="E145" s="78" t="s">
        <v>152</v>
      </c>
      <c r="F145" s="59"/>
      <c r="G145" s="59"/>
      <c r="H145" s="59"/>
      <c r="I145" s="59"/>
      <c r="J145" s="59"/>
      <c r="K145" s="59"/>
      <c r="L145" s="59"/>
      <c r="M145" s="59"/>
      <c r="N145" s="59"/>
      <c r="O145" s="59"/>
      <c r="P145" s="59"/>
      <c r="Q145" s="59"/>
      <c r="R145" s="59"/>
      <c r="S145" s="59"/>
      <c r="T145" s="60">
        <v>62.883915100020481</v>
      </c>
    </row>
    <row r="146" spans="1:20" s="14" customFormat="1" ht="99.95" customHeight="1" x14ac:dyDescent="0.45">
      <c r="A146" s="11" t="str">
        <f>$A$141&amp;"-5"</f>
        <v>91-5</v>
      </c>
      <c r="B146" s="10" t="s">
        <v>313</v>
      </c>
      <c r="C146" s="75"/>
      <c r="D146" s="78" t="s">
        <v>22</v>
      </c>
      <c r="E146" s="78" t="s">
        <v>152</v>
      </c>
      <c r="F146" s="59"/>
      <c r="G146" s="59"/>
      <c r="H146" s="59"/>
      <c r="I146" s="59"/>
      <c r="J146" s="59"/>
      <c r="K146" s="59"/>
      <c r="L146" s="59"/>
      <c r="M146" s="59"/>
      <c r="N146" s="59"/>
      <c r="O146" s="59"/>
      <c r="P146" s="59"/>
      <c r="Q146" s="59"/>
      <c r="R146" s="59"/>
      <c r="S146" s="59"/>
      <c r="T146" s="60">
        <v>58.967094969412095</v>
      </c>
    </row>
    <row r="147" spans="1:20" s="14" customFormat="1" ht="99.95" customHeight="1" x14ac:dyDescent="0.45">
      <c r="A147" s="11" t="str">
        <f>$A$141&amp;"-6"</f>
        <v>91-6</v>
      </c>
      <c r="B147" s="10" t="s">
        <v>314</v>
      </c>
      <c r="C147" s="75"/>
      <c r="D147" s="78" t="s">
        <v>22</v>
      </c>
      <c r="E147" s="78" t="s">
        <v>152</v>
      </c>
      <c r="F147" s="59"/>
      <c r="G147" s="59"/>
      <c r="H147" s="59"/>
      <c r="I147" s="59"/>
      <c r="J147" s="59"/>
      <c r="K147" s="59"/>
      <c r="L147" s="59"/>
      <c r="M147" s="59"/>
      <c r="N147" s="59"/>
      <c r="O147" s="59"/>
      <c r="P147" s="59"/>
      <c r="Q147" s="59"/>
      <c r="R147" s="59"/>
      <c r="S147" s="59"/>
      <c r="T147" s="60">
        <v>22.632821096572922</v>
      </c>
    </row>
    <row r="148" spans="1:20" s="14" customFormat="1" ht="99.95" customHeight="1" x14ac:dyDescent="0.45">
      <c r="A148" s="11" t="str">
        <f>$A$141&amp;"-7"</f>
        <v>91-7</v>
      </c>
      <c r="B148" s="10" t="s">
        <v>315</v>
      </c>
      <c r="C148" s="75"/>
      <c r="D148" s="78" t="s">
        <v>22</v>
      </c>
      <c r="E148" s="78" t="s">
        <v>152</v>
      </c>
      <c r="F148" s="59"/>
      <c r="G148" s="59"/>
      <c r="H148" s="59"/>
      <c r="I148" s="59"/>
      <c r="J148" s="59"/>
      <c r="K148" s="59"/>
      <c r="L148" s="59"/>
      <c r="M148" s="59"/>
      <c r="N148" s="59"/>
      <c r="O148" s="59"/>
      <c r="P148" s="59"/>
      <c r="Q148" s="59"/>
      <c r="R148" s="59"/>
      <c r="S148" s="59"/>
      <c r="T148" s="60">
        <v>49.144307501668919</v>
      </c>
    </row>
    <row r="149" spans="1:20" s="14" customFormat="1" ht="99.95" customHeight="1" x14ac:dyDescent="0.45">
      <c r="A149" s="11" t="str">
        <f>$A$141&amp;"-8"</f>
        <v>91-8</v>
      </c>
      <c r="B149" s="10" t="s">
        <v>316</v>
      </c>
      <c r="C149" s="75"/>
      <c r="D149" s="78" t="s">
        <v>22</v>
      </c>
      <c r="E149" s="78" t="s">
        <v>152</v>
      </c>
      <c r="F149" s="59"/>
      <c r="G149" s="59"/>
      <c r="H149" s="59"/>
      <c r="I149" s="59"/>
      <c r="J149" s="59"/>
      <c r="K149" s="59"/>
      <c r="L149" s="59"/>
      <c r="M149" s="59"/>
      <c r="N149" s="59"/>
      <c r="O149" s="59"/>
      <c r="P149" s="59"/>
      <c r="Q149" s="59"/>
      <c r="R149" s="59"/>
      <c r="S149" s="59"/>
      <c r="T149" s="60">
        <v>41.433790591354125</v>
      </c>
    </row>
    <row r="150" spans="1:20" s="14" customFormat="1" ht="99.95" customHeight="1" x14ac:dyDescent="0.45">
      <c r="A150" s="11" t="str">
        <f>$A$141&amp;"-9"</f>
        <v>91-9</v>
      </c>
      <c r="B150" s="10" t="s">
        <v>317</v>
      </c>
      <c r="C150" s="75"/>
      <c r="D150" s="78" t="s">
        <v>22</v>
      </c>
      <c r="E150" s="78" t="s">
        <v>152</v>
      </c>
      <c r="F150" s="59"/>
      <c r="G150" s="59"/>
      <c r="H150" s="59"/>
      <c r="I150" s="59"/>
      <c r="J150" s="59"/>
      <c r="K150" s="59"/>
      <c r="L150" s="59"/>
      <c r="M150" s="59"/>
      <c r="N150" s="59"/>
      <c r="O150" s="59"/>
      <c r="P150" s="59"/>
      <c r="Q150" s="59"/>
      <c r="R150" s="59"/>
      <c r="S150" s="59"/>
      <c r="T150" s="60">
        <v>10.776259908261917</v>
      </c>
    </row>
    <row r="151" spans="1:20" s="14" customFormat="1" ht="99.95" customHeight="1" x14ac:dyDescent="0.45">
      <c r="A151" s="11" t="str">
        <f>$A$141&amp;"-10"</f>
        <v>91-10</v>
      </c>
      <c r="B151" s="10" t="s">
        <v>318</v>
      </c>
      <c r="C151" s="75"/>
      <c r="D151" s="78" t="s">
        <v>22</v>
      </c>
      <c r="E151" s="78" t="s">
        <v>152</v>
      </c>
      <c r="F151" s="59"/>
      <c r="G151" s="59"/>
      <c r="H151" s="59"/>
      <c r="I151" s="59"/>
      <c r="J151" s="59"/>
      <c r="K151" s="59"/>
      <c r="L151" s="59"/>
      <c r="M151" s="59"/>
      <c r="N151" s="59"/>
      <c r="O151" s="59"/>
      <c r="P151" s="59"/>
      <c r="Q151" s="59"/>
      <c r="R151" s="59"/>
      <c r="S151" s="59"/>
      <c r="T151" s="60">
        <v>44.68245859395212</v>
      </c>
    </row>
    <row r="152" spans="1:20" s="14" customFormat="1" ht="99.95" customHeight="1" x14ac:dyDescent="0.45">
      <c r="A152" s="11" t="str">
        <f>$A$141&amp;"-11"</f>
        <v>91-11</v>
      </c>
      <c r="B152" s="10" t="s">
        <v>319</v>
      </c>
      <c r="C152" s="75"/>
      <c r="D152" s="78" t="s">
        <v>22</v>
      </c>
      <c r="E152" s="78" t="s">
        <v>152</v>
      </c>
      <c r="F152" s="59"/>
      <c r="G152" s="59"/>
      <c r="H152" s="59"/>
      <c r="I152" s="59"/>
      <c r="J152" s="59"/>
      <c r="K152" s="59"/>
      <c r="L152" s="59"/>
      <c r="M152" s="59"/>
      <c r="N152" s="59"/>
      <c r="O152" s="59"/>
      <c r="P152" s="59"/>
      <c r="Q152" s="59"/>
      <c r="R152" s="59"/>
      <c r="S152" s="59"/>
      <c r="T152" s="60">
        <v>34.281569164980134</v>
      </c>
    </row>
    <row r="153" spans="1:20" s="14" customFormat="1" ht="99.95" customHeight="1" x14ac:dyDescent="0.45">
      <c r="A153" s="11" t="str">
        <f>$A$141&amp;"-12"</f>
        <v>91-12</v>
      </c>
      <c r="B153" s="10" t="s">
        <v>320</v>
      </c>
      <c r="C153" s="76"/>
      <c r="D153" s="79" t="s">
        <v>22</v>
      </c>
      <c r="E153" s="79" t="s">
        <v>152</v>
      </c>
      <c r="F153" s="59"/>
      <c r="G153" s="59"/>
      <c r="H153" s="59"/>
      <c r="I153" s="59"/>
      <c r="J153" s="59"/>
      <c r="K153" s="59"/>
      <c r="L153" s="59"/>
      <c r="M153" s="59"/>
      <c r="N153" s="59"/>
      <c r="O153" s="59"/>
      <c r="P153" s="59"/>
      <c r="Q153" s="59"/>
      <c r="R153" s="59"/>
      <c r="S153" s="59"/>
      <c r="T153" s="60">
        <v>5.7691851518846473</v>
      </c>
    </row>
    <row r="154" spans="1:20" s="14" customFormat="1" ht="30" customHeight="1" x14ac:dyDescent="0.45">
      <c r="A154" s="6">
        <f>A141+1</f>
        <v>92</v>
      </c>
      <c r="B154" s="7" t="s">
        <v>321</v>
      </c>
      <c r="C154" s="74" t="s">
        <v>322</v>
      </c>
      <c r="D154" s="77" t="s">
        <v>22</v>
      </c>
      <c r="E154" s="77" t="s">
        <v>152</v>
      </c>
      <c r="F154" s="63"/>
      <c r="G154" s="63"/>
      <c r="H154" s="63"/>
      <c r="I154" s="63"/>
      <c r="J154" s="63"/>
      <c r="K154" s="63"/>
      <c r="L154" s="63"/>
      <c r="M154" s="63"/>
      <c r="N154" s="63"/>
      <c r="O154" s="63"/>
      <c r="P154" s="63"/>
      <c r="Q154" s="63"/>
      <c r="R154" s="63"/>
      <c r="S154" s="63"/>
      <c r="T154" s="63"/>
    </row>
    <row r="155" spans="1:20" s="14" customFormat="1" ht="99.95" customHeight="1" x14ac:dyDescent="0.45">
      <c r="A155" s="11" t="str">
        <f>$A$154&amp;"-1"</f>
        <v>92-1</v>
      </c>
      <c r="B155" s="10" t="s">
        <v>323</v>
      </c>
      <c r="C155" s="75"/>
      <c r="D155" s="78" t="s">
        <v>22</v>
      </c>
      <c r="E155" s="78" t="s">
        <v>152</v>
      </c>
      <c r="F155" s="59"/>
      <c r="G155" s="59"/>
      <c r="H155" s="59"/>
      <c r="I155" s="59"/>
      <c r="J155" s="59"/>
      <c r="K155" s="59"/>
      <c r="L155" s="59"/>
      <c r="M155" s="59"/>
      <c r="N155" s="59"/>
      <c r="O155" s="59"/>
      <c r="P155" s="59"/>
      <c r="Q155" s="59"/>
      <c r="R155" s="59"/>
      <c r="S155" s="59"/>
      <c r="T155" s="60">
        <v>65.958510465184631</v>
      </c>
    </row>
    <row r="156" spans="1:20" s="14" customFormat="1" ht="99.95" customHeight="1" x14ac:dyDescent="0.45">
      <c r="A156" s="11" t="str">
        <f>$A$154&amp;"-2"</f>
        <v>92-2</v>
      </c>
      <c r="B156" s="10" t="s">
        <v>324</v>
      </c>
      <c r="C156" s="75"/>
      <c r="D156" s="78" t="s">
        <v>22</v>
      </c>
      <c r="E156" s="78" t="s">
        <v>152</v>
      </c>
      <c r="F156" s="59"/>
      <c r="G156" s="59"/>
      <c r="H156" s="59"/>
      <c r="I156" s="59"/>
      <c r="J156" s="59"/>
      <c r="K156" s="59"/>
      <c r="L156" s="59"/>
      <c r="M156" s="59"/>
      <c r="N156" s="59"/>
      <c r="O156" s="59"/>
      <c r="P156" s="59"/>
      <c r="Q156" s="59"/>
      <c r="R156" s="59"/>
      <c r="S156" s="59"/>
      <c r="T156" s="60">
        <v>65.945783924234519</v>
      </c>
    </row>
    <row r="157" spans="1:20" s="14" customFormat="1" ht="99.95" customHeight="1" x14ac:dyDescent="0.45">
      <c r="A157" s="11" t="str">
        <f>$A$154&amp;"-3"</f>
        <v>92-3</v>
      </c>
      <c r="B157" s="10" t="s">
        <v>325</v>
      </c>
      <c r="C157" s="76"/>
      <c r="D157" s="79" t="s">
        <v>22</v>
      </c>
      <c r="E157" s="79" t="s">
        <v>152</v>
      </c>
      <c r="F157" s="59"/>
      <c r="G157" s="59"/>
      <c r="H157" s="59"/>
      <c r="I157" s="59"/>
      <c r="J157" s="59"/>
      <c r="K157" s="59"/>
      <c r="L157" s="59"/>
      <c r="M157" s="59"/>
      <c r="N157" s="59"/>
      <c r="O157" s="59"/>
      <c r="P157" s="59"/>
      <c r="Q157" s="59"/>
      <c r="R157" s="59"/>
      <c r="S157" s="59"/>
      <c r="T157" s="60">
        <v>17.400064430232543</v>
      </c>
    </row>
    <row r="158" spans="1:20" s="14" customFormat="1" ht="99.95" customHeight="1" x14ac:dyDescent="0.45">
      <c r="A158" s="17">
        <f>A154+1</f>
        <v>93</v>
      </c>
      <c r="B158" s="10" t="s">
        <v>326</v>
      </c>
      <c r="C158" s="12" t="s">
        <v>327</v>
      </c>
      <c r="D158" s="10" t="s">
        <v>146</v>
      </c>
      <c r="E158" s="10" t="s">
        <v>152</v>
      </c>
      <c r="F158" s="59"/>
      <c r="G158" s="59"/>
      <c r="H158" s="59"/>
      <c r="I158" s="59"/>
      <c r="J158" s="59"/>
      <c r="K158" s="59"/>
      <c r="L158" s="59"/>
      <c r="M158" s="59"/>
      <c r="N158" s="59"/>
      <c r="O158" s="59"/>
      <c r="P158" s="59"/>
      <c r="Q158" s="59"/>
      <c r="R158" s="59"/>
      <c r="S158" s="59"/>
      <c r="T158" s="40">
        <v>64.173333333333332</v>
      </c>
    </row>
    <row r="159" spans="1:20" s="14" customFormat="1" ht="120" x14ac:dyDescent="0.45">
      <c r="A159" s="17">
        <f>A158+1</f>
        <v>94</v>
      </c>
      <c r="B159" s="10" t="s">
        <v>328</v>
      </c>
      <c r="C159" s="12" t="s">
        <v>329</v>
      </c>
      <c r="D159" s="10" t="s">
        <v>22</v>
      </c>
      <c r="E159" s="10" t="s">
        <v>112</v>
      </c>
      <c r="F159" s="59"/>
      <c r="G159" s="59"/>
      <c r="H159" s="59"/>
      <c r="I159" s="59"/>
      <c r="J159" s="59"/>
      <c r="K159" s="59"/>
      <c r="L159" s="60">
        <v>61.2</v>
      </c>
      <c r="M159" s="59"/>
      <c r="N159" s="60">
        <v>66.900000000000006</v>
      </c>
      <c r="O159" s="59"/>
      <c r="P159" s="59"/>
      <c r="Q159" s="59"/>
      <c r="R159" s="60">
        <v>61.7</v>
      </c>
      <c r="S159" s="59"/>
      <c r="T159" s="60">
        <v>64.2</v>
      </c>
    </row>
    <row r="160" spans="1:20" s="14" customFormat="1" ht="99.95" customHeight="1" x14ac:dyDescent="0.45">
      <c r="A160" s="17">
        <f t="shared" ref="A160:A163" si="8">A159+1</f>
        <v>95</v>
      </c>
      <c r="B160" s="10" t="s">
        <v>330</v>
      </c>
      <c r="C160" s="12" t="s">
        <v>356</v>
      </c>
      <c r="D160" s="10" t="s">
        <v>22</v>
      </c>
      <c r="E160" s="10" t="s">
        <v>112</v>
      </c>
      <c r="F160" s="59"/>
      <c r="G160" s="59"/>
      <c r="H160" s="59"/>
      <c r="I160" s="59"/>
      <c r="J160" s="59"/>
      <c r="K160" s="59"/>
      <c r="L160" s="61">
        <v>11</v>
      </c>
      <c r="M160" s="59"/>
      <c r="N160" s="61">
        <v>11</v>
      </c>
      <c r="O160" s="59"/>
      <c r="P160" s="59"/>
      <c r="Q160" s="59"/>
      <c r="R160" s="61">
        <v>13</v>
      </c>
      <c r="S160" s="59"/>
      <c r="T160" s="61">
        <v>17.100000000000001</v>
      </c>
    </row>
    <row r="161" spans="1:20" s="14" customFormat="1" ht="99.95" customHeight="1" x14ac:dyDescent="0.45">
      <c r="A161" s="17">
        <f t="shared" si="8"/>
        <v>96</v>
      </c>
      <c r="B161" s="10" t="s">
        <v>331</v>
      </c>
      <c r="C161" s="12" t="s">
        <v>332</v>
      </c>
      <c r="D161" s="10" t="s">
        <v>22</v>
      </c>
      <c r="E161" s="10" t="s">
        <v>152</v>
      </c>
      <c r="F161" s="59"/>
      <c r="G161" s="59"/>
      <c r="H161" s="59"/>
      <c r="I161" s="59"/>
      <c r="J161" s="59"/>
      <c r="K161" s="59"/>
      <c r="L161" s="59"/>
      <c r="M161" s="59"/>
      <c r="N161" s="59"/>
      <c r="O161" s="59"/>
      <c r="P161" s="59"/>
      <c r="Q161" s="59"/>
      <c r="R161" s="59"/>
      <c r="S161" s="62">
        <v>7.5</v>
      </c>
      <c r="T161" s="62">
        <v>6.9</v>
      </c>
    </row>
    <row r="162" spans="1:20" s="14" customFormat="1" ht="99.95" customHeight="1" x14ac:dyDescent="0.45">
      <c r="A162" s="17">
        <f t="shared" si="8"/>
        <v>97</v>
      </c>
      <c r="B162" s="10" t="s">
        <v>333</v>
      </c>
      <c r="C162" s="12" t="s">
        <v>334</v>
      </c>
      <c r="D162" s="10" t="s">
        <v>22</v>
      </c>
      <c r="E162" s="10" t="s">
        <v>152</v>
      </c>
      <c r="F162" s="59"/>
      <c r="G162" s="59"/>
      <c r="H162" s="59"/>
      <c r="I162" s="59"/>
      <c r="J162" s="59"/>
      <c r="K162" s="59"/>
      <c r="L162" s="59"/>
      <c r="M162" s="59"/>
      <c r="N162" s="59"/>
      <c r="O162" s="59"/>
      <c r="P162" s="59"/>
      <c r="Q162" s="59"/>
      <c r="R162" s="59"/>
      <c r="S162" s="64">
        <v>78.462300460652287</v>
      </c>
      <c r="T162" s="60">
        <v>71.891536793715247</v>
      </c>
    </row>
    <row r="163" spans="1:20" s="14" customFormat="1" ht="99.95" customHeight="1" x14ac:dyDescent="0.45">
      <c r="A163" s="17">
        <f t="shared" si="8"/>
        <v>98</v>
      </c>
      <c r="B163" s="10" t="s">
        <v>335</v>
      </c>
      <c r="C163" s="12" t="s">
        <v>336</v>
      </c>
      <c r="D163" s="10" t="s">
        <v>146</v>
      </c>
      <c r="E163" s="10" t="s">
        <v>152</v>
      </c>
      <c r="F163" s="59"/>
      <c r="G163" s="59"/>
      <c r="H163" s="59"/>
      <c r="I163" s="59"/>
      <c r="J163" s="59"/>
      <c r="K163" s="59"/>
      <c r="L163" s="59"/>
      <c r="M163" s="59"/>
      <c r="N163" s="59"/>
      <c r="O163" s="59"/>
      <c r="P163" s="59"/>
      <c r="Q163" s="59"/>
      <c r="R163" s="59"/>
      <c r="S163" s="59"/>
      <c r="T163" s="62">
        <v>54.61</v>
      </c>
    </row>
  </sheetData>
  <mergeCells count="39">
    <mergeCell ref="C7:C8"/>
    <mergeCell ref="D7:D8"/>
    <mergeCell ref="E7:E8"/>
    <mergeCell ref="C9:C10"/>
    <mergeCell ref="D9:D10"/>
    <mergeCell ref="E9:E10"/>
    <mergeCell ref="C18:C19"/>
    <mergeCell ref="D18:D19"/>
    <mergeCell ref="E18:E19"/>
    <mergeCell ref="C27:C29"/>
    <mergeCell ref="D27:D29"/>
    <mergeCell ref="E27:E29"/>
    <mergeCell ref="C30:C32"/>
    <mergeCell ref="D30:D32"/>
    <mergeCell ref="E30:E32"/>
    <mergeCell ref="C38:C40"/>
    <mergeCell ref="D38:D40"/>
    <mergeCell ref="E38:E40"/>
    <mergeCell ref="C57:C60"/>
    <mergeCell ref="D57:D60"/>
    <mergeCell ref="E57:E60"/>
    <mergeCell ref="C84:C88"/>
    <mergeCell ref="D84:D88"/>
    <mergeCell ref="E84:E88"/>
    <mergeCell ref="C94:C100"/>
    <mergeCell ref="D94:D100"/>
    <mergeCell ref="E94:E100"/>
    <mergeCell ref="C101:C104"/>
    <mergeCell ref="D101:D104"/>
    <mergeCell ref="E101:E104"/>
    <mergeCell ref="C154:C157"/>
    <mergeCell ref="D154:D157"/>
    <mergeCell ref="E154:E157"/>
    <mergeCell ref="C111:C116"/>
    <mergeCell ref="D111:D116"/>
    <mergeCell ref="E111:E116"/>
    <mergeCell ref="C141:C153"/>
    <mergeCell ref="D141:D153"/>
    <mergeCell ref="E141:E153"/>
  </mergeCells>
  <phoneticPr fontId="3" type="noConversion"/>
  <pageMargins left="3.937007874015748E-2" right="3.937007874015748E-2" top="3.937007874015748E-2" bottom="3.937007874015748E-2" header="0" footer="0"/>
  <pageSetup paperSize="8" scale="35" fitToHeight="0" orientation="landscape" verticalDpi="0" r:id="rId1"/>
  <rowBreaks count="1" manualBreakCount="1">
    <brk id="20" max="1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2</vt:i4>
      </vt:variant>
    </vt:vector>
  </HeadingPairs>
  <TitlesOfParts>
    <vt:vector size="3" baseType="lpstr">
      <vt:lpstr>수원시</vt:lpstr>
      <vt:lpstr>수원시!Print_Area</vt:lpstr>
      <vt:lpstr>수원시!Print_Titles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박영미</dc:creator>
  <cp:lastModifiedBy>박영미</cp:lastModifiedBy>
  <cp:lastPrinted>2025-06-19T10:27:21Z</cp:lastPrinted>
  <dcterms:created xsi:type="dcterms:W3CDTF">2025-06-19T10:06:03Z</dcterms:created>
  <dcterms:modified xsi:type="dcterms:W3CDTF">2025-06-24T23:44:03Z</dcterms:modified>
</cp:coreProperties>
</file>