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theme/themeOverride9.xml" ContentType="application/vnd.openxmlformats-officedocument.themeOverrid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theme/themeOverride10.xml" ContentType="application/vnd.openxmlformats-officedocument.themeOverride+xml"/>
  <Override PartName="/xl/charts/chart1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Projects\1.工作实习\正式实习项目\CITICS-2021-11\3_Reits\"/>
    </mc:Choice>
  </mc:AlternateContent>
  <xr:revisionPtr revIDLastSave="0" documentId="13_ncr:1_{07B983C8-1946-42BB-BC26-44B555CD40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" sheetId="1" r:id="rId1"/>
    <sheet name="reits合集" sheetId="4" r:id="rId2"/>
    <sheet name="国债" sheetId="10" r:id="rId3"/>
    <sheet name="高速公路" sheetId="3" r:id="rId4"/>
    <sheet name="产业园区" sheetId="6" r:id="rId5"/>
    <sheet name="物流" sheetId="7" r:id="rId6"/>
    <sheet name="水务" sheetId="8" r:id="rId7"/>
    <sheet name="环保" sheetId="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9" l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M6" i="8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O6" i="7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A121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5" i="7"/>
  <c r="Q6" i="6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A119" i="4"/>
  <c r="A119" i="6" s="1"/>
  <c r="A28" i="4"/>
  <c r="A28" i="6" s="1"/>
  <c r="A29" i="4"/>
  <c r="A29" i="6" s="1"/>
  <c r="A30" i="4"/>
  <c r="A30" i="6" s="1"/>
  <c r="A31" i="4"/>
  <c r="A31" i="6" s="1"/>
  <c r="A32" i="4"/>
  <c r="A32" i="6" s="1"/>
  <c r="A33" i="4"/>
  <c r="A33" i="6" s="1"/>
  <c r="A34" i="4"/>
  <c r="A34" i="6" s="1"/>
  <c r="A35" i="4"/>
  <c r="A35" i="6" s="1"/>
  <c r="A36" i="4"/>
  <c r="A36" i="6" s="1"/>
  <c r="A37" i="4"/>
  <c r="A37" i="6" s="1"/>
  <c r="A38" i="4"/>
  <c r="A38" i="6" s="1"/>
  <c r="A39" i="4"/>
  <c r="A39" i="6" s="1"/>
  <c r="A40" i="4"/>
  <c r="A40" i="6" s="1"/>
  <c r="A41" i="4"/>
  <c r="A41" i="6" s="1"/>
  <c r="A42" i="4"/>
  <c r="A42" i="6" s="1"/>
  <c r="A43" i="4"/>
  <c r="A43" i="6" s="1"/>
  <c r="A44" i="4"/>
  <c r="A44" i="6" s="1"/>
  <c r="A45" i="4"/>
  <c r="A45" i="6" s="1"/>
  <c r="A46" i="4"/>
  <c r="A46" i="6" s="1"/>
  <c r="A47" i="4"/>
  <c r="A47" i="6" s="1"/>
  <c r="A48" i="4"/>
  <c r="A48" i="6" s="1"/>
  <c r="A49" i="4"/>
  <c r="A49" i="6" s="1"/>
  <c r="A50" i="4"/>
  <c r="A50" i="6" s="1"/>
  <c r="A51" i="4"/>
  <c r="A51" i="6" s="1"/>
  <c r="A52" i="4"/>
  <c r="A52" i="6" s="1"/>
  <c r="A53" i="4"/>
  <c r="A53" i="6" s="1"/>
  <c r="A54" i="4"/>
  <c r="A54" i="6" s="1"/>
  <c r="A55" i="4"/>
  <c r="A55" i="6" s="1"/>
  <c r="A56" i="4"/>
  <c r="A56" i="6" s="1"/>
  <c r="A57" i="4"/>
  <c r="A57" i="6" s="1"/>
  <c r="A58" i="4"/>
  <c r="A58" i="6" s="1"/>
  <c r="A59" i="4"/>
  <c r="A59" i="6" s="1"/>
  <c r="A60" i="4"/>
  <c r="A60" i="6" s="1"/>
  <c r="A61" i="4"/>
  <c r="A61" i="6" s="1"/>
  <c r="A62" i="4"/>
  <c r="A62" i="6" s="1"/>
  <c r="A63" i="4"/>
  <c r="A63" i="6" s="1"/>
  <c r="A64" i="4"/>
  <c r="A64" i="6" s="1"/>
  <c r="A65" i="4"/>
  <c r="A65" i="6" s="1"/>
  <c r="A66" i="4"/>
  <c r="A66" i="6" s="1"/>
  <c r="A67" i="4"/>
  <c r="A67" i="6" s="1"/>
  <c r="A68" i="4"/>
  <c r="A68" i="6" s="1"/>
  <c r="A69" i="4"/>
  <c r="A69" i="6" s="1"/>
  <c r="A70" i="4"/>
  <c r="A70" i="6" s="1"/>
  <c r="A71" i="4"/>
  <c r="A71" i="6" s="1"/>
  <c r="A72" i="4"/>
  <c r="A72" i="6" s="1"/>
  <c r="A73" i="4"/>
  <c r="A73" i="6" s="1"/>
  <c r="A74" i="4"/>
  <c r="A74" i="6" s="1"/>
  <c r="A75" i="4"/>
  <c r="A75" i="6" s="1"/>
  <c r="A76" i="4"/>
  <c r="A76" i="6" s="1"/>
  <c r="A77" i="4"/>
  <c r="A77" i="6" s="1"/>
  <c r="A78" i="4"/>
  <c r="A78" i="6" s="1"/>
  <c r="A79" i="4"/>
  <c r="A79" i="6" s="1"/>
  <c r="A80" i="4"/>
  <c r="A80" i="6" s="1"/>
  <c r="A81" i="4"/>
  <c r="A81" i="6" s="1"/>
  <c r="A82" i="4"/>
  <c r="A82" i="6" s="1"/>
  <c r="A83" i="4"/>
  <c r="A83" i="6" s="1"/>
  <c r="A84" i="4"/>
  <c r="A84" i="6" s="1"/>
  <c r="A85" i="4"/>
  <c r="A85" i="6" s="1"/>
  <c r="A86" i="4"/>
  <c r="A86" i="6" s="1"/>
  <c r="A87" i="4"/>
  <c r="A87" i="6" s="1"/>
  <c r="A88" i="4"/>
  <c r="A88" i="6" s="1"/>
  <c r="A89" i="4"/>
  <c r="A89" i="6" s="1"/>
  <c r="A90" i="4"/>
  <c r="A90" i="6" s="1"/>
  <c r="A91" i="4"/>
  <c r="A91" i="6" s="1"/>
  <c r="A92" i="4"/>
  <c r="A92" i="6" s="1"/>
  <c r="A93" i="4"/>
  <c r="A93" i="6" s="1"/>
  <c r="A94" i="4"/>
  <c r="A94" i="6" s="1"/>
  <c r="A95" i="4"/>
  <c r="A95" i="6" s="1"/>
  <c r="A96" i="4"/>
  <c r="A96" i="6" s="1"/>
  <c r="A97" i="4"/>
  <c r="A97" i="6" s="1"/>
  <c r="A98" i="4"/>
  <c r="A98" i="6" s="1"/>
  <c r="A99" i="4"/>
  <c r="A99" i="6" s="1"/>
  <c r="A100" i="4"/>
  <c r="A100" i="6" s="1"/>
  <c r="A101" i="4"/>
  <c r="A101" i="6" s="1"/>
  <c r="A102" i="4"/>
  <c r="A102" i="6" s="1"/>
  <c r="A103" i="4"/>
  <c r="A103" i="6" s="1"/>
  <c r="A104" i="4"/>
  <c r="A104" i="6" s="1"/>
  <c r="A105" i="4"/>
  <c r="A105" i="6" s="1"/>
  <c r="A106" i="4"/>
  <c r="A106" i="6" s="1"/>
  <c r="A107" i="4"/>
  <c r="A107" i="6" s="1"/>
  <c r="A108" i="4"/>
  <c r="A108" i="6" s="1"/>
  <c r="A109" i="4"/>
  <c r="A109" i="6" s="1"/>
  <c r="A110" i="4"/>
  <c r="A110" i="6" s="1"/>
  <c r="A111" i="4"/>
  <c r="A111" i="6" s="1"/>
  <c r="A112" i="4"/>
  <c r="A112" i="6" s="1"/>
  <c r="A113" i="4"/>
  <c r="A113" i="6" s="1"/>
  <c r="A114" i="4"/>
  <c r="A114" i="6" s="1"/>
  <c r="A115" i="4"/>
  <c r="A115" i="6" s="1"/>
  <c r="A116" i="4"/>
  <c r="A116" i="6" s="1"/>
  <c r="A117" i="4"/>
  <c r="A117" i="6" s="1"/>
  <c r="A118" i="4"/>
  <c r="A118" i="6" s="1"/>
  <c r="A124" i="4"/>
  <c r="A125" i="4"/>
  <c r="A6" i="4"/>
  <c r="A6" i="6" s="1"/>
  <c r="A7" i="4"/>
  <c r="A7" i="6" s="1"/>
  <c r="A8" i="4"/>
  <c r="A8" i="6" s="1"/>
  <c r="A9" i="4"/>
  <c r="A9" i="6" s="1"/>
  <c r="A10" i="4"/>
  <c r="A10" i="6" s="1"/>
  <c r="A11" i="4"/>
  <c r="A11" i="6" s="1"/>
  <c r="A12" i="4"/>
  <c r="A12" i="6" s="1"/>
  <c r="A13" i="4"/>
  <c r="A13" i="6" s="1"/>
  <c r="A14" i="4"/>
  <c r="A14" i="6" s="1"/>
  <c r="A15" i="4"/>
  <c r="A15" i="6" s="1"/>
  <c r="A16" i="4"/>
  <c r="A16" i="6" s="1"/>
  <c r="A17" i="4"/>
  <c r="A17" i="6" s="1"/>
  <c r="A18" i="4"/>
  <c r="A18" i="6" s="1"/>
  <c r="A19" i="4"/>
  <c r="A19" i="6" s="1"/>
  <c r="A20" i="4"/>
  <c r="A20" i="6" s="1"/>
  <c r="A21" i="4"/>
  <c r="A21" i="6" s="1"/>
  <c r="A22" i="4"/>
  <c r="A22" i="6" s="1"/>
  <c r="A23" i="4"/>
  <c r="A23" i="6" s="1"/>
  <c r="A24" i="4"/>
  <c r="A24" i="6" s="1"/>
  <c r="A25" i="4"/>
  <c r="A25" i="6" s="1"/>
  <c r="A26" i="4"/>
  <c r="A26" i="6" s="1"/>
  <c r="A27" i="4"/>
  <c r="A27" i="6" s="1"/>
  <c r="A5" i="4"/>
  <c r="A5" i="6" s="1"/>
  <c r="B5" i="3"/>
  <c r="D38" i="6"/>
  <c r="T10" i="7"/>
  <c r="C120" i="9"/>
  <c r="B29" i="8"/>
  <c r="D109" i="6"/>
  <c r="C85" i="6"/>
  <c r="E22" i="8"/>
  <c r="E30" i="9"/>
  <c r="G10" i="6"/>
  <c r="I110" i="6"/>
  <c r="E59" i="8"/>
  <c r="D66" i="9"/>
  <c r="F34" i="6"/>
  <c r="B7" i="8"/>
  <c r="B20" i="9"/>
  <c r="D70" i="8"/>
  <c r="B113" i="6"/>
  <c r="E108" i="9"/>
  <c r="T16" i="7"/>
  <c r="C106" i="8"/>
  <c r="E19" i="9"/>
  <c r="C37" i="6"/>
  <c r="T19" i="7"/>
  <c r="P29" i="8"/>
  <c r="T29" i="6"/>
  <c r="D75" i="9"/>
  <c r="G91" i="6"/>
  <c r="E61" i="8"/>
  <c r="H18" i="6"/>
  <c r="E104" i="9"/>
  <c r="C13" i="9"/>
  <c r="N20" i="9"/>
  <c r="C65" i="8"/>
  <c r="I35" i="6"/>
  <c r="C16" i="9"/>
  <c r="E93" i="8"/>
  <c r="C92" i="6"/>
  <c r="C91" i="8"/>
  <c r="B20" i="6"/>
  <c r="G23" i="6"/>
  <c r="C44" i="9"/>
  <c r="F17" i="6"/>
  <c r="N9" i="9"/>
  <c r="E67" i="8"/>
  <c r="N11" i="9"/>
  <c r="B55" i="9"/>
  <c r="E94" i="9"/>
  <c r="I65" i="6"/>
  <c r="E8" i="6"/>
  <c r="C50" i="6"/>
  <c r="E46" i="8"/>
  <c r="B113" i="9"/>
  <c r="C40" i="8"/>
  <c r="E55" i="9"/>
  <c r="C42" i="8"/>
  <c r="C9" i="6"/>
  <c r="R14" i="6"/>
  <c r="D79" i="6"/>
  <c r="E48" i="9"/>
  <c r="H51" i="6"/>
  <c r="N18" i="8"/>
  <c r="X15" i="6"/>
  <c r="G6" i="6"/>
  <c r="C19" i="8"/>
  <c r="D87" i="6"/>
  <c r="C13" i="8"/>
  <c r="B56" i="8"/>
  <c r="B110" i="6"/>
  <c r="I59" i="6"/>
  <c r="C86" i="8"/>
  <c r="E94" i="8"/>
  <c r="D49" i="9"/>
  <c r="C85" i="9"/>
  <c r="C28" i="8"/>
  <c r="I101" i="6"/>
  <c r="C48" i="9"/>
  <c r="R11" i="7"/>
  <c r="E57" i="8"/>
  <c r="I88" i="6"/>
  <c r="E23" i="8"/>
  <c r="D110" i="8"/>
  <c r="E27" i="8"/>
  <c r="E83" i="6"/>
  <c r="C7" i="8"/>
  <c r="B99" i="9"/>
  <c r="E92" i="6"/>
  <c r="F50" i="6"/>
  <c r="D93" i="8"/>
  <c r="V11" i="6"/>
  <c r="H71" i="6"/>
  <c r="B24" i="9"/>
  <c r="P11" i="9"/>
  <c r="G120" i="7"/>
  <c r="D117" i="8"/>
  <c r="P17" i="9"/>
  <c r="C101" i="8"/>
  <c r="D12" i="6"/>
  <c r="B69" i="9"/>
  <c r="C46" i="9"/>
  <c r="D109" i="9"/>
  <c r="D68" i="9"/>
  <c r="D71" i="9"/>
  <c r="B60" i="8"/>
  <c r="E118" i="9"/>
  <c r="B106" i="9"/>
  <c r="F98" i="6"/>
  <c r="D34" i="8"/>
  <c r="C45" i="8"/>
  <c r="D34" i="9"/>
  <c r="X19" i="6"/>
  <c r="I124" i="4"/>
  <c r="C42" i="9"/>
  <c r="B101" i="6"/>
  <c r="D69" i="8"/>
  <c r="E47" i="9"/>
  <c r="E113" i="8"/>
  <c r="B40" i="8"/>
  <c r="D116" i="8"/>
  <c r="F78" i="6"/>
  <c r="F80" i="6"/>
  <c r="F81" i="6"/>
  <c r="D76" i="6"/>
  <c r="B5" i="9"/>
  <c r="I18" i="6"/>
  <c r="E105" i="8"/>
  <c r="D20" i="9"/>
  <c r="G86" i="6"/>
  <c r="C67" i="9"/>
  <c r="T15" i="6"/>
  <c r="I92" i="6"/>
  <c r="E121" i="8"/>
  <c r="E41" i="8"/>
  <c r="G51" i="6"/>
  <c r="H109" i="6"/>
  <c r="E86" i="9"/>
  <c r="H84" i="6"/>
  <c r="D47" i="8"/>
  <c r="E32" i="8"/>
  <c r="I9" i="6"/>
  <c r="B116" i="6"/>
  <c r="C116" i="6"/>
  <c r="E106" i="9"/>
  <c r="V18" i="6"/>
  <c r="C74" i="9"/>
  <c r="E98" i="9"/>
  <c r="B22" i="9"/>
  <c r="B42" i="9"/>
  <c r="E38" i="8"/>
  <c r="H23" i="6"/>
  <c r="D65" i="9"/>
  <c r="E28" i="9"/>
  <c r="E37" i="9"/>
  <c r="B94" i="6"/>
  <c r="C91" i="9"/>
  <c r="C24" i="6"/>
  <c r="C19" i="9"/>
  <c r="B96" i="6"/>
  <c r="E70" i="9"/>
  <c r="G124" i="4"/>
  <c r="H5" i="6"/>
  <c r="B114" i="8"/>
  <c r="B50" i="9"/>
  <c r="D14" i="9"/>
  <c r="E8" i="9"/>
  <c r="D59" i="8"/>
  <c r="E89" i="9"/>
  <c r="E35" i="8"/>
  <c r="E18" i="6"/>
  <c r="B38" i="6"/>
  <c r="C53" i="9"/>
  <c r="I39" i="6"/>
  <c r="D28" i="8"/>
  <c r="E66" i="6"/>
  <c r="F22" i="6"/>
  <c r="B17" i="9"/>
  <c r="C66" i="9"/>
  <c r="D31" i="8"/>
  <c r="B62" i="6"/>
  <c r="C93" i="8"/>
  <c r="D125" i="4"/>
  <c r="E77" i="9"/>
  <c r="G59" i="6"/>
  <c r="E84" i="6"/>
  <c r="I107" i="6"/>
  <c r="V20" i="6"/>
  <c r="C88" i="9"/>
  <c r="E80" i="6"/>
  <c r="C108" i="9"/>
  <c r="G48" i="6"/>
  <c r="R29" i="6"/>
  <c r="B16" i="8"/>
  <c r="E7" i="9"/>
  <c r="T14" i="6"/>
  <c r="F113" i="6"/>
  <c r="D43" i="9"/>
  <c r="N8" i="9"/>
  <c r="E107" i="9"/>
  <c r="B31" i="8"/>
  <c r="B83" i="9"/>
  <c r="C97" i="9"/>
  <c r="D104" i="8"/>
  <c r="C31" i="6"/>
  <c r="D27" i="9"/>
  <c r="C117" i="8"/>
  <c r="E95" i="8"/>
  <c r="D35" i="8"/>
  <c r="N12" i="9"/>
  <c r="D79" i="9"/>
  <c r="C121" i="7"/>
  <c r="C94" i="9"/>
  <c r="I31" i="6"/>
  <c r="E27" i="6"/>
  <c r="D26" i="9"/>
  <c r="C49" i="6"/>
  <c r="D24" i="8"/>
  <c r="T16" i="6"/>
  <c r="E39" i="6"/>
  <c r="N26" i="8"/>
  <c r="E115" i="6"/>
  <c r="E104" i="8"/>
  <c r="V28" i="6"/>
  <c r="B21" i="8"/>
  <c r="D11" i="8"/>
  <c r="V17" i="6"/>
  <c r="E78" i="9"/>
  <c r="P11" i="7"/>
  <c r="B97" i="9"/>
  <c r="C97" i="8"/>
  <c r="T5" i="6"/>
  <c r="D14" i="6"/>
  <c r="N18" i="9"/>
  <c r="D91" i="9"/>
  <c r="T25" i="7"/>
  <c r="B18" i="9"/>
  <c r="E54" i="6"/>
  <c r="P8" i="8"/>
  <c r="P25" i="7"/>
  <c r="N10" i="8"/>
  <c r="I97" i="6"/>
  <c r="D59" i="6"/>
  <c r="D78" i="6"/>
  <c r="I24" i="6"/>
  <c r="E62" i="9"/>
  <c r="H6" i="6"/>
  <c r="C55" i="8"/>
  <c r="B80" i="6"/>
  <c r="E87" i="8"/>
  <c r="C9" i="9"/>
  <c r="D7" i="9"/>
  <c r="D7" i="6"/>
  <c r="B75" i="8"/>
  <c r="D112" i="6"/>
  <c r="I112" i="6"/>
  <c r="R10" i="7"/>
  <c r="E116" i="6"/>
  <c r="V12" i="6"/>
  <c r="E20" i="9"/>
  <c r="F86" i="6"/>
  <c r="D46" i="9"/>
  <c r="D9" i="8"/>
  <c r="E82" i="9"/>
  <c r="E64" i="9"/>
  <c r="D18" i="6"/>
  <c r="D91" i="6"/>
  <c r="C98" i="8"/>
  <c r="E76" i="8"/>
  <c r="R6" i="6"/>
  <c r="D9" i="9"/>
  <c r="E80" i="9"/>
  <c r="T11" i="7"/>
  <c r="C52" i="8"/>
  <c r="E58" i="6"/>
  <c r="D29" i="6"/>
  <c r="C104" i="8"/>
  <c r="R21" i="7"/>
  <c r="C86" i="9"/>
  <c r="H31" i="6"/>
  <c r="D10" i="9"/>
  <c r="B90" i="8"/>
  <c r="N25" i="8"/>
  <c r="D14" i="8"/>
  <c r="F119" i="6"/>
  <c r="C76" i="9"/>
  <c r="H50" i="6"/>
  <c r="C33" i="8"/>
  <c r="D45" i="9"/>
  <c r="C104" i="9"/>
  <c r="D52" i="8"/>
  <c r="R22" i="7"/>
  <c r="C90" i="6"/>
  <c r="I73" i="6"/>
  <c r="D100" i="6"/>
  <c r="C75" i="6"/>
  <c r="I49" i="6"/>
  <c r="E81" i="8"/>
  <c r="H74" i="6"/>
  <c r="P23" i="9"/>
  <c r="B45" i="8"/>
  <c r="B19" i="6"/>
  <c r="E109" i="6"/>
  <c r="D95" i="6"/>
  <c r="E25" i="8"/>
  <c r="E56" i="9"/>
  <c r="D118" i="8"/>
  <c r="H101" i="6"/>
  <c r="B25" i="9"/>
  <c r="C29" i="6"/>
  <c r="C110" i="6"/>
  <c r="G76" i="6"/>
  <c r="B102" i="8"/>
  <c r="B87" i="9"/>
  <c r="H104" i="6"/>
  <c r="E101" i="8"/>
  <c r="G71" i="6"/>
  <c r="D52" i="6"/>
  <c r="D19" i="6"/>
  <c r="B98" i="9"/>
  <c r="B98" i="8"/>
  <c r="D36" i="9"/>
  <c r="C59" i="8"/>
  <c r="E76" i="9"/>
  <c r="E29" i="9"/>
  <c r="D51" i="8"/>
  <c r="D55" i="9"/>
  <c r="P27" i="9"/>
  <c r="G87" i="6"/>
  <c r="P6" i="7"/>
  <c r="F65" i="6"/>
  <c r="B97" i="8"/>
  <c r="B67" i="6"/>
  <c r="E43" i="8"/>
  <c r="C83" i="8"/>
  <c r="E107" i="8"/>
  <c r="C111" i="9"/>
  <c r="D108" i="8"/>
  <c r="E61" i="9"/>
  <c r="P28" i="8"/>
  <c r="D106" i="9"/>
  <c r="D39" i="8"/>
  <c r="P20" i="8"/>
  <c r="B22" i="8"/>
  <c r="C78" i="8"/>
  <c r="C63" i="9"/>
  <c r="H110" i="6"/>
  <c r="R15" i="7"/>
  <c r="H70" i="6"/>
  <c r="X27" i="6"/>
  <c r="D19" i="8"/>
  <c r="V24" i="6"/>
  <c r="D13" i="8"/>
  <c r="E82" i="8"/>
  <c r="B8" i="8"/>
  <c r="B35" i="6"/>
  <c r="B78" i="8"/>
  <c r="B55" i="8"/>
  <c r="E46" i="6"/>
  <c r="B99" i="8"/>
  <c r="I108" i="6"/>
  <c r="B57" i="8"/>
  <c r="C50" i="8"/>
  <c r="C14" i="8"/>
  <c r="C92" i="8"/>
  <c r="H94" i="6"/>
  <c r="E75" i="6"/>
  <c r="C103" i="6"/>
  <c r="D73" i="8"/>
  <c r="B56" i="6"/>
  <c r="E118" i="8"/>
  <c r="E35" i="6"/>
  <c r="B53" i="9"/>
  <c r="C64" i="6"/>
  <c r="T20" i="7"/>
  <c r="C97" i="6"/>
  <c r="C37" i="8"/>
  <c r="F97" i="6"/>
  <c r="C44" i="8"/>
  <c r="B95" i="8"/>
  <c r="B73" i="9"/>
  <c r="C100" i="8"/>
  <c r="G29" i="6"/>
  <c r="T9" i="7"/>
  <c r="E79" i="6"/>
  <c r="E72" i="9"/>
  <c r="E43" i="6"/>
  <c r="B69" i="8"/>
  <c r="B17" i="8"/>
  <c r="P29" i="9"/>
  <c r="E49" i="6"/>
  <c r="B67" i="9"/>
  <c r="E44" i="6"/>
  <c r="D91" i="8"/>
  <c r="B121" i="8"/>
  <c r="P24" i="8"/>
  <c r="D32" i="6"/>
  <c r="D101" i="6"/>
  <c r="E12" i="6"/>
  <c r="P9" i="8"/>
  <c r="C51" i="9"/>
  <c r="T28" i="6"/>
  <c r="C118" i="9"/>
  <c r="E108" i="8"/>
  <c r="R5" i="6"/>
  <c r="H48" i="6"/>
  <c r="I78" i="6"/>
  <c r="D119" i="6"/>
  <c r="P26" i="9"/>
  <c r="E90" i="9"/>
  <c r="T5" i="7"/>
  <c r="E66" i="9"/>
  <c r="P9" i="9"/>
  <c r="B31" i="6"/>
  <c r="D33" i="9"/>
  <c r="G32" i="6"/>
  <c r="C109" i="6"/>
  <c r="H36" i="6"/>
  <c r="C5" i="9"/>
  <c r="D16" i="9"/>
  <c r="I85" i="6"/>
  <c r="B18" i="8"/>
  <c r="D97" i="8"/>
  <c r="G73" i="6"/>
  <c r="C17" i="9"/>
  <c r="N17" i="9"/>
  <c r="B8" i="6"/>
  <c r="E125" i="4"/>
  <c r="C65" i="6"/>
  <c r="B71" i="6"/>
  <c r="P14" i="9"/>
  <c r="D109" i="8"/>
  <c r="C40" i="9"/>
  <c r="D83" i="8"/>
  <c r="D17" i="8"/>
  <c r="C52" i="6"/>
  <c r="E113" i="9"/>
  <c r="H30" i="6"/>
  <c r="C79" i="8"/>
  <c r="R25" i="7"/>
  <c r="F58" i="6"/>
  <c r="D101" i="8"/>
  <c r="B72" i="9"/>
  <c r="H93" i="6"/>
  <c r="C26" i="9"/>
  <c r="F43" i="6"/>
  <c r="C85" i="8"/>
  <c r="E17" i="6"/>
  <c r="E16" i="8"/>
  <c r="N8" i="8"/>
  <c r="R19" i="7"/>
  <c r="C12" i="9"/>
  <c r="V23" i="6"/>
  <c r="H33" i="6"/>
  <c r="B23" i="6"/>
  <c r="G63" i="6"/>
  <c r="E101" i="6"/>
  <c r="B121" i="7"/>
  <c r="C15" i="8"/>
  <c r="B42" i="8"/>
  <c r="H37" i="6"/>
  <c r="D113" i="8"/>
  <c r="B29" i="9"/>
  <c r="C38" i="8"/>
  <c r="D116" i="9"/>
  <c r="D80" i="8"/>
  <c r="C61" i="6"/>
  <c r="E111" i="8"/>
  <c r="B69" i="6"/>
  <c r="C23" i="6"/>
  <c r="C76" i="8"/>
  <c r="E18" i="8"/>
  <c r="E10" i="8"/>
  <c r="E93" i="9"/>
  <c r="T14" i="7"/>
  <c r="B89" i="6"/>
  <c r="B44" i="6"/>
  <c r="B51" i="6"/>
  <c r="E33" i="9"/>
  <c r="B37" i="9"/>
  <c r="B40" i="9"/>
  <c r="B70" i="8"/>
  <c r="E109" i="8"/>
  <c r="G13" i="6"/>
  <c r="B57" i="6"/>
  <c r="E77" i="8"/>
  <c r="D82" i="9"/>
  <c r="G101" i="6"/>
  <c r="E69" i="9"/>
  <c r="H14" i="6"/>
  <c r="E120" i="7"/>
  <c r="B109" i="8"/>
  <c r="D80" i="9"/>
  <c r="E34" i="8"/>
  <c r="C115" i="8"/>
  <c r="N19" i="9"/>
  <c r="I103" i="6"/>
  <c r="D56" i="6"/>
  <c r="F103" i="6"/>
  <c r="B39" i="9"/>
  <c r="E88" i="9"/>
  <c r="C21" i="6"/>
  <c r="B36" i="6"/>
  <c r="E78" i="8"/>
  <c r="D103" i="6"/>
  <c r="P23" i="8"/>
  <c r="E9" i="9"/>
  <c r="B34" i="9"/>
  <c r="V27" i="6"/>
  <c r="E13" i="6"/>
  <c r="B23" i="9"/>
  <c r="E119" i="6"/>
  <c r="C79" i="6"/>
  <c r="C56" i="8"/>
  <c r="E97" i="6"/>
  <c r="D72" i="9"/>
  <c r="B100" i="8"/>
  <c r="E29" i="6"/>
  <c r="I90" i="6"/>
  <c r="F15" i="6"/>
  <c r="C119" i="8"/>
  <c r="C56" i="9"/>
  <c r="C111" i="8"/>
  <c r="G106" i="6"/>
  <c r="P24" i="9"/>
  <c r="C75" i="9"/>
  <c r="B16" i="6"/>
  <c r="B101" i="9"/>
  <c r="C73" i="8"/>
  <c r="G85" i="6"/>
  <c r="H75" i="6"/>
  <c r="B48" i="6"/>
  <c r="D78" i="9"/>
  <c r="C27" i="8"/>
  <c r="E40" i="8"/>
  <c r="E60" i="6"/>
  <c r="C77" i="9"/>
  <c r="E91" i="8"/>
  <c r="V9" i="6"/>
  <c r="J124" i="4"/>
  <c r="C58" i="8"/>
  <c r="B108" i="6"/>
  <c r="B104" i="8"/>
  <c r="C23" i="9"/>
  <c r="B34" i="8"/>
  <c r="E75" i="8"/>
  <c r="I50" i="6"/>
  <c r="B87" i="8"/>
  <c r="E37" i="8"/>
  <c r="B14" i="9"/>
  <c r="I86" i="6"/>
  <c r="B113" i="8"/>
  <c r="C96" i="6"/>
  <c r="I119" i="6"/>
  <c r="E23" i="9"/>
  <c r="B13" i="6"/>
  <c r="B96" i="9"/>
  <c r="R13" i="7"/>
  <c r="N27" i="9"/>
  <c r="H78" i="6"/>
  <c r="E34" i="6"/>
  <c r="N14" i="9"/>
  <c r="C103" i="8"/>
  <c r="B92" i="9"/>
  <c r="C47" i="6"/>
  <c r="F24" i="6"/>
  <c r="I99" i="6"/>
  <c r="I25" i="6"/>
  <c r="R17" i="7"/>
  <c r="N9" i="8"/>
  <c r="D83" i="9"/>
  <c r="P14" i="8"/>
  <c r="C39" i="9"/>
  <c r="C112" i="6"/>
  <c r="F32" i="6"/>
  <c r="G7" i="6"/>
  <c r="H11" i="6"/>
  <c r="C113" i="9"/>
  <c r="E94" i="6"/>
  <c r="F27" i="6"/>
  <c r="B86" i="6"/>
  <c r="P16" i="8"/>
  <c r="D111" i="9"/>
  <c r="V22" i="6"/>
  <c r="D39" i="9"/>
  <c r="F42" i="6"/>
  <c r="E55" i="8"/>
  <c r="B98" i="6"/>
  <c r="B81" i="9"/>
  <c r="T26" i="6"/>
  <c r="D38" i="8"/>
  <c r="B107" i="6"/>
  <c r="N22" i="8"/>
  <c r="C119" i="6"/>
  <c r="D90" i="9"/>
  <c r="D56" i="8"/>
  <c r="G26" i="6"/>
  <c r="T6" i="6"/>
  <c r="D84" i="6"/>
  <c r="B104" i="6"/>
  <c r="P5" i="7"/>
  <c r="E50" i="9"/>
  <c r="C79" i="9"/>
  <c r="C101" i="9"/>
  <c r="V21" i="6"/>
  <c r="D51" i="9"/>
  <c r="E92" i="8"/>
  <c r="B112" i="8"/>
  <c r="C118" i="6"/>
  <c r="C53" i="6"/>
  <c r="E25" i="6"/>
  <c r="G47" i="6"/>
  <c r="F21" i="6"/>
  <c r="H58" i="6"/>
  <c r="N6" i="8"/>
  <c r="I106" i="6"/>
  <c r="C33" i="9"/>
  <c r="G100" i="6"/>
  <c r="I76" i="6"/>
  <c r="E24" i="6"/>
  <c r="D32" i="9"/>
  <c r="F14" i="6"/>
  <c r="C48" i="6"/>
  <c r="G41" i="6"/>
  <c r="D59" i="9"/>
  <c r="E5" i="9"/>
  <c r="C116" i="9"/>
  <c r="D32" i="8"/>
  <c r="C52" i="9"/>
  <c r="G94" i="6"/>
  <c r="B12" i="8"/>
  <c r="D30" i="6"/>
  <c r="D72" i="8"/>
  <c r="R10" i="6"/>
  <c r="E90" i="8"/>
  <c r="D49" i="8"/>
  <c r="I102" i="6"/>
  <c r="F109" i="6"/>
  <c r="D5" i="8"/>
  <c r="E45" i="8"/>
  <c r="B13" i="9"/>
  <c r="D8" i="8"/>
  <c r="H86" i="6"/>
  <c r="F31" i="6"/>
  <c r="C9" i="8"/>
  <c r="C70" i="9"/>
  <c r="C92" i="9"/>
  <c r="B66" i="9"/>
  <c r="H102" i="6"/>
  <c r="E54" i="9"/>
  <c r="F11" i="6"/>
  <c r="C106" i="6"/>
  <c r="B91" i="8"/>
  <c r="G118" i="6"/>
  <c r="G117" i="6"/>
  <c r="C119" i="9"/>
  <c r="C11" i="6"/>
  <c r="P7" i="8"/>
  <c r="D81" i="8"/>
  <c r="D86" i="9"/>
  <c r="D41" i="8"/>
  <c r="F39" i="6"/>
  <c r="E115" i="8"/>
  <c r="C114" i="8"/>
  <c r="H81" i="6"/>
  <c r="N21" i="8"/>
  <c r="P19" i="9"/>
  <c r="T24" i="6"/>
  <c r="E68" i="6"/>
  <c r="C62" i="8"/>
  <c r="T13" i="7"/>
  <c r="H118" i="6"/>
  <c r="D96" i="9"/>
  <c r="D105" i="9"/>
  <c r="P17" i="8"/>
  <c r="C105" i="8"/>
  <c r="E97" i="8"/>
  <c r="F94" i="6"/>
  <c r="B103" i="9"/>
  <c r="D85" i="8"/>
  <c r="F77" i="6"/>
  <c r="B105" i="8"/>
  <c r="E58" i="9"/>
  <c r="C32" i="6"/>
  <c r="B82" i="9"/>
  <c r="N25" i="9"/>
  <c r="D42" i="8"/>
  <c r="C7" i="6"/>
  <c r="P5" i="9"/>
  <c r="P10" i="9"/>
  <c r="G52" i="6"/>
  <c r="H10" i="6"/>
  <c r="E15" i="9"/>
  <c r="E96" i="8"/>
  <c r="B15" i="9"/>
  <c r="P22" i="7"/>
  <c r="D99" i="9"/>
  <c r="E91" i="9"/>
  <c r="H63" i="6"/>
  <c r="E31" i="8"/>
  <c r="I113" i="6"/>
  <c r="G72" i="6"/>
  <c r="N7" i="9"/>
  <c r="B11" i="8"/>
  <c r="D74" i="6"/>
  <c r="B28" i="9"/>
  <c r="E85" i="8"/>
  <c r="B111" i="9"/>
  <c r="C10" i="8"/>
  <c r="D27" i="8"/>
  <c r="I89" i="6"/>
  <c r="D112" i="9"/>
  <c r="E24" i="8"/>
  <c r="B110" i="9"/>
  <c r="F23" i="6"/>
  <c r="D10" i="8"/>
  <c r="D102" i="9"/>
  <c r="E68" i="8"/>
  <c r="C56" i="6"/>
  <c r="C88" i="8"/>
  <c r="B28" i="6"/>
  <c r="D54" i="9"/>
  <c r="C15" i="6"/>
  <c r="F16" i="6"/>
  <c r="D110" i="9"/>
  <c r="E55" i="6"/>
  <c r="D53" i="9"/>
  <c r="B49" i="8"/>
  <c r="B51" i="9"/>
  <c r="P19" i="8"/>
  <c r="E11" i="8"/>
  <c r="I67" i="6"/>
  <c r="P5" i="8"/>
  <c r="C62" i="6"/>
  <c r="I118" i="6"/>
  <c r="C71" i="8"/>
  <c r="E119" i="9"/>
  <c r="C43" i="8"/>
  <c r="C21" i="9"/>
  <c r="B72" i="6"/>
  <c r="B116" i="9"/>
  <c r="I32" i="6"/>
  <c r="C28" i="9"/>
  <c r="C82" i="6"/>
  <c r="C114" i="9"/>
  <c r="D97" i="9"/>
  <c r="G34" i="6"/>
  <c r="C11" i="9"/>
  <c r="D12" i="8"/>
  <c r="F101" i="6"/>
  <c r="H13" i="6"/>
  <c r="C10" i="9"/>
  <c r="D28" i="6"/>
  <c r="G67" i="6"/>
  <c r="G18" i="6"/>
  <c r="C54" i="8"/>
  <c r="D120" i="9"/>
  <c r="B22" i="6"/>
  <c r="D43" i="8"/>
  <c r="T11" i="6"/>
  <c r="E54" i="8"/>
  <c r="P28" i="9"/>
  <c r="H79" i="6"/>
  <c r="H42" i="6"/>
  <c r="F49" i="6"/>
  <c r="E104" i="6"/>
  <c r="B119" i="8"/>
  <c r="P12" i="7"/>
  <c r="B77" i="6"/>
  <c r="E103" i="6"/>
  <c r="C98" i="9"/>
  <c r="C46" i="8"/>
  <c r="H111" i="6"/>
  <c r="D89" i="6"/>
  <c r="I52" i="6"/>
  <c r="D55" i="8"/>
  <c r="I62" i="6"/>
  <c r="F121" i="7"/>
  <c r="E15" i="8"/>
  <c r="E99" i="9"/>
  <c r="E74" i="8"/>
  <c r="C29" i="9"/>
  <c r="B32" i="8"/>
  <c r="F54" i="6"/>
  <c r="E57" i="6"/>
  <c r="B50" i="6"/>
  <c r="P18" i="7"/>
  <c r="H116" i="6"/>
  <c r="E97" i="9"/>
  <c r="C99" i="8"/>
  <c r="B90" i="9"/>
  <c r="C65" i="9"/>
  <c r="E35" i="9"/>
  <c r="D30" i="8"/>
  <c r="H43" i="6"/>
  <c r="D28" i="9"/>
  <c r="E116" i="9"/>
  <c r="C18" i="8"/>
  <c r="E110" i="9"/>
  <c r="B83" i="8"/>
  <c r="G107" i="6"/>
  <c r="G119" i="6"/>
  <c r="I21" i="6"/>
  <c r="C118" i="8"/>
  <c r="C54" i="6"/>
  <c r="D5" i="9"/>
  <c r="B7" i="6"/>
  <c r="D96" i="8"/>
  <c r="T9" i="6"/>
  <c r="D58" i="9"/>
  <c r="B105" i="9"/>
  <c r="E64" i="6"/>
  <c r="C80" i="8"/>
  <c r="D51" i="6"/>
  <c r="X17" i="6"/>
  <c r="E83" i="8"/>
  <c r="B64" i="9"/>
  <c r="B62" i="8"/>
  <c r="B118" i="9"/>
  <c r="C66" i="8"/>
  <c r="C55" i="9"/>
  <c r="F120" i="7"/>
  <c r="C124" i="4"/>
  <c r="D98" i="8"/>
  <c r="C125" i="4"/>
  <c r="E75" i="9"/>
  <c r="H117" i="6"/>
  <c r="E101" i="9"/>
  <c r="I36" i="6"/>
  <c r="D57" i="9"/>
  <c r="B37" i="6"/>
  <c r="P11" i="8"/>
  <c r="N16" i="9"/>
  <c r="P15" i="7"/>
  <c r="G98" i="6"/>
  <c r="F105" i="6"/>
  <c r="B12" i="6"/>
  <c r="D23" i="8"/>
  <c r="E111" i="9"/>
  <c r="E32" i="9"/>
  <c r="C73" i="9"/>
  <c r="D93" i="9"/>
  <c r="C101" i="6"/>
  <c r="B105" i="6"/>
  <c r="C25" i="9"/>
  <c r="E100" i="6"/>
  <c r="C100" i="9"/>
  <c r="E48" i="8"/>
  <c r="R24" i="6"/>
  <c r="E100" i="8"/>
  <c r="T19" i="6"/>
  <c r="B66" i="6"/>
  <c r="F12" i="6"/>
  <c r="D61" i="8"/>
  <c r="R26" i="6"/>
  <c r="H24" i="6"/>
  <c r="E95" i="6"/>
  <c r="D98" i="6"/>
  <c r="F85" i="6"/>
  <c r="R12" i="7"/>
  <c r="D37" i="9"/>
  <c r="B20" i="8"/>
  <c r="N24" i="9"/>
  <c r="B119" i="6"/>
  <c r="F45" i="6"/>
  <c r="C24" i="9"/>
  <c r="I63" i="6"/>
  <c r="D31" i="9"/>
  <c r="B60" i="9"/>
  <c r="R12" i="6"/>
  <c r="C81" i="9"/>
  <c r="E53" i="8"/>
  <c r="D116" i="6"/>
  <c r="B26" i="8"/>
  <c r="G66" i="6"/>
  <c r="C23" i="8"/>
  <c r="H54" i="6"/>
  <c r="C34" i="8"/>
  <c r="B61" i="8"/>
  <c r="E70" i="6"/>
  <c r="N13" i="8"/>
  <c r="B120" i="7"/>
  <c r="B65" i="9"/>
  <c r="B36" i="9"/>
  <c r="E65" i="9"/>
  <c r="F93" i="6"/>
  <c r="V25" i="6"/>
  <c r="G68" i="6"/>
  <c r="C46" i="6"/>
  <c r="C30" i="8"/>
  <c r="B21" i="9"/>
  <c r="P16" i="7"/>
  <c r="B41" i="9"/>
  <c r="E21" i="8"/>
  <c r="E42" i="9"/>
  <c r="F115" i="6"/>
  <c r="E86" i="6"/>
  <c r="B103" i="6"/>
  <c r="D70" i="6"/>
  <c r="C84" i="8"/>
  <c r="C106" i="9"/>
  <c r="V16" i="6"/>
  <c r="D56" i="9"/>
  <c r="D25" i="6"/>
  <c r="D76" i="9"/>
  <c r="H67" i="6"/>
  <c r="B46" i="8"/>
  <c r="G115" i="6"/>
  <c r="E39" i="8"/>
  <c r="F66" i="6"/>
  <c r="C45" i="9"/>
  <c r="R20" i="7"/>
  <c r="F91" i="6"/>
  <c r="D41" i="6"/>
  <c r="B38" i="8"/>
  <c r="T23" i="6"/>
  <c r="B30" i="8"/>
  <c r="F26" i="6"/>
  <c r="B78" i="9"/>
  <c r="E89" i="8"/>
  <c r="H22" i="6"/>
  <c r="E105" i="9"/>
  <c r="B53" i="6"/>
  <c r="E52" i="9"/>
  <c r="F83" i="6"/>
  <c r="B77" i="8"/>
  <c r="C84" i="6"/>
  <c r="E22" i="9"/>
  <c r="X16" i="6"/>
  <c r="C87" i="9"/>
  <c r="X28" i="6"/>
  <c r="T10" i="6"/>
  <c r="I72" i="6"/>
  <c r="B64" i="8"/>
  <c r="E30" i="6"/>
  <c r="H8" i="6"/>
  <c r="D88" i="8"/>
  <c r="B54" i="8"/>
  <c r="B61" i="9"/>
  <c r="B82" i="8"/>
  <c r="I8" i="6"/>
  <c r="E65" i="8"/>
  <c r="R22" i="6"/>
  <c r="I109" i="6"/>
  <c r="C78" i="9"/>
  <c r="D108" i="9"/>
  <c r="G96" i="6"/>
  <c r="E96" i="9"/>
  <c r="G82" i="6"/>
  <c r="B107" i="8"/>
  <c r="E34" i="9"/>
  <c r="E19" i="8"/>
  <c r="E103" i="9"/>
  <c r="C111" i="6"/>
  <c r="C67" i="8"/>
  <c r="B19" i="8"/>
  <c r="C14" i="6"/>
  <c r="D21" i="9"/>
  <c r="D64" i="6"/>
  <c r="E10" i="9"/>
  <c r="E87" i="6"/>
  <c r="H76" i="6"/>
  <c r="C18" i="9"/>
  <c r="C78" i="6"/>
  <c r="D6" i="8"/>
  <c r="G14" i="6"/>
  <c r="B74" i="9"/>
  <c r="H69" i="6"/>
  <c r="C117" i="9"/>
  <c r="D57" i="8"/>
  <c r="C89" i="9"/>
  <c r="C89" i="8"/>
  <c r="D100" i="9"/>
  <c r="F10" i="6"/>
  <c r="D24" i="9"/>
  <c r="B78" i="6"/>
  <c r="G102" i="6"/>
  <c r="B43" i="6"/>
  <c r="X14" i="6"/>
  <c r="F46" i="6"/>
  <c r="E50" i="8"/>
  <c r="E49" i="9"/>
  <c r="D90" i="8"/>
  <c r="B53" i="8"/>
  <c r="B14" i="6"/>
  <c r="H115" i="6"/>
  <c r="D104" i="6"/>
  <c r="E28" i="8"/>
  <c r="P24" i="7"/>
  <c r="B117" i="9"/>
  <c r="C93" i="9"/>
  <c r="X18" i="6"/>
  <c r="B54" i="9"/>
  <c r="X13" i="6"/>
  <c r="N19" i="8"/>
  <c r="E36" i="6"/>
  <c r="F100" i="6"/>
  <c r="C113" i="8"/>
  <c r="B112" i="6"/>
  <c r="B120" i="8"/>
  <c r="C53" i="8"/>
  <c r="C82" i="9"/>
  <c r="C6" i="8"/>
  <c r="C20" i="6"/>
  <c r="P12" i="8"/>
  <c r="B47" i="8"/>
  <c r="E30" i="8"/>
  <c r="V14" i="6"/>
  <c r="A1" i="10"/>
  <c r="H105" i="6"/>
  <c r="B75" i="9"/>
  <c r="B30" i="9"/>
  <c r="C115" i="6"/>
  <c r="R5" i="7"/>
  <c r="N5" i="9"/>
  <c r="E111" i="6"/>
  <c r="H87" i="6"/>
  <c r="C69" i="8"/>
  <c r="C5" i="6"/>
  <c r="V5" i="6"/>
  <c r="R8" i="7"/>
  <c r="D47" i="9"/>
  <c r="D6" i="9"/>
  <c r="B82" i="6"/>
  <c r="D57" i="6"/>
  <c r="D24" i="6"/>
  <c r="B106" i="8"/>
  <c r="G38" i="6"/>
  <c r="G79" i="6"/>
  <c r="I45" i="6"/>
  <c r="E51" i="8"/>
  <c r="D41" i="9"/>
  <c r="D9" i="6"/>
  <c r="D121" i="7"/>
  <c r="B49" i="6"/>
  <c r="E102" i="8"/>
  <c r="E81" i="6"/>
  <c r="R8" i="6"/>
  <c r="E91" i="6"/>
  <c r="C36" i="8"/>
  <c r="N5" i="8"/>
  <c r="G113" i="6"/>
  <c r="E59" i="9"/>
  <c r="P10" i="8"/>
  <c r="D93" i="6"/>
  <c r="F53" i="6"/>
  <c r="E36" i="9"/>
  <c r="C12" i="6"/>
  <c r="B110" i="8"/>
  <c r="T7" i="6"/>
  <c r="D61" i="6"/>
  <c r="B63" i="9"/>
  <c r="C90" i="8"/>
  <c r="C102" i="9"/>
  <c r="R13" i="6"/>
  <c r="D88" i="9"/>
  <c r="G112" i="6"/>
  <c r="E80" i="8"/>
  <c r="D105" i="6"/>
  <c r="E13" i="8"/>
  <c r="D120" i="8"/>
  <c r="N28" i="9"/>
  <c r="D115" i="6"/>
  <c r="C107" i="6"/>
  <c r="T29" i="7"/>
  <c r="F38" i="6"/>
  <c r="H65" i="6"/>
  <c r="D45" i="8"/>
  <c r="G36" i="6"/>
  <c r="P29" i="7"/>
  <c r="F87" i="6"/>
  <c r="C45" i="6"/>
  <c r="C34" i="6"/>
  <c r="D67" i="9"/>
  <c r="T8" i="7"/>
  <c r="B9" i="8"/>
  <c r="E74" i="9"/>
  <c r="H97" i="6"/>
  <c r="B58" i="9"/>
  <c r="D47" i="6"/>
  <c r="E114" i="8"/>
  <c r="N6" i="9"/>
  <c r="B74" i="8"/>
  <c r="B58" i="6"/>
  <c r="C35" i="8"/>
  <c r="E42" i="8"/>
  <c r="H96" i="6"/>
  <c r="I10" i="6"/>
  <c r="B71" i="8"/>
  <c r="H114" i="6"/>
  <c r="B96" i="8"/>
  <c r="C112" i="9"/>
  <c r="F64" i="6"/>
  <c r="F13" i="6"/>
  <c r="E120" i="9"/>
  <c r="B6" i="9"/>
  <c r="C6" i="9"/>
  <c r="C95" i="8"/>
  <c r="E73" i="8"/>
  <c r="C48" i="8"/>
  <c r="I33" i="6"/>
  <c r="C64" i="8"/>
  <c r="B85" i="8"/>
  <c r="N17" i="8"/>
  <c r="B79" i="9"/>
  <c r="C7" i="9"/>
  <c r="B76" i="9"/>
  <c r="E63" i="8"/>
  <c r="F41" i="6"/>
  <c r="B34" i="6"/>
  <c r="I14" i="6"/>
  <c r="B116" i="8"/>
  <c r="D107" i="6"/>
  <c r="P18" i="8"/>
  <c r="H108" i="6"/>
  <c r="B44" i="8"/>
  <c r="E22" i="6"/>
  <c r="X23" i="6"/>
  <c r="G53" i="6"/>
  <c r="D40" i="8"/>
  <c r="H60" i="6"/>
  <c r="B6" i="8"/>
  <c r="E82" i="6"/>
  <c r="D38" i="9"/>
  <c r="V8" i="6"/>
  <c r="P22" i="9"/>
  <c r="X29" i="6"/>
  <c r="B55" i="6"/>
  <c r="B31" i="9"/>
  <c r="C16" i="8"/>
  <c r="C59" i="9"/>
  <c r="F70" i="6"/>
  <c r="E79" i="8"/>
  <c r="D58" i="8"/>
  <c r="E37" i="6"/>
  <c r="F84" i="6"/>
  <c r="P21" i="9"/>
  <c r="D114" i="8"/>
  <c r="E51" i="9"/>
  <c r="E58" i="8"/>
  <c r="D29" i="8"/>
  <c r="E5" i="8"/>
  <c r="P25" i="8"/>
  <c r="B27" i="8"/>
  <c r="P9" i="7"/>
  <c r="C30" i="9"/>
  <c r="B125" i="4"/>
  <c r="H95" i="6"/>
  <c r="E53" i="6"/>
  <c r="B5" i="8"/>
  <c r="F110" i="6"/>
  <c r="C25" i="6"/>
  <c r="R7" i="7"/>
  <c r="P21" i="7"/>
  <c r="I30" i="6"/>
  <c r="D21" i="6"/>
  <c r="X26" i="6"/>
  <c r="C33" i="6"/>
  <c r="C13" i="6"/>
  <c r="D62" i="8"/>
  <c r="E46" i="9"/>
  <c r="B118" i="6"/>
  <c r="C19" i="6"/>
  <c r="G24" i="6"/>
  <c r="F25" i="6"/>
  <c r="F8" i="6"/>
  <c r="D17" i="6"/>
  <c r="D60" i="8"/>
  <c r="B25" i="8"/>
  <c r="C44" i="6"/>
  <c r="B29" i="6"/>
  <c r="B93" i="8"/>
  <c r="E5" i="6"/>
  <c r="D58" i="6"/>
  <c r="C104" i="6"/>
  <c r="D15" i="9"/>
  <c r="R26" i="7"/>
  <c r="H72" i="6"/>
  <c r="I26" i="6"/>
  <c r="D82" i="8"/>
  <c r="I100" i="6"/>
  <c r="D23" i="9"/>
  <c r="N12" i="8"/>
  <c r="D68" i="8"/>
  <c r="B67" i="8"/>
  <c r="E120" i="8"/>
  <c r="I125" i="4"/>
  <c r="D87" i="8"/>
  <c r="D89" i="9"/>
  <c r="I114" i="6"/>
  <c r="E77" i="6"/>
  <c r="D35" i="6"/>
  <c r="F67" i="6"/>
  <c r="I41" i="6"/>
  <c r="B48" i="8"/>
  <c r="D80" i="6"/>
  <c r="G99" i="6"/>
  <c r="C114" i="6"/>
  <c r="B23" i="8"/>
  <c r="C25" i="8"/>
  <c r="B65" i="6"/>
  <c r="P8" i="7"/>
  <c r="D99" i="6"/>
  <c r="D85" i="6"/>
  <c r="B35" i="8"/>
  <c r="G25" i="6"/>
  <c r="C22" i="6"/>
  <c r="T27" i="7"/>
  <c r="F116" i="6"/>
  <c r="E41" i="9"/>
  <c r="F92" i="6"/>
  <c r="B32" i="6"/>
  <c r="E71" i="9"/>
  <c r="E9" i="6"/>
  <c r="B115" i="9"/>
  <c r="E20" i="8"/>
  <c r="H124" i="4"/>
  <c r="E40" i="6"/>
  <c r="H25" i="6"/>
  <c r="D106" i="6"/>
  <c r="B65" i="8"/>
  <c r="E113" i="6"/>
  <c r="I48" i="6"/>
  <c r="G61" i="6"/>
  <c r="G43" i="6"/>
  <c r="R6" i="7"/>
  <c r="E44" i="9"/>
  <c r="D33" i="8"/>
  <c r="E112" i="9"/>
  <c r="D98" i="9"/>
  <c r="D67" i="6"/>
  <c r="C49" i="9"/>
  <c r="B14" i="8"/>
  <c r="D26" i="6"/>
  <c r="E100" i="9"/>
  <c r="I87" i="6"/>
  <c r="E79" i="9"/>
  <c r="D16" i="6"/>
  <c r="F60" i="6"/>
  <c r="B51" i="8"/>
  <c r="D79" i="8"/>
  <c r="D117" i="9"/>
  <c r="E88" i="6"/>
  <c r="E24" i="9"/>
  <c r="E114" i="6"/>
  <c r="E60" i="8"/>
  <c r="E84" i="9"/>
  <c r="G97" i="6"/>
  <c r="D42" i="6"/>
  <c r="D39" i="6"/>
  <c r="P17" i="7"/>
  <c r="E25" i="9"/>
  <c r="H77" i="6"/>
  <c r="I104" i="6"/>
  <c r="I84" i="6"/>
  <c r="C20" i="9"/>
  <c r="H100" i="6"/>
  <c r="C10" i="6"/>
  <c r="C72" i="8"/>
  <c r="D46" i="6"/>
  <c r="D22" i="9"/>
  <c r="B24" i="8"/>
  <c r="B111" i="6"/>
  <c r="E93" i="6"/>
  <c r="H16" i="6"/>
  <c r="B63" i="6"/>
  <c r="C105" i="6"/>
  <c r="H62" i="6"/>
  <c r="B9" i="6"/>
  <c r="P6" i="8"/>
  <c r="F62" i="6"/>
  <c r="B83" i="6"/>
  <c r="I66" i="6"/>
  <c r="I105" i="6"/>
  <c r="G78" i="6"/>
  <c r="F73" i="6"/>
  <c r="I117" i="6"/>
  <c r="F111" i="6"/>
  <c r="D121" i="8"/>
  <c r="P21" i="8"/>
  <c r="C62" i="9"/>
  <c r="B62" i="9"/>
  <c r="C69" i="6"/>
  <c r="D15" i="8"/>
  <c r="P7" i="9"/>
  <c r="R29" i="7"/>
  <c r="R9" i="7"/>
  <c r="B16" i="9"/>
  <c r="F96" i="6"/>
  <c r="B11" i="9"/>
  <c r="D111" i="8"/>
  <c r="G69" i="6"/>
  <c r="B89" i="9"/>
  <c r="H88" i="6"/>
  <c r="D63" i="8"/>
  <c r="C26" i="8"/>
  <c r="I13" i="6"/>
  <c r="C72" i="6"/>
  <c r="C68" i="6"/>
  <c r="I44" i="6"/>
  <c r="E89" i="6"/>
  <c r="B15" i="8"/>
  <c r="F20" i="6"/>
  <c r="D40" i="6"/>
  <c r="C66" i="6"/>
  <c r="E16" i="6"/>
  <c r="C94" i="8"/>
  <c r="C30" i="6"/>
  <c r="D33" i="6"/>
  <c r="I34" i="6"/>
  <c r="P15" i="9"/>
  <c r="E26" i="8"/>
  <c r="D37" i="8"/>
  <c r="H15" i="6"/>
  <c r="G42" i="6"/>
  <c r="P18" i="9"/>
  <c r="F37" i="6"/>
  <c r="D118" i="9"/>
  <c r="B112" i="9"/>
  <c r="C22" i="8"/>
  <c r="B54" i="6"/>
  <c r="D53" i="8"/>
  <c r="E102" i="6"/>
  <c r="B119" i="9"/>
  <c r="G70" i="6"/>
  <c r="C36" i="6"/>
  <c r="D76" i="8"/>
  <c r="E72" i="8"/>
  <c r="D114" i="9"/>
  <c r="D115" i="9"/>
  <c r="D97" i="6"/>
  <c r="T12" i="7"/>
  <c r="E108" i="6"/>
  <c r="D31" i="6"/>
  <c r="P7" i="7"/>
  <c r="B81" i="8"/>
  <c r="C54" i="9"/>
  <c r="D92" i="9"/>
  <c r="B61" i="6"/>
  <c r="B41" i="8"/>
  <c r="C109" i="8"/>
  <c r="D44" i="6"/>
  <c r="E45" i="9"/>
  <c r="D107" i="9"/>
  <c r="C51" i="6"/>
  <c r="G55" i="6"/>
  <c r="D16" i="8"/>
  <c r="P13" i="8"/>
  <c r="B70" i="9"/>
  <c r="B86" i="9"/>
  <c r="G111" i="6"/>
  <c r="F55" i="6"/>
  <c r="G62" i="6"/>
  <c r="B26" i="6"/>
  <c r="F104" i="6"/>
  <c r="B9" i="9"/>
  <c r="B102" i="6"/>
  <c r="E68" i="9"/>
  <c r="T17" i="7"/>
  <c r="D61" i="9"/>
  <c r="I71" i="6"/>
  <c r="C20" i="8"/>
  <c r="D103" i="8"/>
  <c r="I17" i="6"/>
  <c r="E62" i="6"/>
  <c r="E67" i="6"/>
  <c r="G37" i="6"/>
  <c r="B58" i="8"/>
  <c r="G88" i="6"/>
  <c r="C16" i="6"/>
  <c r="C81" i="6"/>
  <c r="I80" i="6"/>
  <c r="R21" i="6"/>
  <c r="I70" i="6"/>
  <c r="I96" i="6"/>
  <c r="I79" i="6"/>
  <c r="B26" i="9"/>
  <c r="I58" i="6"/>
  <c r="E84" i="8"/>
  <c r="B66" i="8"/>
  <c r="E45" i="6"/>
  <c r="D13" i="9"/>
  <c r="E61" i="6"/>
  <c r="H91" i="6"/>
  <c r="D112" i="8"/>
  <c r="F61" i="6"/>
  <c r="H55" i="6"/>
  <c r="I74" i="6"/>
  <c r="X11" i="6"/>
  <c r="D55" i="6"/>
  <c r="D104" i="9"/>
  <c r="B50" i="8"/>
  <c r="E95" i="9"/>
  <c r="P26" i="8"/>
  <c r="B27" i="9"/>
  <c r="B86" i="8"/>
  <c r="B10" i="6"/>
  <c r="D13" i="6"/>
  <c r="B59" i="9"/>
  <c r="D20" i="6"/>
  <c r="B109" i="6"/>
  <c r="C43" i="6"/>
  <c r="E121" i="9"/>
  <c r="P27" i="8"/>
  <c r="I28" i="6"/>
  <c r="D5" i="6"/>
  <c r="D117" i="6"/>
  <c r="C105" i="9"/>
  <c r="H90" i="6"/>
  <c r="G54" i="6"/>
  <c r="I69" i="6"/>
  <c r="P19" i="7"/>
  <c r="C8" i="8"/>
  <c r="H40" i="6"/>
  <c r="C90" i="9"/>
  <c r="D44" i="9"/>
  <c r="D86" i="6"/>
  <c r="B84" i="8"/>
  <c r="H12" i="6"/>
  <c r="J125" i="4"/>
  <c r="F59" i="6"/>
  <c r="E69" i="8"/>
  <c r="B79" i="6"/>
  <c r="D95" i="8"/>
  <c r="X21" i="6"/>
  <c r="C71" i="9"/>
  <c r="B25" i="6"/>
  <c r="H68" i="6"/>
  <c r="B80" i="8"/>
  <c r="G5" i="6"/>
  <c r="B47" i="9"/>
  <c r="C91" i="6"/>
  <c r="G8" i="6"/>
  <c r="C41" i="9"/>
  <c r="V13" i="6"/>
  <c r="I116" i="6"/>
  <c r="C107" i="9"/>
  <c r="C81" i="8"/>
  <c r="P13" i="7"/>
  <c r="B104" i="9"/>
  <c r="C14" i="9"/>
  <c r="H107" i="6"/>
  <c r="H17" i="6"/>
  <c r="C120" i="7"/>
  <c r="X9" i="6"/>
  <c r="E76" i="6"/>
  <c r="D92" i="8"/>
  <c r="C121" i="8"/>
  <c r="C110" i="8"/>
  <c r="B6" i="6"/>
  <c r="C110" i="9"/>
  <c r="D43" i="6"/>
  <c r="D114" i="6"/>
  <c r="D40" i="9"/>
  <c r="I20" i="6"/>
  <c r="I55" i="6"/>
  <c r="B99" i="6"/>
  <c r="D10" i="6"/>
  <c r="H45" i="6"/>
  <c r="E63" i="6"/>
  <c r="I47" i="6"/>
  <c r="C47" i="8"/>
  <c r="E16" i="9"/>
  <c r="N10" i="9"/>
  <c r="B93" i="9"/>
  <c r="D27" i="6"/>
  <c r="E71" i="6"/>
  <c r="G28" i="6"/>
  <c r="D113" i="6"/>
  <c r="C35" i="6"/>
  <c r="E8" i="8"/>
  <c r="I68" i="6"/>
  <c r="D48" i="6"/>
  <c r="D66" i="6"/>
  <c r="R23" i="6"/>
  <c r="B124" i="4"/>
  <c r="C94" i="6"/>
  <c r="E13" i="9"/>
  <c r="D35" i="9"/>
  <c r="B114" i="9"/>
  <c r="C76" i="6"/>
  <c r="B91" i="9"/>
  <c r="B107" i="9"/>
  <c r="R24" i="7"/>
  <c r="D85" i="9"/>
  <c r="C68" i="9"/>
  <c r="H56" i="6"/>
  <c r="P20" i="9"/>
  <c r="E67" i="9"/>
  <c r="F33" i="6"/>
  <c r="E32" i="6"/>
  <c r="G64" i="6"/>
  <c r="B93" i="6"/>
  <c r="H80" i="6"/>
  <c r="B36" i="8"/>
  <c r="B40" i="6"/>
  <c r="G57" i="6"/>
  <c r="D90" i="6"/>
  <c r="C95" i="6"/>
  <c r="D70" i="9"/>
  <c r="B73" i="8"/>
  <c r="N20" i="8"/>
  <c r="V29" i="6"/>
  <c r="D18" i="8"/>
  <c r="D64" i="8"/>
  <c r="I57" i="6"/>
  <c r="N24" i="8"/>
  <c r="B88" i="6"/>
  <c r="G92" i="6"/>
  <c r="F82" i="6"/>
  <c r="C17" i="8"/>
  <c r="I53" i="6"/>
  <c r="D7" i="8"/>
  <c r="C8" i="9"/>
  <c r="E14" i="6"/>
  <c r="E99" i="8"/>
  <c r="G90" i="6"/>
  <c r="G12" i="6"/>
  <c r="F56" i="6"/>
  <c r="C102" i="8"/>
  <c r="B72" i="8"/>
  <c r="B21" i="6"/>
  <c r="T25" i="6"/>
  <c r="B92" i="6"/>
  <c r="C80" i="6"/>
  <c r="D25" i="9"/>
  <c r="P6" i="9"/>
  <c r="I29" i="6"/>
  <c r="C67" i="6"/>
  <c r="P23" i="7"/>
  <c r="D105" i="8"/>
  <c r="E96" i="6"/>
  <c r="G125" i="4"/>
  <c r="B27" i="6"/>
  <c r="B117" i="6"/>
  <c r="C11" i="8"/>
  <c r="D26" i="8"/>
  <c r="G58" i="6"/>
  <c r="T22" i="6"/>
  <c r="D50" i="8"/>
  <c r="C57" i="8"/>
  <c r="D94" i="6"/>
  <c r="D64" i="9"/>
  <c r="P12" i="9"/>
  <c r="I91" i="6"/>
  <c r="G77" i="6"/>
  <c r="P27" i="7"/>
  <c r="C21" i="8"/>
  <c r="G16" i="6"/>
  <c r="C47" i="9"/>
  <c r="C41" i="6"/>
  <c r="F35" i="6"/>
  <c r="R25" i="6"/>
  <c r="I37" i="6"/>
  <c r="G75" i="6"/>
  <c r="E6" i="9"/>
  <c r="B15" i="6"/>
  <c r="C55" i="6"/>
  <c r="B24" i="6"/>
  <c r="F7" i="6"/>
  <c r="E98" i="6"/>
  <c r="E11" i="9"/>
  <c r="G11" i="6"/>
  <c r="C116" i="8"/>
  <c r="I81" i="6"/>
  <c r="C71" i="6"/>
  <c r="H125" i="4"/>
  <c r="D83" i="6"/>
  <c r="V15" i="6"/>
  <c r="D77" i="6"/>
  <c r="I46" i="6"/>
  <c r="D119" i="8"/>
  <c r="E14" i="9"/>
  <c r="I19" i="6"/>
  <c r="R28" i="6"/>
  <c r="F88" i="6"/>
  <c r="E62" i="8"/>
  <c r="H27" i="6"/>
  <c r="N11" i="8"/>
  <c r="D71" i="8"/>
  <c r="B8" i="9"/>
  <c r="D87" i="9"/>
  <c r="B84" i="9"/>
  <c r="D6" i="6"/>
  <c r="C83" i="9"/>
  <c r="D73" i="9"/>
  <c r="G20" i="6"/>
  <c r="E10" i="6"/>
  <c r="D78" i="8"/>
  <c r="E7" i="8"/>
  <c r="P10" i="7"/>
  <c r="G84" i="6"/>
  <c r="B28" i="8"/>
  <c r="B117" i="8"/>
  <c r="C74" i="6"/>
  <c r="G105" i="6"/>
  <c r="T15" i="7"/>
  <c r="E51" i="6"/>
  <c r="E103" i="8"/>
  <c r="F6" i="6"/>
  <c r="C77" i="6"/>
  <c r="F117" i="6"/>
  <c r="H41" i="6"/>
  <c r="B11" i="6"/>
  <c r="E43" i="9"/>
  <c r="H83" i="6"/>
  <c r="E12" i="9"/>
  <c r="B121" i="9"/>
  <c r="B64" i="6"/>
  <c r="P8" i="9"/>
  <c r="E72" i="6"/>
  <c r="N13" i="9"/>
  <c r="B108" i="8"/>
  <c r="F36" i="6"/>
  <c r="D100" i="8"/>
  <c r="C50" i="9"/>
  <c r="C99" i="6"/>
  <c r="E38" i="9"/>
  <c r="I61" i="6"/>
  <c r="H98" i="6"/>
  <c r="B33" i="6"/>
  <c r="I43" i="6"/>
  <c r="B39" i="8"/>
  <c r="I95" i="6"/>
  <c r="R18" i="7"/>
  <c r="B114" i="6"/>
  <c r="D121" i="9"/>
  <c r="C60" i="6"/>
  <c r="F9" i="6"/>
  <c r="H103" i="6"/>
  <c r="N23" i="8"/>
  <c r="X7" i="6"/>
  <c r="V10" i="6"/>
  <c r="N16" i="8"/>
  <c r="C72" i="9"/>
  <c r="D88" i="6"/>
  <c r="H39" i="6"/>
  <c r="B45" i="9"/>
  <c r="E49" i="8"/>
  <c r="E20" i="6"/>
  <c r="N26" i="9"/>
  <c r="T21" i="7"/>
  <c r="I77" i="6"/>
  <c r="I15" i="6"/>
  <c r="D107" i="8"/>
  <c r="B76" i="6"/>
  <c r="H47" i="6"/>
  <c r="X22" i="6"/>
  <c r="B33" i="8"/>
  <c r="D95" i="9"/>
  <c r="X24" i="6"/>
  <c r="E17" i="9"/>
  <c r="C59" i="6"/>
  <c r="F30" i="6"/>
  <c r="D37" i="6"/>
  <c r="C43" i="9"/>
  <c r="E114" i="9"/>
  <c r="R27" i="7"/>
  <c r="E29" i="8"/>
  <c r="D113" i="9"/>
  <c r="B39" i="6"/>
  <c r="C80" i="9"/>
  <c r="R27" i="6"/>
  <c r="P28" i="7"/>
  <c r="E73" i="6"/>
  <c r="T8" i="6"/>
  <c r="F68" i="6"/>
  <c r="B115" i="6"/>
  <c r="I56" i="6"/>
  <c r="G103" i="6"/>
  <c r="F47" i="6"/>
  <c r="C63" i="8"/>
  <c r="F99" i="6"/>
  <c r="I60" i="6"/>
  <c r="D81" i="6"/>
  <c r="G27" i="6"/>
  <c r="G35" i="6"/>
  <c r="C107" i="8"/>
  <c r="P13" i="9"/>
  <c r="E48" i="6"/>
  <c r="C42" i="6"/>
  <c r="C108" i="8"/>
  <c r="E110" i="6"/>
  <c r="B59" i="6"/>
  <c r="E7" i="6"/>
  <c r="T18" i="6"/>
  <c r="I5" i="6"/>
  <c r="D36" i="8"/>
  <c r="R23" i="7"/>
  <c r="C37" i="9"/>
  <c r="I12" i="6"/>
  <c r="C12" i="8"/>
  <c r="C64" i="9"/>
  <c r="I7" i="6"/>
  <c r="R28" i="7"/>
  <c r="D42" i="9"/>
  <c r="C87" i="6"/>
  <c r="C51" i="8"/>
  <c r="E106" i="6"/>
  <c r="E11" i="6"/>
  <c r="E59" i="6"/>
  <c r="I6" i="6"/>
  <c r="G46" i="6"/>
  <c r="F63" i="6"/>
  <c r="D71" i="6"/>
  <c r="E12" i="8"/>
  <c r="D45" i="6"/>
  <c r="X10" i="6"/>
  <c r="T21" i="6"/>
  <c r="B106" i="6"/>
  <c r="G81" i="6"/>
  <c r="D89" i="8"/>
  <c r="H29" i="6"/>
  <c r="E92" i="9"/>
  <c r="H32" i="6"/>
  <c r="D60" i="6"/>
  <c r="F90" i="6"/>
  <c r="F40" i="6"/>
  <c r="T17" i="6"/>
  <c r="E87" i="9"/>
  <c r="E23" i="6"/>
  <c r="D62" i="9"/>
  <c r="F28" i="6"/>
  <c r="T26" i="7"/>
  <c r="I11" i="6"/>
  <c r="E112" i="8"/>
  <c r="C113" i="6"/>
  <c r="E112" i="6"/>
  <c r="T12" i="6"/>
  <c r="E52" i="6"/>
  <c r="D17" i="9"/>
  <c r="E117" i="6"/>
  <c r="H89" i="6"/>
  <c r="D102" i="8"/>
  <c r="E39" i="9"/>
  <c r="D53" i="6"/>
  <c r="E28" i="6"/>
  <c r="C35" i="9"/>
  <c r="D73" i="6"/>
  <c r="E107" i="6"/>
  <c r="G80" i="6"/>
  <c r="E110" i="8"/>
  <c r="B109" i="9"/>
  <c r="F74" i="6"/>
  <c r="F76" i="6"/>
  <c r="B57" i="9"/>
  <c r="B30" i="6"/>
  <c r="D60" i="9"/>
  <c r="G39" i="6"/>
  <c r="G30" i="6"/>
  <c r="B56" i="9"/>
  <c r="E116" i="8"/>
  <c r="P22" i="8"/>
  <c r="B10" i="9"/>
  <c r="C77" i="8"/>
  <c r="I111" i="6"/>
  <c r="E64" i="8"/>
  <c r="C109" i="9"/>
  <c r="E66" i="8"/>
  <c r="E47" i="8"/>
  <c r="P14" i="7"/>
  <c r="T27" i="6"/>
  <c r="B85" i="6"/>
  <c r="R7" i="6"/>
  <c r="C17" i="6"/>
  <c r="B88" i="9"/>
  <c r="R15" i="6"/>
  <c r="I42" i="6"/>
  <c r="V7" i="6"/>
  <c r="H119" i="6"/>
  <c r="D67" i="8"/>
  <c r="E63" i="9"/>
  <c r="D74" i="8"/>
  <c r="H20" i="6"/>
  <c r="F106" i="6"/>
  <c r="G31" i="6"/>
  <c r="N23" i="9"/>
  <c r="H34" i="6"/>
  <c r="D46" i="8"/>
  <c r="H64" i="6"/>
  <c r="F19" i="6"/>
  <c r="E6" i="6"/>
  <c r="B73" i="6"/>
  <c r="E106" i="8"/>
  <c r="F72" i="6"/>
  <c r="G89" i="6"/>
  <c r="C15" i="9"/>
  <c r="D110" i="6"/>
  <c r="P26" i="7"/>
  <c r="H7" i="6"/>
  <c r="D11" i="6"/>
  <c r="E52" i="8"/>
  <c r="E115" i="9"/>
  <c r="E31" i="6"/>
  <c r="B32" i="9"/>
  <c r="C57" i="6"/>
  <c r="E18" i="9"/>
  <c r="B91" i="6"/>
  <c r="E60" i="9"/>
  <c r="I40" i="6"/>
  <c r="H9" i="6"/>
  <c r="P25" i="9"/>
  <c r="F29" i="6"/>
  <c r="C29" i="8"/>
  <c r="D94" i="8"/>
  <c r="B103" i="8"/>
  <c r="D75" i="6"/>
  <c r="D21" i="8"/>
  <c r="H57" i="6"/>
  <c r="I93" i="6"/>
  <c r="B95" i="6"/>
  <c r="B90" i="6"/>
  <c r="B70" i="6"/>
  <c r="C38" i="6"/>
  <c r="F75" i="6"/>
  <c r="B41" i="6"/>
  <c r="B71" i="9"/>
  <c r="E15" i="6"/>
  <c r="X5" i="6"/>
  <c r="R16" i="6"/>
  <c r="D50" i="9"/>
  <c r="E117" i="9"/>
  <c r="D52" i="9"/>
  <c r="D77" i="8"/>
  <c r="E69" i="6"/>
  <c r="G110" i="6"/>
  <c r="D50" i="6"/>
  <c r="B43" i="9"/>
  <c r="C95" i="9"/>
  <c r="E124" i="4"/>
  <c r="D18" i="9"/>
  <c r="G9" i="6"/>
  <c r="X20" i="6"/>
  <c r="H49" i="6"/>
  <c r="H85" i="6"/>
  <c r="I22" i="6"/>
  <c r="C86" i="6"/>
  <c r="C28" i="6"/>
  <c r="D8" i="9"/>
  <c r="G33" i="6"/>
  <c r="F5" i="6"/>
  <c r="I115" i="6"/>
  <c r="I83" i="6"/>
  <c r="B35" i="9"/>
  <c r="D99" i="8"/>
  <c r="E85" i="9"/>
  <c r="D68" i="6"/>
  <c r="D86" i="8"/>
  <c r="D118" i="6"/>
  <c r="F44" i="6"/>
  <c r="E117" i="8"/>
  <c r="H113" i="6"/>
  <c r="C31" i="9"/>
  <c r="C96" i="8"/>
  <c r="T28" i="7"/>
  <c r="D63" i="9"/>
  <c r="D81" i="9"/>
  <c r="T23" i="7"/>
  <c r="D108" i="6"/>
  <c r="D120" i="7"/>
  <c r="D34" i="6"/>
  <c r="T18" i="7"/>
  <c r="E98" i="8"/>
  <c r="H106" i="6"/>
  <c r="E90" i="6"/>
  <c r="C63" i="6"/>
  <c r="B118" i="8"/>
  <c r="D54" i="8"/>
  <c r="N28" i="8"/>
  <c r="I51" i="6"/>
  <c r="D92" i="6"/>
  <c r="B88" i="8"/>
  <c r="T24" i="7"/>
  <c r="B44" i="9"/>
  <c r="H112" i="6"/>
  <c r="B75" i="6"/>
  <c r="C75" i="8"/>
  <c r="E86" i="8"/>
  <c r="P15" i="8"/>
  <c r="D119" i="9"/>
  <c r="C32" i="8"/>
  <c r="C40" i="6"/>
  <c r="E88" i="8"/>
  <c r="R11" i="6"/>
  <c r="C103" i="9"/>
  <c r="V6" i="6"/>
  <c r="G116" i="6"/>
  <c r="D48" i="9"/>
  <c r="E78" i="6"/>
  <c r="N27" i="8"/>
  <c r="D15" i="6"/>
  <c r="C22" i="9"/>
  <c r="C39" i="8"/>
  <c r="N7" i="8"/>
  <c r="C73" i="6"/>
  <c r="G65" i="6"/>
  <c r="D106" i="8"/>
  <c r="D19" i="9"/>
  <c r="F51" i="6"/>
  <c r="R17" i="6"/>
  <c r="E27" i="9"/>
  <c r="B102" i="9"/>
  <c r="C58" i="9"/>
  <c r="B120" i="9"/>
  <c r="B60" i="6"/>
  <c r="D124" i="4"/>
  <c r="G104" i="6"/>
  <c r="E74" i="6"/>
  <c r="E41" i="6"/>
  <c r="H28" i="6"/>
  <c r="B48" i="9"/>
  <c r="F124" i="4"/>
  <c r="B38" i="9"/>
  <c r="C60" i="8"/>
  <c r="D8" i="6"/>
  <c r="B76" i="8"/>
  <c r="C115" i="9"/>
  <c r="D115" i="8"/>
  <c r="F95" i="6"/>
  <c r="D29" i="9"/>
  <c r="B95" i="9"/>
  <c r="R19" i="6"/>
  <c r="C61" i="9"/>
  <c r="D20" i="8"/>
  <c r="G60" i="6"/>
  <c r="H46" i="6"/>
  <c r="G121" i="7"/>
  <c r="G109" i="6"/>
  <c r="E26" i="6"/>
  <c r="I23" i="6"/>
  <c r="C96" i="9"/>
  <c r="F102" i="6"/>
  <c r="B33" i="9"/>
  <c r="I64" i="6"/>
  <c r="B81" i="6"/>
  <c r="E14" i="8"/>
  <c r="H92" i="6"/>
  <c r="D72" i="6"/>
  <c r="E102" i="9"/>
  <c r="B94" i="8"/>
  <c r="E9" i="8"/>
  <c r="H52" i="6"/>
  <c r="C31" i="8"/>
  <c r="C108" i="6"/>
  <c r="B87" i="6"/>
  <c r="F107" i="6"/>
  <c r="N14" i="8"/>
  <c r="E33" i="8"/>
  <c r="C93" i="6"/>
  <c r="B108" i="9"/>
  <c r="E85" i="6"/>
  <c r="C18" i="6"/>
  <c r="B74" i="6"/>
  <c r="E53" i="9"/>
  <c r="E71" i="8"/>
  <c r="F18" i="6"/>
  <c r="B79" i="8"/>
  <c r="B92" i="8"/>
  <c r="D12" i="9"/>
  <c r="B115" i="8"/>
  <c r="X8" i="6"/>
  <c r="C57" i="9"/>
  <c r="F48" i="6"/>
  <c r="C69" i="9"/>
  <c r="B100" i="9"/>
  <c r="E119" i="8"/>
  <c r="F69" i="6"/>
  <c r="D65" i="6"/>
  <c r="F112" i="6"/>
  <c r="C34" i="9"/>
  <c r="B94" i="9"/>
  <c r="R18" i="6"/>
  <c r="T7" i="7"/>
  <c r="G56" i="6"/>
  <c r="P20" i="7"/>
  <c r="V26" i="6"/>
  <c r="B45" i="6"/>
  <c r="G17" i="6"/>
  <c r="C74" i="8"/>
  <c r="B97" i="6"/>
  <c r="C27" i="9"/>
  <c r="B63" i="8"/>
  <c r="H61" i="6"/>
  <c r="E21" i="9"/>
  <c r="D101" i="9"/>
  <c r="F125" i="4"/>
  <c r="B43" i="8"/>
  <c r="F118" i="6"/>
  <c r="N21" i="9"/>
  <c r="D66" i="8"/>
  <c r="D102" i="6"/>
  <c r="F52" i="6"/>
  <c r="D23" i="6"/>
  <c r="C84" i="9"/>
  <c r="G22" i="6"/>
  <c r="G114" i="6"/>
  <c r="H53" i="6"/>
  <c r="D36" i="6"/>
  <c r="D75" i="8"/>
  <c r="C89" i="6"/>
  <c r="I98" i="6"/>
  <c r="D62" i="6"/>
  <c r="D44" i="8"/>
  <c r="B68" i="8"/>
  <c r="B101" i="8"/>
  <c r="E56" i="6"/>
  <c r="C82" i="8"/>
  <c r="D30" i="9"/>
  <c r="I27" i="6"/>
  <c r="T6" i="7"/>
  <c r="R20" i="6"/>
  <c r="E109" i="9"/>
  <c r="T13" i="6"/>
  <c r="E65" i="6"/>
  <c r="B42" i="6"/>
  <c r="C5" i="8"/>
  <c r="F57" i="6"/>
  <c r="D65" i="8"/>
  <c r="G49" i="6"/>
  <c r="D48" i="8"/>
  <c r="I82" i="6"/>
  <c r="B77" i="9"/>
  <c r="G108" i="6"/>
  <c r="R14" i="7"/>
  <c r="G44" i="6"/>
  <c r="C70" i="8"/>
  <c r="C83" i="6"/>
  <c r="E73" i="9"/>
  <c r="G40" i="6"/>
  <c r="B18" i="6"/>
  <c r="B17" i="6"/>
  <c r="E56" i="8"/>
  <c r="I38" i="6"/>
  <c r="G19" i="6"/>
  <c r="D82" i="6"/>
  <c r="G50" i="6"/>
  <c r="D11" i="9"/>
  <c r="D94" i="9"/>
  <c r="H73" i="6"/>
  <c r="B52" i="6"/>
  <c r="C70" i="6"/>
  <c r="E21" i="6"/>
  <c r="C36" i="9"/>
  <c r="E118" i="6"/>
  <c r="H35" i="6"/>
  <c r="R9" i="6"/>
  <c r="E6" i="8"/>
  <c r="B68" i="6"/>
  <c r="B5" i="6"/>
  <c r="E83" i="9"/>
  <c r="E26" i="9"/>
  <c r="C120" i="8"/>
  <c r="D22" i="8"/>
  <c r="C98" i="6"/>
  <c r="E38" i="6"/>
  <c r="D77" i="9"/>
  <c r="D25" i="8"/>
  <c r="N29" i="9"/>
  <c r="N15" i="8"/>
  <c r="H82" i="6"/>
  <c r="H59" i="6"/>
  <c r="E42" i="6"/>
  <c r="D84" i="9"/>
  <c r="B52" i="9"/>
  <c r="C32" i="9"/>
  <c r="H99" i="6"/>
  <c r="E19" i="6"/>
  <c r="B37" i="8"/>
  <c r="C24" i="8"/>
  <c r="C39" i="6"/>
  <c r="E57" i="9"/>
  <c r="X25" i="6"/>
  <c r="B52" i="8"/>
  <c r="E121" i="7"/>
  <c r="C99" i="9"/>
  <c r="H38" i="6"/>
  <c r="C49" i="8"/>
  <c r="B111" i="8"/>
  <c r="E70" i="8"/>
  <c r="E36" i="8"/>
  <c r="C112" i="8"/>
  <c r="E33" i="6"/>
  <c r="B10" i="8"/>
  <c r="E47" i="6"/>
  <c r="N15" i="9"/>
  <c r="G21" i="6"/>
  <c r="P16" i="9"/>
  <c r="D96" i="6"/>
  <c r="C88" i="6"/>
  <c r="E31" i="9"/>
  <c r="F71" i="6"/>
  <c r="E105" i="6"/>
  <c r="D84" i="8"/>
  <c r="T22" i="7"/>
  <c r="B80" i="9"/>
  <c r="G45" i="6"/>
  <c r="E17" i="8"/>
  <c r="H21" i="6"/>
  <c r="B19" i="9"/>
  <c r="C61" i="8"/>
  <c r="C100" i="6"/>
  <c r="C60" i="9"/>
  <c r="H26" i="6"/>
  <c r="F114" i="6"/>
  <c r="B59" i="8"/>
  <c r="F79" i="6"/>
  <c r="F108" i="6"/>
  <c r="X6" i="6"/>
  <c r="D49" i="6"/>
  <c r="E99" i="6"/>
  <c r="N29" i="8"/>
  <c r="B100" i="6"/>
  <c r="D103" i="9"/>
  <c r="C68" i="8"/>
  <c r="B47" i="6"/>
  <c r="C38" i="9"/>
  <c r="D111" i="6"/>
  <c r="I16" i="6"/>
  <c r="B46" i="9"/>
  <c r="B46" i="6"/>
  <c r="V19" i="6"/>
  <c r="B13" i="8"/>
  <c r="G83" i="6"/>
  <c r="G74" i="6"/>
  <c r="D69" i="9"/>
  <c r="B49" i="9"/>
  <c r="D69" i="6"/>
  <c r="C26" i="6"/>
  <c r="T20" i="6"/>
  <c r="E44" i="8"/>
  <c r="C102" i="6"/>
  <c r="H44" i="6"/>
  <c r="B85" i="9"/>
  <c r="C27" i="6"/>
  <c r="I94" i="6"/>
  <c r="N22" i="9"/>
  <c r="C6" i="6"/>
  <c r="X12" i="6"/>
  <c r="H19" i="6"/>
  <c r="I54" i="6"/>
  <c r="D22" i="6"/>
  <c r="G95" i="6"/>
  <c r="D54" i="6"/>
  <c r="G93" i="6"/>
  <c r="C117" i="6"/>
  <c r="C41" i="8"/>
  <c r="B68" i="9"/>
  <c r="E40" i="9"/>
  <c r="C58" i="6"/>
  <c r="C121" i="9"/>
  <c r="B12" i="9"/>
  <c r="B84" i="6"/>
  <c r="D74" i="9"/>
  <c r="I75" i="6"/>
  <c r="G15" i="6"/>
  <c r="E81" i="9"/>
  <c r="H66" i="6"/>
  <c r="C8" i="6"/>
  <c r="R16" i="7"/>
  <c r="D63" i="6"/>
  <c r="F89" i="6"/>
  <c r="B7" i="9"/>
  <c r="C87" i="8"/>
  <c r="B89" i="8"/>
  <c r="E50" i="6"/>
  <c r="K6" i="4" l="1"/>
  <c r="K5" i="4" s="1"/>
  <c r="K18" i="4"/>
  <c r="K30" i="4"/>
  <c r="K42" i="4"/>
  <c r="K54" i="4"/>
  <c r="K66" i="4"/>
  <c r="K78" i="4"/>
  <c r="K90" i="4"/>
  <c r="K102" i="4"/>
  <c r="K114" i="4"/>
  <c r="K7" i="4"/>
  <c r="K19" i="4"/>
  <c r="K31" i="4"/>
  <c r="K43" i="4"/>
  <c r="K55" i="4"/>
  <c r="K67" i="4"/>
  <c r="K79" i="4"/>
  <c r="K91" i="4"/>
  <c r="K103" i="4"/>
  <c r="K115" i="4"/>
  <c r="K8" i="4"/>
  <c r="K20" i="4"/>
  <c r="K32" i="4"/>
  <c r="K44" i="4"/>
  <c r="K56" i="4"/>
  <c r="K68" i="4"/>
  <c r="K80" i="4"/>
  <c r="K92" i="4"/>
  <c r="K104" i="4"/>
  <c r="K116" i="4"/>
  <c r="K9" i="4"/>
  <c r="K21" i="4"/>
  <c r="K33" i="4"/>
  <c r="K45" i="4"/>
  <c r="K57" i="4"/>
  <c r="K69" i="4"/>
  <c r="K81" i="4"/>
  <c r="K93" i="4"/>
  <c r="K105" i="4"/>
  <c r="K117" i="4"/>
  <c r="K10" i="4"/>
  <c r="K22" i="4"/>
  <c r="K34" i="4"/>
  <c r="K46" i="4"/>
  <c r="K58" i="4"/>
  <c r="K70" i="4"/>
  <c r="K82" i="4"/>
  <c r="K94" i="4"/>
  <c r="K106" i="4"/>
  <c r="K118" i="4"/>
  <c r="K11" i="4"/>
  <c r="K23" i="4"/>
  <c r="K35" i="4"/>
  <c r="K47" i="4"/>
  <c r="K59" i="4"/>
  <c r="K71" i="4"/>
  <c r="K83" i="4"/>
  <c r="K95" i="4"/>
  <c r="K107" i="4"/>
  <c r="K119" i="4"/>
  <c r="K12" i="4"/>
  <c r="K24" i="4"/>
  <c r="K36" i="4"/>
  <c r="K48" i="4"/>
  <c r="K60" i="4"/>
  <c r="K72" i="4"/>
  <c r="K84" i="4"/>
  <c r="K96" i="4"/>
  <c r="K108" i="4"/>
  <c r="K13" i="4"/>
  <c r="K25" i="4"/>
  <c r="K37" i="4"/>
  <c r="K49" i="4"/>
  <c r="K61" i="4"/>
  <c r="K73" i="4"/>
  <c r="K85" i="4"/>
  <c r="K97" i="4"/>
  <c r="K109" i="4"/>
  <c r="K14" i="4"/>
  <c r="K26" i="4"/>
  <c r="K38" i="4"/>
  <c r="K50" i="4"/>
  <c r="K62" i="4"/>
  <c r="K74" i="4"/>
  <c r="K86" i="4"/>
  <c r="K98" i="4"/>
  <c r="K110" i="4"/>
  <c r="K17" i="4"/>
  <c r="K29" i="4"/>
  <c r="K41" i="4"/>
  <c r="K53" i="4"/>
  <c r="K65" i="4"/>
  <c r="K77" i="4"/>
  <c r="K89" i="4"/>
  <c r="K101" i="4"/>
  <c r="K113" i="4"/>
  <c r="K15" i="4"/>
  <c r="K87" i="4"/>
  <c r="K16" i="4"/>
  <c r="K88" i="4"/>
  <c r="K27" i="4"/>
  <c r="K99" i="4"/>
  <c r="K28" i="4"/>
  <c r="K100" i="4"/>
  <c r="K39" i="4"/>
  <c r="K111" i="4"/>
  <c r="K40" i="4"/>
  <c r="K112" i="4"/>
  <c r="K51" i="4"/>
  <c r="K52" i="4"/>
  <c r="K63" i="4"/>
  <c r="K76" i="4"/>
  <c r="K64" i="4"/>
  <c r="K75" i="4"/>
  <c r="O15" i="9"/>
  <c r="Q17" i="9"/>
  <c r="O27" i="9"/>
  <c r="Q29" i="9"/>
  <c r="O8" i="9"/>
  <c r="Q10" i="9"/>
  <c r="O20" i="9"/>
  <c r="Q22" i="9"/>
  <c r="O13" i="9"/>
  <c r="Q15" i="9"/>
  <c r="O25" i="9"/>
  <c r="Q27" i="9"/>
  <c r="O18" i="9"/>
  <c r="O6" i="9"/>
  <c r="Q25" i="9"/>
  <c r="Q18" i="9"/>
  <c r="Q11" i="9"/>
  <c r="O14" i="9"/>
  <c r="Q16" i="9"/>
  <c r="O26" i="9"/>
  <c r="Q28" i="9"/>
  <c r="Q20" i="9"/>
  <c r="O11" i="9"/>
  <c r="O9" i="9"/>
  <c r="O7" i="9"/>
  <c r="Q9" i="9"/>
  <c r="O19" i="9"/>
  <c r="Q21" i="9"/>
  <c r="Q13" i="9"/>
  <c r="Q6" i="9"/>
  <c r="O16" i="9"/>
  <c r="Q23" i="9"/>
  <c r="O12" i="9"/>
  <c r="Q14" i="9"/>
  <c r="O24" i="9"/>
  <c r="Q26" i="9"/>
  <c r="Q8" i="9"/>
  <c r="O23" i="9"/>
  <c r="O28" i="9"/>
  <c r="O21" i="9"/>
  <c r="Q7" i="9"/>
  <c r="O17" i="9"/>
  <c r="Q19" i="9"/>
  <c r="O29" i="9"/>
  <c r="O10" i="9"/>
  <c r="Q24" i="9"/>
  <c r="Q12" i="9"/>
  <c r="O22" i="9"/>
  <c r="Q6" i="8"/>
  <c r="Q12" i="8"/>
  <c r="Q18" i="8"/>
  <c r="Q24" i="8"/>
  <c r="Q25" i="8"/>
  <c r="Q19" i="8"/>
  <c r="Q8" i="8"/>
  <c r="Q14" i="8"/>
  <c r="Q20" i="8"/>
  <c r="Q26" i="8"/>
  <c r="Q7" i="8"/>
  <c r="Q9" i="8"/>
  <c r="Q15" i="8"/>
  <c r="Q21" i="8"/>
  <c r="Q27" i="8"/>
  <c r="Q13" i="8"/>
  <c r="Q10" i="8"/>
  <c r="Q16" i="8"/>
  <c r="Q22" i="8"/>
  <c r="Q28" i="8"/>
  <c r="Q11" i="8"/>
  <c r="Q17" i="8"/>
  <c r="Q23" i="8"/>
  <c r="Q29" i="8"/>
  <c r="Q8" i="7"/>
  <c r="Q19" i="7"/>
  <c r="Q7" i="7"/>
  <c r="Q18" i="7"/>
  <c r="Q29" i="7"/>
  <c r="Q17" i="7"/>
  <c r="Q15" i="7"/>
  <c r="Q25" i="7"/>
  <c r="Q13" i="7"/>
  <c r="Q24" i="7"/>
  <c r="Q12" i="7"/>
  <c r="Q20" i="7"/>
  <c r="Q28" i="7"/>
  <c r="Q27" i="7"/>
  <c r="Q26" i="7"/>
  <c r="Q11" i="7"/>
  <c r="Q22" i="7"/>
  <c r="Q10" i="7"/>
  <c r="Q16" i="7"/>
  <c r="Q14" i="7"/>
  <c r="Q23" i="7"/>
  <c r="Q21" i="7"/>
  <c r="Q9" i="7"/>
  <c r="U6" i="7"/>
  <c r="U12" i="7"/>
  <c r="U18" i="7"/>
  <c r="U24" i="7"/>
  <c r="U7" i="7"/>
  <c r="U13" i="7"/>
  <c r="U19" i="7"/>
  <c r="U25" i="7"/>
  <c r="U26" i="7"/>
  <c r="U20" i="7"/>
  <c r="U9" i="7"/>
  <c r="U15" i="7"/>
  <c r="U21" i="7"/>
  <c r="U27" i="7"/>
  <c r="U14" i="7"/>
  <c r="U8" i="7"/>
  <c r="U10" i="7"/>
  <c r="U16" i="7"/>
  <c r="U22" i="7"/>
  <c r="U28" i="7"/>
  <c r="U11" i="7"/>
  <c r="U17" i="7"/>
  <c r="U23" i="7"/>
  <c r="U29" i="7"/>
  <c r="S6" i="7"/>
  <c r="S12" i="7"/>
  <c r="S24" i="7"/>
  <c r="S18" i="7"/>
  <c r="S7" i="7"/>
  <c r="S13" i="7"/>
  <c r="S19" i="7"/>
  <c r="S25" i="7"/>
  <c r="S26" i="7"/>
  <c r="S14" i="7"/>
  <c r="S9" i="7"/>
  <c r="S15" i="7"/>
  <c r="S21" i="7"/>
  <c r="S27" i="7"/>
  <c r="S20" i="7"/>
  <c r="S8" i="7"/>
  <c r="S10" i="7"/>
  <c r="S16" i="7"/>
  <c r="S22" i="7"/>
  <c r="S28" i="7"/>
  <c r="S11" i="7"/>
  <c r="S17" i="7"/>
  <c r="S23" i="7"/>
  <c r="S29" i="7"/>
  <c r="Y7" i="6"/>
  <c r="Y29" i="6"/>
  <c r="Y17" i="6"/>
  <c r="Y28" i="6"/>
  <c r="Y16" i="6"/>
  <c r="Y27" i="6"/>
  <c r="Y15" i="6"/>
  <c r="Y26" i="6"/>
  <c r="Y25" i="6"/>
  <c r="Y13" i="6"/>
  <c r="Y14" i="6"/>
  <c r="Y24" i="6"/>
  <c r="Y12" i="6"/>
  <c r="Y23" i="6"/>
  <c r="Y11" i="6"/>
  <c r="Y10" i="6"/>
  <c r="Y21" i="6"/>
  <c r="Y9" i="6"/>
  <c r="Y22" i="6"/>
  <c r="Y20" i="6"/>
  <c r="Y8" i="6"/>
  <c r="Y19" i="6"/>
  <c r="Y18" i="6"/>
  <c r="Y6" i="6"/>
  <c r="S19" i="6"/>
  <c r="S29" i="6"/>
  <c r="S17" i="6"/>
  <c r="S27" i="6"/>
  <c r="S25" i="6"/>
  <c r="S13" i="6"/>
  <c r="S28" i="6"/>
  <c r="S24" i="6"/>
  <c r="S12" i="6"/>
  <c r="S15" i="6"/>
  <c r="S23" i="6"/>
  <c r="S11" i="6"/>
  <c r="S8" i="6"/>
  <c r="S26" i="6"/>
  <c r="S22" i="6"/>
  <c r="S10" i="6"/>
  <c r="S20" i="6"/>
  <c r="S16" i="6"/>
  <c r="S14" i="6"/>
  <c r="S21" i="6"/>
  <c r="S9" i="6"/>
  <c r="S7" i="6"/>
  <c r="S18" i="6"/>
  <c r="S6" i="6"/>
  <c r="U22" i="6"/>
  <c r="U21" i="6"/>
  <c r="U20" i="6"/>
  <c r="U8" i="6"/>
  <c r="U19" i="6"/>
  <c r="U7" i="6"/>
  <c r="U18" i="6"/>
  <c r="U6" i="6"/>
  <c r="U29" i="6"/>
  <c r="U17" i="6"/>
  <c r="U10" i="6"/>
  <c r="U16" i="6"/>
  <c r="U15" i="6"/>
  <c r="U26" i="6"/>
  <c r="U13" i="6"/>
  <c r="U24" i="6"/>
  <c r="U12" i="6"/>
  <c r="U9" i="6"/>
  <c r="U28" i="6"/>
  <c r="U27" i="6"/>
  <c r="U14" i="6"/>
  <c r="U25" i="6"/>
  <c r="U23" i="6"/>
  <c r="U11" i="6"/>
  <c r="W29" i="6"/>
  <c r="W17" i="6"/>
  <c r="W14" i="6"/>
  <c r="W25" i="6"/>
  <c r="W13" i="6"/>
  <c r="W27" i="6"/>
  <c r="W24" i="6"/>
  <c r="W12" i="6"/>
  <c r="W26" i="6"/>
  <c r="W23" i="6"/>
  <c r="W11" i="6"/>
  <c r="W22" i="6"/>
  <c r="W10" i="6"/>
  <c r="W9" i="6"/>
  <c r="W15" i="6"/>
  <c r="W21" i="6"/>
  <c r="W20" i="6"/>
  <c r="W8" i="6"/>
  <c r="W16" i="6"/>
  <c r="W19" i="6"/>
  <c r="W7" i="6"/>
  <c r="W28" i="6"/>
  <c r="W18" i="6"/>
  <c r="W6" i="6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O3" i="9" l="1"/>
  <c r="S3" i="7"/>
  <c r="U3" i="6"/>
  <c r="S3" i="6"/>
  <c r="W3" i="6"/>
  <c r="A1" i="1"/>
  <c r="N2" i="9" s="1"/>
  <c r="N2" i="8" l="1"/>
  <c r="B2" i="9"/>
  <c r="B2" i="8"/>
  <c r="R2" i="7"/>
  <c r="P2" i="7"/>
  <c r="D2" i="7"/>
  <c r="B2" i="7"/>
  <c r="V2" i="6"/>
  <c r="T2" i="6"/>
  <c r="R2" i="6"/>
  <c r="F2" i="6"/>
  <c r="D2" i="6"/>
  <c r="B2" i="6"/>
  <c r="B3" i="4"/>
  <c r="C3" i="4"/>
  <c r="D3" i="4"/>
  <c r="E3" i="4"/>
  <c r="F3" i="4"/>
  <c r="G3" i="4"/>
  <c r="H3" i="4"/>
  <c r="I3" i="4"/>
  <c r="J3" i="4"/>
  <c r="Q6" i="7"/>
  <c r="Q3" i="7" s="1"/>
  <c r="O29" i="8"/>
  <c r="O23" i="8"/>
  <c r="O17" i="8"/>
  <c r="O11" i="8"/>
  <c r="O28" i="8"/>
  <c r="O22" i="8"/>
  <c r="O16" i="8"/>
  <c r="O10" i="8"/>
  <c r="O27" i="8"/>
  <c r="O21" i="8"/>
  <c r="O15" i="8"/>
  <c r="O9" i="8"/>
  <c r="O26" i="8"/>
  <c r="O20" i="8"/>
  <c r="O14" i="8"/>
  <c r="O8" i="8"/>
  <c r="O25" i="8"/>
  <c r="O19" i="8"/>
  <c r="O13" i="8"/>
  <c r="O7" i="8"/>
  <c r="O24" i="8"/>
  <c r="O18" i="8"/>
  <c r="O12" i="8"/>
  <c r="O6" i="8"/>
  <c r="O3" i="8" l="1"/>
  <c r="C104" i="7" l="1"/>
  <c r="F89" i="3"/>
  <c r="G94" i="3"/>
  <c r="D34" i="3"/>
  <c r="E13" i="7"/>
  <c r="E42" i="3"/>
  <c r="D5" i="7"/>
  <c r="K20" i="3"/>
  <c r="D72" i="7"/>
  <c r="E97" i="3"/>
  <c r="B101" i="7"/>
  <c r="E53" i="3"/>
  <c r="E86" i="7"/>
  <c r="F78" i="7"/>
  <c r="C57" i="7"/>
  <c r="E88" i="7"/>
  <c r="D58" i="7"/>
  <c r="I37" i="4"/>
  <c r="B96" i="4"/>
  <c r="E112" i="7"/>
  <c r="E68" i="3"/>
  <c r="G69" i="3"/>
  <c r="F78" i="3"/>
  <c r="D7" i="1"/>
  <c r="F99" i="7"/>
  <c r="F75" i="7"/>
  <c r="B116" i="7"/>
  <c r="H8" i="4"/>
  <c r="G13" i="4"/>
  <c r="F72" i="3"/>
  <c r="D30" i="3"/>
  <c r="G21" i="7"/>
  <c r="E57" i="3"/>
  <c r="G108" i="3"/>
  <c r="C91" i="7"/>
  <c r="C7" i="7"/>
  <c r="B105" i="7"/>
  <c r="C116" i="7"/>
  <c r="J69" i="4"/>
  <c r="G36" i="4"/>
  <c r="D26" i="7"/>
  <c r="D28" i="7"/>
  <c r="F65" i="7"/>
  <c r="E55" i="3"/>
  <c r="B15" i="7"/>
  <c r="G111" i="7"/>
  <c r="F85" i="3"/>
  <c r="G37" i="7"/>
  <c r="G14" i="7"/>
  <c r="C109" i="4"/>
  <c r="G87" i="7"/>
  <c r="E87" i="7"/>
  <c r="E21" i="3"/>
  <c r="D111" i="3"/>
  <c r="I29" i="3"/>
  <c r="D118" i="3"/>
  <c r="E98" i="3"/>
  <c r="C101" i="7"/>
  <c r="I13" i="3"/>
  <c r="G110" i="4"/>
  <c r="I46" i="4"/>
  <c r="B103" i="7"/>
  <c r="D106" i="3"/>
  <c r="E17" i="3"/>
  <c r="K9" i="3"/>
  <c r="G53" i="7"/>
  <c r="D70" i="7"/>
  <c r="G42" i="7"/>
  <c r="E56" i="7"/>
  <c r="C18" i="7"/>
  <c r="H46" i="4"/>
  <c r="E79" i="4"/>
  <c r="D63" i="7"/>
  <c r="G68" i="7"/>
  <c r="G46" i="7"/>
  <c r="I5" i="3"/>
  <c r="F22" i="7"/>
  <c r="G10" i="3"/>
  <c r="B36" i="7"/>
  <c r="F28" i="7"/>
  <c r="J7" i="4"/>
  <c r="E115" i="4"/>
  <c r="D118" i="7"/>
  <c r="F68" i="7"/>
  <c r="F61" i="3"/>
  <c r="G101" i="3"/>
  <c r="G43" i="3"/>
  <c r="C119" i="4"/>
  <c r="C44" i="7"/>
  <c r="E12" i="3"/>
  <c r="F67" i="7"/>
  <c r="G73" i="3"/>
  <c r="F115" i="3"/>
  <c r="E6" i="3"/>
  <c r="F10" i="7"/>
  <c r="C36" i="7"/>
  <c r="E108" i="7"/>
  <c r="F51" i="7"/>
  <c r="D104" i="3"/>
  <c r="D24" i="4"/>
  <c r="F40" i="4"/>
  <c r="D112" i="3"/>
  <c r="E66" i="3"/>
  <c r="D88" i="7"/>
  <c r="K15" i="3"/>
  <c r="G47" i="3"/>
  <c r="B49" i="7"/>
  <c r="E15" i="3"/>
  <c r="G52" i="7"/>
  <c r="D6" i="1"/>
  <c r="H103" i="4"/>
  <c r="E11" i="4"/>
  <c r="G84" i="7"/>
  <c r="B109" i="7"/>
  <c r="G31" i="3"/>
  <c r="D96" i="3"/>
  <c r="F75" i="3"/>
  <c r="F106" i="3"/>
  <c r="E7" i="7"/>
  <c r="G100" i="3"/>
  <c r="E81" i="7"/>
  <c r="H118" i="4"/>
  <c r="F101" i="4"/>
  <c r="B25" i="4"/>
  <c r="D55" i="4"/>
  <c r="G96" i="4"/>
  <c r="H25" i="4"/>
  <c r="E81" i="3"/>
  <c r="E91" i="3"/>
  <c r="B93" i="7"/>
  <c r="G115" i="3"/>
  <c r="C4" i="1"/>
  <c r="C96" i="7"/>
  <c r="C83" i="7"/>
  <c r="G5" i="3"/>
  <c r="F42" i="3"/>
  <c r="G22" i="3"/>
  <c r="F27" i="3"/>
  <c r="G19" i="7"/>
  <c r="D42" i="3"/>
  <c r="G74" i="7"/>
  <c r="E45" i="3"/>
  <c r="E26" i="3"/>
  <c r="E28" i="7"/>
  <c r="G29" i="3"/>
  <c r="G63" i="4"/>
  <c r="F72" i="4"/>
  <c r="F76" i="3"/>
  <c r="D51" i="7"/>
  <c r="F17" i="7"/>
  <c r="D108" i="3"/>
  <c r="D24" i="7"/>
  <c r="F79" i="7"/>
  <c r="G33" i="3"/>
  <c r="C97" i="7"/>
  <c r="B102" i="4"/>
  <c r="E96" i="4"/>
  <c r="E44" i="7"/>
  <c r="C78" i="7"/>
  <c r="C6" i="1"/>
  <c r="C103" i="7"/>
  <c r="D19" i="7"/>
  <c r="C30" i="7"/>
  <c r="G62" i="7"/>
  <c r="D102" i="7"/>
  <c r="G23" i="7"/>
  <c r="C12" i="4"/>
  <c r="E18" i="4"/>
  <c r="G27" i="3"/>
  <c r="B114" i="7"/>
  <c r="G26" i="3"/>
  <c r="G55" i="3"/>
  <c r="K28" i="3"/>
  <c r="E7" i="3"/>
  <c r="F73" i="3"/>
  <c r="B9" i="7"/>
  <c r="B78" i="7"/>
  <c r="E12" i="4"/>
  <c r="D8" i="7"/>
  <c r="B71" i="7"/>
  <c r="E17" i="7"/>
  <c r="D83" i="3"/>
  <c r="F82" i="3"/>
  <c r="F100" i="3"/>
  <c r="E118" i="7"/>
  <c r="F70" i="7"/>
  <c r="D92" i="3"/>
  <c r="D105" i="4"/>
  <c r="B35" i="4"/>
  <c r="E105" i="3"/>
  <c r="F12" i="7"/>
  <c r="F36" i="7"/>
  <c r="B37" i="7"/>
  <c r="D41" i="7"/>
  <c r="G118" i="7"/>
  <c r="E77" i="7"/>
  <c r="F118" i="3"/>
  <c r="D20" i="7"/>
  <c r="D34" i="4"/>
  <c r="D68" i="3"/>
  <c r="D39" i="7"/>
  <c r="D12" i="7"/>
  <c r="D74" i="7"/>
  <c r="B65" i="7"/>
  <c r="F60" i="7"/>
  <c r="F69" i="3"/>
  <c r="F45" i="7"/>
  <c r="D56" i="3"/>
  <c r="C54" i="4"/>
  <c r="G76" i="4"/>
  <c r="D6" i="3"/>
  <c r="E55" i="7"/>
  <c r="F95" i="3"/>
  <c r="F24" i="7"/>
  <c r="G80" i="3"/>
  <c r="K21" i="3"/>
  <c r="D4" i="1"/>
  <c r="G50" i="3"/>
  <c r="J17" i="3"/>
  <c r="F112" i="3"/>
  <c r="E14" i="3"/>
  <c r="F79" i="3"/>
  <c r="E35" i="3"/>
  <c r="G32" i="7"/>
  <c r="C93" i="7"/>
  <c r="D114" i="3"/>
  <c r="B31" i="7"/>
  <c r="B12" i="7"/>
  <c r="F77" i="7"/>
  <c r="C21" i="7"/>
  <c r="D27" i="7"/>
  <c r="G8" i="1"/>
  <c r="G83" i="7"/>
  <c r="B77" i="7"/>
  <c r="E83" i="7"/>
  <c r="E105" i="7"/>
  <c r="F117" i="3"/>
  <c r="E65" i="3"/>
  <c r="C82" i="7"/>
  <c r="J111" i="4"/>
  <c r="H119" i="4"/>
  <c r="D99" i="7"/>
  <c r="F48" i="7"/>
  <c r="B35" i="7"/>
  <c r="I14" i="3"/>
  <c r="E119" i="4"/>
  <c r="D38" i="7"/>
  <c r="G41" i="3"/>
  <c r="K22" i="3"/>
  <c r="G25" i="4"/>
  <c r="E80" i="4"/>
  <c r="F38" i="3"/>
  <c r="C108" i="7"/>
  <c r="D115" i="3"/>
  <c r="E36" i="3"/>
  <c r="B48" i="7"/>
  <c r="D81" i="3"/>
  <c r="G18" i="7"/>
  <c r="F25" i="3"/>
  <c r="F69" i="7"/>
  <c r="H102" i="4"/>
  <c r="F53" i="4"/>
  <c r="F51" i="3"/>
  <c r="D90" i="7"/>
  <c r="F44" i="7"/>
  <c r="B66" i="7"/>
  <c r="D86" i="7"/>
  <c r="C48" i="7"/>
  <c r="D26" i="3"/>
  <c r="G77" i="7"/>
  <c r="J47" i="4"/>
  <c r="C29" i="4"/>
  <c r="F98" i="3"/>
  <c r="G45" i="7"/>
  <c r="B52" i="7"/>
  <c r="E66" i="7"/>
  <c r="E67" i="7"/>
  <c r="D36" i="7"/>
  <c r="E77" i="3"/>
  <c r="E21" i="7"/>
  <c r="G18" i="3"/>
  <c r="H44" i="4"/>
  <c r="D96" i="4"/>
  <c r="G102" i="3"/>
  <c r="F59" i="3"/>
  <c r="B47" i="7"/>
  <c r="F50" i="7"/>
  <c r="E53" i="7"/>
  <c r="G72" i="7"/>
  <c r="C60" i="7"/>
  <c r="D9" i="7"/>
  <c r="K19" i="3"/>
  <c r="D33" i="3"/>
  <c r="C41" i="7"/>
  <c r="E107" i="7"/>
  <c r="G90" i="3"/>
  <c r="G19" i="3"/>
  <c r="B7" i="7"/>
  <c r="F41" i="3"/>
  <c r="B102" i="7"/>
  <c r="E61" i="7"/>
  <c r="E46" i="3"/>
  <c r="B22" i="7"/>
  <c r="C72" i="7"/>
  <c r="G110" i="7"/>
  <c r="G107" i="7"/>
  <c r="E23" i="3"/>
  <c r="B18" i="7"/>
  <c r="F66" i="3"/>
  <c r="J52" i="4"/>
  <c r="F26" i="3"/>
  <c r="E24" i="3"/>
  <c r="F119" i="7"/>
  <c r="D88" i="3"/>
  <c r="K5" i="3"/>
  <c r="C16" i="7"/>
  <c r="E117" i="7"/>
  <c r="F91" i="3"/>
  <c r="D13" i="1"/>
  <c r="D73" i="4"/>
  <c r="G98" i="4"/>
  <c r="I25" i="3"/>
  <c r="D41" i="3"/>
  <c r="F31" i="7"/>
  <c r="D111" i="7"/>
  <c r="G90" i="7"/>
  <c r="G73" i="7"/>
  <c r="B108" i="7"/>
  <c r="K29" i="3"/>
  <c r="C112" i="7"/>
  <c r="C25" i="4"/>
  <c r="D25" i="4"/>
  <c r="D77" i="7"/>
  <c r="D43" i="7"/>
  <c r="B62" i="7"/>
  <c r="I21" i="3"/>
  <c r="D95" i="7"/>
  <c r="D64" i="7"/>
  <c r="F89" i="7"/>
  <c r="G22" i="7"/>
  <c r="E51" i="4"/>
  <c r="F54" i="4"/>
  <c r="D30" i="7"/>
  <c r="C70" i="7"/>
  <c r="F100" i="7"/>
  <c r="E64" i="7"/>
  <c r="I17" i="3"/>
  <c r="J7" i="3"/>
  <c r="F19" i="3"/>
  <c r="F88" i="3"/>
  <c r="D62" i="3"/>
  <c r="B103" i="4"/>
  <c r="G20" i="4"/>
  <c r="E91" i="7"/>
  <c r="C63" i="7"/>
  <c r="D57" i="3"/>
  <c r="E36" i="7"/>
  <c r="E14" i="7"/>
  <c r="F37" i="7"/>
  <c r="D52" i="7"/>
  <c r="J21" i="3"/>
  <c r="G74" i="3"/>
  <c r="H101" i="4"/>
  <c r="E79" i="3"/>
  <c r="G66" i="7"/>
  <c r="F64" i="7"/>
  <c r="F47" i="3"/>
  <c r="B34" i="7"/>
  <c r="E57" i="7"/>
  <c r="C105" i="7"/>
  <c r="C12" i="1"/>
  <c r="B115" i="7"/>
  <c r="G15" i="4"/>
  <c r="D32" i="4"/>
  <c r="B16" i="7"/>
  <c r="G82" i="3"/>
  <c r="E58" i="3"/>
  <c r="D106" i="7"/>
  <c r="E5" i="3"/>
  <c r="F14" i="3"/>
  <c r="G48" i="3"/>
  <c r="F21" i="3"/>
  <c r="D82" i="7"/>
  <c r="E9" i="3"/>
  <c r="D85" i="3"/>
  <c r="G34" i="3"/>
  <c r="E62" i="7"/>
  <c r="E106" i="7"/>
  <c r="C42" i="7"/>
  <c r="E97" i="7"/>
  <c r="E19" i="7"/>
  <c r="F30" i="4"/>
  <c r="J118" i="4"/>
  <c r="D110" i="7"/>
  <c r="G36" i="3"/>
  <c r="C109" i="7"/>
  <c r="E11" i="3"/>
  <c r="G13" i="7"/>
  <c r="B100" i="7"/>
  <c r="F35" i="3"/>
  <c r="F94" i="3"/>
  <c r="C29" i="7"/>
  <c r="C36" i="4"/>
  <c r="J55" i="4"/>
  <c r="G39" i="7"/>
  <c r="I22" i="3"/>
  <c r="E16" i="7"/>
  <c r="E82" i="3"/>
  <c r="I8" i="3"/>
  <c r="B13" i="7"/>
  <c r="F80" i="3"/>
  <c r="G106" i="3"/>
  <c r="I57" i="4"/>
  <c r="I74" i="4"/>
  <c r="H86" i="4"/>
  <c r="J29" i="4"/>
  <c r="H58" i="4"/>
  <c r="G39" i="4"/>
  <c r="F105" i="3"/>
  <c r="B14" i="7"/>
  <c r="C14" i="7"/>
  <c r="G35" i="7"/>
  <c r="D53" i="7"/>
  <c r="D44" i="7"/>
  <c r="B119" i="7"/>
  <c r="C23" i="7"/>
  <c r="G63" i="7"/>
  <c r="F5" i="3"/>
  <c r="E22" i="7"/>
  <c r="E94" i="7"/>
  <c r="B24" i="7"/>
  <c r="F107" i="7"/>
  <c r="K7" i="3"/>
  <c r="D96" i="7"/>
  <c r="D46" i="7"/>
  <c r="E27" i="3"/>
  <c r="G100" i="4"/>
  <c r="C61" i="7"/>
  <c r="F108" i="7"/>
  <c r="F59" i="7"/>
  <c r="I16" i="3"/>
  <c r="D38" i="3"/>
  <c r="I28" i="3"/>
  <c r="F80" i="7"/>
  <c r="E8" i="3"/>
  <c r="F71" i="3"/>
  <c r="D39" i="4"/>
  <c r="I115" i="4"/>
  <c r="G40" i="3"/>
  <c r="G6" i="1"/>
  <c r="F39" i="7"/>
  <c r="D5" i="3"/>
  <c r="G30" i="3"/>
  <c r="G103" i="3"/>
  <c r="B68" i="7"/>
  <c r="F109" i="7"/>
  <c r="B57" i="7"/>
  <c r="I92" i="4"/>
  <c r="G25" i="7"/>
  <c r="F98" i="7"/>
  <c r="F41" i="7"/>
  <c r="D68" i="7"/>
  <c r="B5" i="7"/>
  <c r="G59" i="3"/>
  <c r="D14" i="7"/>
  <c r="B39" i="7"/>
  <c r="F7" i="3"/>
  <c r="F25" i="4"/>
  <c r="J60" i="4"/>
  <c r="G27" i="7"/>
  <c r="E119" i="7"/>
  <c r="D10" i="1"/>
  <c r="E114" i="7"/>
  <c r="D52" i="3"/>
  <c r="F29" i="7"/>
  <c r="G47" i="7"/>
  <c r="G16" i="7"/>
  <c r="G78" i="7"/>
  <c r="E36" i="4"/>
  <c r="F15" i="4"/>
  <c r="F48" i="3"/>
  <c r="F94" i="7"/>
  <c r="G107" i="3"/>
  <c r="F85" i="7"/>
  <c r="F113" i="3"/>
  <c r="B33" i="7"/>
  <c r="E100" i="3"/>
  <c r="F54" i="7"/>
  <c r="J86" i="4"/>
  <c r="F38" i="4"/>
  <c r="F108" i="3"/>
  <c r="E37" i="7"/>
  <c r="J14" i="3"/>
  <c r="G32" i="3"/>
  <c r="J22" i="3"/>
  <c r="C15" i="7"/>
  <c r="F31" i="3"/>
  <c r="G28" i="7"/>
  <c r="E116" i="3"/>
  <c r="D109" i="4"/>
  <c r="I39" i="4"/>
  <c r="E103" i="7"/>
  <c r="C76" i="7"/>
  <c r="E117" i="3"/>
  <c r="D119" i="4"/>
  <c r="E60" i="3"/>
  <c r="E24" i="7"/>
  <c r="F26" i="7"/>
  <c r="E111" i="3"/>
  <c r="D23" i="7"/>
  <c r="F97" i="3"/>
  <c r="J12" i="3"/>
  <c r="F84" i="3"/>
  <c r="B84" i="7"/>
  <c r="E93" i="7"/>
  <c r="D50" i="7"/>
  <c r="D8" i="1"/>
  <c r="C81" i="7"/>
  <c r="C71" i="4"/>
  <c r="F81" i="4"/>
  <c r="D73" i="3"/>
  <c r="F55" i="7"/>
  <c r="C114" i="7"/>
  <c r="C84" i="7"/>
  <c r="I20" i="3"/>
  <c r="D11" i="7"/>
  <c r="G35" i="3"/>
  <c r="C31" i="7"/>
  <c r="D81" i="7"/>
  <c r="F12" i="4"/>
  <c r="E20" i="3"/>
  <c r="F71" i="7"/>
  <c r="D49" i="7"/>
  <c r="C40" i="7"/>
  <c r="C79" i="7"/>
  <c r="D6" i="7"/>
  <c r="D42" i="7"/>
  <c r="F8" i="3"/>
  <c r="C68" i="7"/>
  <c r="F59" i="4"/>
  <c r="H11" i="4"/>
  <c r="G58" i="4"/>
  <c r="E87" i="4"/>
  <c r="G9" i="4"/>
  <c r="J62" i="4"/>
  <c r="D113" i="3"/>
  <c r="F70" i="3"/>
  <c r="F96" i="3"/>
  <c r="G89" i="7"/>
  <c r="B56" i="7"/>
  <c r="G15" i="3"/>
  <c r="C33" i="7"/>
  <c r="F53" i="3"/>
  <c r="F21" i="7"/>
  <c r="G39" i="3"/>
  <c r="G30" i="7"/>
  <c r="B46" i="7"/>
  <c r="B80" i="7"/>
  <c r="G4" i="1"/>
  <c r="G78" i="3"/>
  <c r="E41" i="3"/>
  <c r="D18" i="3"/>
  <c r="H50" i="4"/>
  <c r="H40" i="4"/>
  <c r="E5" i="7"/>
  <c r="G85" i="7"/>
  <c r="G26" i="7"/>
  <c r="G106" i="7"/>
  <c r="I24" i="3"/>
  <c r="B92" i="7"/>
  <c r="E72" i="7"/>
  <c r="F14" i="7"/>
  <c r="C19" i="7"/>
  <c r="C39" i="4"/>
  <c r="F69" i="4"/>
  <c r="F22" i="3"/>
  <c r="D71" i="3"/>
  <c r="G8" i="3"/>
  <c r="F20" i="7"/>
  <c r="G52" i="3"/>
  <c r="F103" i="7"/>
  <c r="B90" i="7"/>
  <c r="F101" i="3"/>
  <c r="E20" i="7"/>
  <c r="F65" i="4"/>
  <c r="D7" i="7"/>
  <c r="G13" i="3"/>
  <c r="F32" i="3"/>
  <c r="F88" i="7"/>
  <c r="E43" i="7"/>
  <c r="F61" i="7"/>
  <c r="J24" i="3"/>
  <c r="G99" i="7"/>
  <c r="G13" i="1"/>
  <c r="F108" i="4"/>
  <c r="H89" i="4"/>
  <c r="D56" i="7"/>
  <c r="G65" i="7"/>
  <c r="D16" i="3"/>
  <c r="G88" i="7"/>
  <c r="D39" i="3"/>
  <c r="E96" i="3"/>
  <c r="E87" i="3"/>
  <c r="F93" i="7"/>
  <c r="C35" i="7"/>
  <c r="B40" i="4"/>
  <c r="B7" i="4"/>
  <c r="E13" i="3"/>
  <c r="J27" i="3"/>
  <c r="E33" i="7"/>
  <c r="G15" i="7"/>
  <c r="F49" i="3"/>
  <c r="G104" i="3"/>
  <c r="F77" i="3"/>
  <c r="F17" i="3"/>
  <c r="B30" i="4"/>
  <c r="G34" i="4"/>
  <c r="E46" i="7"/>
  <c r="G23" i="3"/>
  <c r="C43" i="7"/>
  <c r="I15" i="3"/>
  <c r="D14" i="3"/>
  <c r="B61" i="7"/>
  <c r="G96" i="7"/>
  <c r="D49" i="3"/>
  <c r="F66" i="7"/>
  <c r="I67" i="4"/>
  <c r="F8" i="4"/>
  <c r="D98" i="3"/>
  <c r="E54" i="3"/>
  <c r="D59" i="3"/>
  <c r="K18" i="3"/>
  <c r="F56" i="3"/>
  <c r="D79" i="3"/>
  <c r="G87" i="3"/>
  <c r="G64" i="3"/>
  <c r="G110" i="3"/>
  <c r="E23" i="7"/>
  <c r="C32" i="7"/>
  <c r="B44" i="7"/>
  <c r="B86" i="7"/>
  <c r="D32" i="7"/>
  <c r="F74" i="7"/>
  <c r="E92" i="7"/>
  <c r="G12" i="1"/>
  <c r="D33" i="4"/>
  <c r="H48" i="4"/>
  <c r="F86" i="7"/>
  <c r="J26" i="3"/>
  <c r="B110" i="7"/>
  <c r="D105" i="3"/>
  <c r="G12" i="7"/>
  <c r="D117" i="7"/>
  <c r="B67" i="7"/>
  <c r="G40" i="7"/>
  <c r="E99" i="3"/>
  <c r="B77" i="4"/>
  <c r="B10" i="7"/>
  <c r="F90" i="3"/>
  <c r="G76" i="3"/>
  <c r="F101" i="7"/>
  <c r="E104" i="3"/>
  <c r="F35" i="7"/>
  <c r="D61" i="7"/>
  <c r="E119" i="3"/>
  <c r="G57" i="7"/>
  <c r="F113" i="4"/>
  <c r="H72" i="4"/>
  <c r="B86" i="4"/>
  <c r="I44" i="4"/>
  <c r="E78" i="4"/>
  <c r="J112" i="4"/>
  <c r="G89" i="3"/>
  <c r="C119" i="7"/>
  <c r="B32" i="7"/>
  <c r="E38" i="7"/>
  <c r="G117" i="7"/>
  <c r="D113" i="7"/>
  <c r="E48" i="3"/>
  <c r="G109" i="3"/>
  <c r="G7" i="1"/>
  <c r="E32" i="3"/>
  <c r="G21" i="3"/>
  <c r="K12" i="3"/>
  <c r="G25" i="3"/>
  <c r="J19" i="3"/>
  <c r="D109" i="3"/>
  <c r="C39" i="7"/>
  <c r="E41" i="7"/>
  <c r="F44" i="4"/>
  <c r="I48" i="4"/>
  <c r="D116" i="3"/>
  <c r="F81" i="7"/>
  <c r="C5" i="1"/>
  <c r="D79" i="7"/>
  <c r="D84" i="7"/>
  <c r="B19" i="7"/>
  <c r="D84" i="3"/>
  <c r="D80" i="3"/>
  <c r="D112" i="7"/>
  <c r="G59" i="4"/>
  <c r="B116" i="4"/>
  <c r="D21" i="3"/>
  <c r="D77" i="3"/>
  <c r="D11" i="3"/>
  <c r="G67" i="7"/>
  <c r="C53" i="7"/>
  <c r="C94" i="7"/>
  <c r="B74" i="7"/>
  <c r="F86" i="3"/>
  <c r="B54" i="7"/>
  <c r="J15" i="4"/>
  <c r="G75" i="7"/>
  <c r="G57" i="3"/>
  <c r="D66" i="7"/>
  <c r="D114" i="7"/>
  <c r="E73" i="3"/>
  <c r="C24" i="7"/>
  <c r="C99" i="7"/>
  <c r="E16" i="3"/>
  <c r="G17" i="3"/>
  <c r="G83" i="4"/>
  <c r="I8" i="4"/>
  <c r="B58" i="7"/>
  <c r="C10" i="1"/>
  <c r="F37" i="3"/>
  <c r="B63" i="7"/>
  <c r="E29" i="7"/>
  <c r="B88" i="7"/>
  <c r="E72" i="3"/>
  <c r="K24" i="3"/>
  <c r="G67" i="3"/>
  <c r="F90" i="4"/>
  <c r="D58" i="3"/>
  <c r="F23" i="3"/>
  <c r="D19" i="3"/>
  <c r="G38" i="3"/>
  <c r="E9" i="7"/>
  <c r="G77" i="3"/>
  <c r="C65" i="7"/>
  <c r="F62" i="3"/>
  <c r="F47" i="7"/>
  <c r="B66" i="4"/>
  <c r="I100" i="4"/>
  <c r="G62" i="3"/>
  <c r="D50" i="3"/>
  <c r="D92" i="7"/>
  <c r="F106" i="7"/>
  <c r="K26" i="3"/>
  <c r="G9" i="3"/>
  <c r="D14" i="1"/>
  <c r="D40" i="7"/>
  <c r="D80" i="7"/>
  <c r="F109" i="4"/>
  <c r="D11" i="4"/>
  <c r="C45" i="7"/>
  <c r="F40" i="3"/>
  <c r="C54" i="7"/>
  <c r="D110" i="3"/>
  <c r="G97" i="3"/>
  <c r="E100" i="7"/>
  <c r="F96" i="7"/>
  <c r="F18" i="3"/>
  <c r="D54" i="3"/>
  <c r="I26" i="3"/>
  <c r="E54" i="7"/>
  <c r="D45" i="3"/>
  <c r="G17" i="7"/>
  <c r="F62" i="7"/>
  <c r="E84" i="3"/>
  <c r="G61" i="7"/>
  <c r="E63" i="7"/>
  <c r="D66" i="4"/>
  <c r="F21" i="4"/>
  <c r="G63" i="3"/>
  <c r="G98" i="7"/>
  <c r="G54" i="7"/>
  <c r="C66" i="7"/>
  <c r="F44" i="3"/>
  <c r="D35" i="3"/>
  <c r="D33" i="7"/>
  <c r="F52" i="3"/>
  <c r="E27" i="4"/>
  <c r="I75" i="4"/>
  <c r="C8" i="7"/>
  <c r="C51" i="7"/>
  <c r="D17" i="7"/>
  <c r="G49" i="3"/>
  <c r="F36" i="3"/>
  <c r="C52" i="7"/>
  <c r="D73" i="7"/>
  <c r="F120" i="3"/>
  <c r="G95" i="7"/>
  <c r="H33" i="4"/>
  <c r="F42" i="4"/>
  <c r="J95" i="4"/>
  <c r="B88" i="4"/>
  <c r="F86" i="4"/>
  <c r="J117" i="4"/>
  <c r="D86" i="3"/>
  <c r="D91" i="7"/>
  <c r="D8" i="3"/>
  <c r="G11" i="3"/>
  <c r="J18" i="3"/>
  <c r="G20" i="7"/>
  <c r="B64" i="7"/>
  <c r="F6" i="7"/>
  <c r="E59" i="7"/>
  <c r="D70" i="3"/>
  <c r="D75" i="3"/>
  <c r="E116" i="7"/>
  <c r="G10" i="1"/>
  <c r="E65" i="7"/>
  <c r="B107" i="7"/>
  <c r="B41" i="7"/>
  <c r="G119" i="3"/>
  <c r="J10" i="4"/>
  <c r="E9" i="4"/>
  <c r="C13" i="7"/>
  <c r="D48" i="7"/>
  <c r="J13" i="3"/>
  <c r="K25" i="3"/>
  <c r="G14" i="3"/>
  <c r="F58" i="3"/>
  <c r="F6" i="3"/>
  <c r="B111" i="7"/>
  <c r="G113" i="3"/>
  <c r="C106" i="4"/>
  <c r="F95" i="4"/>
  <c r="E113" i="7"/>
  <c r="F16" i="7"/>
  <c r="E37" i="3"/>
  <c r="D104" i="7"/>
  <c r="C12" i="7"/>
  <c r="E89" i="3"/>
  <c r="E50" i="7"/>
  <c r="E56" i="3"/>
  <c r="E58" i="4"/>
  <c r="J94" i="4"/>
  <c r="E71" i="7"/>
  <c r="G7" i="3"/>
  <c r="F34" i="3"/>
  <c r="G14" i="1"/>
  <c r="G112" i="3"/>
  <c r="E90" i="7"/>
  <c r="E28" i="3"/>
  <c r="B51" i="7"/>
  <c r="C10" i="7"/>
  <c r="E77" i="4"/>
  <c r="J77" i="4"/>
  <c r="G92" i="7"/>
  <c r="C64" i="7"/>
  <c r="J29" i="3"/>
  <c r="F52" i="7"/>
  <c r="E61" i="3"/>
  <c r="K8" i="3"/>
  <c r="F9" i="7"/>
  <c r="C50" i="7"/>
  <c r="D13" i="7"/>
  <c r="F62" i="4"/>
  <c r="D107" i="3"/>
  <c r="D78" i="3"/>
  <c r="J20" i="3"/>
  <c r="D31" i="7"/>
  <c r="E68" i="7"/>
  <c r="G44" i="7"/>
  <c r="G97" i="7"/>
  <c r="I119" i="4"/>
  <c r="F55" i="3"/>
  <c r="B19" i="4"/>
  <c r="F33" i="4"/>
  <c r="D76" i="3"/>
  <c r="G11" i="7"/>
  <c r="F114" i="7"/>
  <c r="E38" i="3"/>
  <c r="D105" i="7"/>
  <c r="G20" i="3"/>
  <c r="D71" i="7"/>
  <c r="E30" i="3"/>
  <c r="D93" i="3"/>
  <c r="E81" i="4"/>
  <c r="I117" i="4"/>
  <c r="E39" i="7"/>
  <c r="F114" i="3"/>
  <c r="C37" i="7"/>
  <c r="D87" i="3"/>
  <c r="E99" i="7"/>
  <c r="G5" i="7"/>
  <c r="E44" i="3"/>
  <c r="I12" i="3"/>
  <c r="G94" i="7"/>
  <c r="B72" i="7"/>
  <c r="F13" i="3"/>
  <c r="G46" i="3"/>
  <c r="F73" i="7"/>
  <c r="F102" i="7"/>
  <c r="F13" i="7"/>
  <c r="D65" i="3"/>
  <c r="D7" i="3"/>
  <c r="D57" i="4"/>
  <c r="H31" i="4"/>
  <c r="F63" i="7"/>
  <c r="B8" i="7"/>
  <c r="J119" i="4"/>
  <c r="F84" i="7"/>
  <c r="D51" i="3"/>
  <c r="G6" i="7"/>
  <c r="C71" i="7"/>
  <c r="G56" i="7"/>
  <c r="F29" i="4"/>
  <c r="D58" i="4"/>
  <c r="E78" i="7"/>
  <c r="E47" i="7"/>
  <c r="D29" i="3"/>
  <c r="G45" i="3"/>
  <c r="D32" i="3"/>
  <c r="F107" i="3"/>
  <c r="E93" i="3"/>
  <c r="D37" i="3"/>
  <c r="B28" i="7"/>
  <c r="B80" i="4"/>
  <c r="C101" i="4"/>
  <c r="G109" i="4"/>
  <c r="H53" i="4"/>
  <c r="E59" i="4"/>
  <c r="I84" i="4"/>
  <c r="B119" i="4"/>
  <c r="B99" i="7"/>
  <c r="J9" i="3"/>
  <c r="E96" i="7"/>
  <c r="G99" i="3"/>
  <c r="F18" i="7"/>
  <c r="F110" i="7"/>
  <c r="E85" i="7"/>
  <c r="D25" i="7"/>
  <c r="E15" i="7"/>
  <c r="E83" i="3"/>
  <c r="C88" i="7"/>
  <c r="G28" i="3"/>
  <c r="I11" i="3"/>
  <c r="G66" i="3"/>
  <c r="C17" i="7"/>
  <c r="D97" i="3"/>
  <c r="C88" i="4"/>
  <c r="D68" i="4"/>
  <c r="E27" i="7"/>
  <c r="K11" i="3"/>
  <c r="G79" i="7"/>
  <c r="F103" i="3"/>
  <c r="G31" i="7"/>
  <c r="D94" i="7"/>
  <c r="D67" i="7"/>
  <c r="D72" i="3"/>
  <c r="D16" i="7"/>
  <c r="B109" i="4"/>
  <c r="C46" i="4"/>
  <c r="C113" i="7"/>
  <c r="E108" i="3"/>
  <c r="F74" i="3"/>
  <c r="G113" i="7"/>
  <c r="B113" i="7"/>
  <c r="K23" i="3"/>
  <c r="D47" i="7"/>
  <c r="G24" i="3"/>
  <c r="G64" i="4"/>
  <c r="H114" i="4"/>
  <c r="E32" i="7"/>
  <c r="E101" i="3"/>
  <c r="C8" i="1"/>
  <c r="E39" i="3"/>
  <c r="B21" i="7"/>
  <c r="F112" i="7"/>
  <c r="G105" i="7"/>
  <c r="D101" i="3"/>
  <c r="F49" i="7"/>
  <c r="H36" i="4"/>
  <c r="E22" i="4"/>
  <c r="F29" i="3"/>
  <c r="E25" i="3"/>
  <c r="G92" i="3"/>
  <c r="E90" i="3"/>
  <c r="F45" i="3"/>
  <c r="F105" i="7"/>
  <c r="F72" i="7"/>
  <c r="F116" i="3"/>
  <c r="F63" i="3"/>
  <c r="I81" i="4"/>
  <c r="G117" i="3"/>
  <c r="D102" i="3"/>
  <c r="G61" i="3"/>
  <c r="B60" i="7"/>
  <c r="G9" i="7"/>
  <c r="G50" i="7"/>
  <c r="F91" i="7"/>
  <c r="C28" i="7"/>
  <c r="F57" i="3"/>
  <c r="J56" i="4"/>
  <c r="F49" i="4"/>
  <c r="D18" i="7"/>
  <c r="F56" i="7"/>
  <c r="B26" i="7"/>
  <c r="E19" i="3"/>
  <c r="G91" i="7"/>
  <c r="B55" i="7"/>
  <c r="B17" i="7"/>
  <c r="C118" i="7"/>
  <c r="F50" i="3"/>
  <c r="J19" i="4"/>
  <c r="F10" i="3"/>
  <c r="F24" i="3"/>
  <c r="E80" i="7"/>
  <c r="C89" i="7"/>
  <c r="G69" i="7"/>
  <c r="G80" i="7"/>
  <c r="E6" i="7"/>
  <c r="G56" i="3"/>
  <c r="E111" i="7"/>
  <c r="D61" i="3"/>
  <c r="D69" i="7"/>
  <c r="E84" i="7"/>
  <c r="F11" i="3"/>
  <c r="E102" i="7"/>
  <c r="E112" i="3"/>
  <c r="D95" i="3"/>
  <c r="D17" i="3"/>
  <c r="B45" i="7"/>
  <c r="E73" i="7"/>
  <c r="G93" i="7"/>
  <c r="F115" i="7"/>
  <c r="G120" i="3"/>
  <c r="C9" i="1"/>
  <c r="C20" i="7"/>
  <c r="G93" i="3"/>
  <c r="E10" i="3"/>
  <c r="G42" i="3"/>
  <c r="I27" i="3"/>
  <c r="D90" i="4"/>
  <c r="F98" i="4"/>
  <c r="C110" i="7"/>
  <c r="C11" i="1"/>
  <c r="B94" i="7"/>
  <c r="F33" i="3"/>
  <c r="C100" i="7"/>
  <c r="B25" i="7"/>
  <c r="G81" i="3"/>
  <c r="F42" i="7"/>
  <c r="G60" i="7"/>
  <c r="G53" i="4"/>
  <c r="I7" i="3"/>
  <c r="G12" i="3"/>
  <c r="F104" i="3"/>
  <c r="D43" i="3"/>
  <c r="E31" i="7"/>
  <c r="D103" i="3"/>
  <c r="F54" i="3"/>
  <c r="G7" i="7"/>
  <c r="D91" i="3"/>
  <c r="H18" i="4"/>
  <c r="F50" i="4"/>
  <c r="D31" i="3"/>
  <c r="D9" i="3"/>
  <c r="E51" i="7"/>
  <c r="I19" i="3"/>
  <c r="B87" i="7"/>
  <c r="E88" i="3"/>
  <c r="D99" i="3"/>
  <c r="D98" i="7"/>
  <c r="E69" i="7"/>
  <c r="G5" i="4"/>
  <c r="E8" i="4"/>
  <c r="E30" i="7"/>
  <c r="C69" i="7"/>
  <c r="G105" i="3"/>
  <c r="D47" i="3"/>
  <c r="F5" i="7"/>
  <c r="C75" i="7"/>
  <c r="D66" i="3"/>
  <c r="B59" i="7"/>
  <c r="C43" i="4"/>
  <c r="I29" i="4"/>
  <c r="E103" i="3"/>
  <c r="E18" i="3"/>
  <c r="E74" i="3"/>
  <c r="B29" i="7"/>
  <c r="C55" i="7"/>
  <c r="D76" i="7"/>
  <c r="F76" i="7"/>
  <c r="E74" i="7"/>
  <c r="J23" i="3"/>
  <c r="D64" i="3"/>
  <c r="F57" i="7"/>
  <c r="G103" i="7"/>
  <c r="G111" i="3"/>
  <c r="I6" i="3"/>
  <c r="G84" i="3"/>
  <c r="E49" i="7"/>
  <c r="F109" i="3"/>
  <c r="D40" i="3"/>
  <c r="G112" i="7"/>
  <c r="B69" i="7"/>
  <c r="C74" i="7"/>
  <c r="E40" i="7"/>
  <c r="E34" i="3"/>
  <c r="C59" i="7"/>
  <c r="E76" i="3"/>
  <c r="J109" i="4"/>
  <c r="D67" i="4"/>
  <c r="G24" i="7"/>
  <c r="D25" i="3"/>
  <c r="E69" i="3"/>
  <c r="B11" i="7"/>
  <c r="D10" i="3"/>
  <c r="G44" i="3"/>
  <c r="E26" i="7"/>
  <c r="F20" i="3"/>
  <c r="G6" i="3"/>
  <c r="D101" i="4"/>
  <c r="E94" i="3"/>
  <c r="D69" i="3"/>
  <c r="F16" i="3"/>
  <c r="C98" i="7"/>
  <c r="B98" i="7"/>
  <c r="E33" i="3"/>
  <c r="B38" i="7"/>
  <c r="D115" i="7"/>
  <c r="G11" i="1"/>
  <c r="B5" i="4"/>
  <c r="J113" i="4"/>
  <c r="G86" i="7"/>
  <c r="G72" i="3"/>
  <c r="F87" i="7"/>
  <c r="G71" i="3"/>
  <c r="B27" i="7"/>
  <c r="G10" i="7"/>
  <c r="E59" i="3"/>
  <c r="D48" i="3"/>
  <c r="G58" i="3"/>
  <c r="H69" i="4"/>
  <c r="E107" i="4"/>
  <c r="E45" i="7"/>
  <c r="E102" i="3"/>
  <c r="E43" i="3"/>
  <c r="E52" i="3"/>
  <c r="E104" i="7"/>
  <c r="C27" i="7"/>
  <c r="I18" i="3"/>
  <c r="B118" i="7"/>
  <c r="I47" i="4"/>
  <c r="I106" i="4"/>
  <c r="D57" i="7"/>
  <c r="G75" i="3"/>
  <c r="G91" i="3"/>
  <c r="B89" i="7"/>
  <c r="G95" i="3"/>
  <c r="D116" i="7"/>
  <c r="G53" i="3"/>
  <c r="G9" i="1"/>
  <c r="G118" i="3"/>
  <c r="B100" i="4"/>
  <c r="J85" i="4"/>
  <c r="F46" i="3"/>
  <c r="B76" i="7"/>
  <c r="G104" i="7"/>
  <c r="J28" i="3"/>
  <c r="D108" i="7"/>
  <c r="D119" i="3"/>
  <c r="E86" i="3"/>
  <c r="F92" i="7"/>
  <c r="D5" i="1"/>
  <c r="I64" i="4"/>
  <c r="G101" i="7"/>
  <c r="C22" i="7"/>
  <c r="G114" i="7"/>
  <c r="G51" i="7"/>
  <c r="F28" i="3"/>
  <c r="D120" i="3"/>
  <c r="D94" i="3"/>
  <c r="D12" i="1"/>
  <c r="G85" i="3"/>
  <c r="C111" i="7"/>
  <c r="G102" i="7"/>
  <c r="G81" i="7"/>
  <c r="E34" i="7"/>
  <c r="E62" i="3"/>
  <c r="E113" i="3"/>
  <c r="E11" i="7"/>
  <c r="E18" i="7"/>
  <c r="D22" i="3"/>
  <c r="D112" i="4"/>
  <c r="E25" i="7"/>
  <c r="E109" i="7"/>
  <c r="C92" i="7"/>
  <c r="G70" i="7"/>
  <c r="B53" i="7"/>
  <c r="E89" i="7"/>
  <c r="D27" i="3"/>
  <c r="C77" i="7"/>
  <c r="B82" i="7"/>
  <c r="E15" i="4"/>
  <c r="I60" i="4"/>
  <c r="E76" i="7"/>
  <c r="D90" i="3"/>
  <c r="F99" i="3"/>
  <c r="E79" i="7"/>
  <c r="G86" i="3"/>
  <c r="J11" i="3"/>
  <c r="G5" i="1"/>
  <c r="F43" i="3"/>
  <c r="I9" i="3"/>
  <c r="F103" i="4"/>
  <c r="J30" i="4"/>
  <c r="I26" i="4"/>
  <c r="C30" i="4"/>
  <c r="G6" i="4"/>
  <c r="C117" i="4"/>
  <c r="E64" i="3"/>
  <c r="D100" i="7"/>
  <c r="F65" i="3"/>
  <c r="G82" i="7"/>
  <c r="F110" i="3"/>
  <c r="C58" i="7"/>
  <c r="G43" i="7"/>
  <c r="E63" i="3"/>
  <c r="F58" i="7"/>
  <c r="F30" i="3"/>
  <c r="C14" i="1"/>
  <c r="F64" i="3"/>
  <c r="J15" i="3"/>
  <c r="F33" i="7"/>
  <c r="J16" i="3"/>
  <c r="G83" i="3"/>
  <c r="E70" i="3"/>
  <c r="E47" i="4"/>
  <c r="J101" i="4"/>
  <c r="F30" i="7"/>
  <c r="C49" i="7"/>
  <c r="B112" i="7"/>
  <c r="E114" i="3"/>
  <c r="G29" i="7"/>
  <c r="F38" i="7"/>
  <c r="G34" i="7"/>
  <c r="B91" i="7"/>
  <c r="D63" i="3"/>
  <c r="E23" i="4"/>
  <c r="F15" i="3"/>
  <c r="F87" i="3"/>
  <c r="C6" i="7"/>
  <c r="C102" i="7"/>
  <c r="F25" i="7"/>
  <c r="D22" i="7"/>
  <c r="F19" i="7"/>
  <c r="D117" i="3"/>
  <c r="D20" i="3"/>
  <c r="B6" i="4"/>
  <c r="I20" i="4"/>
  <c r="E82" i="7"/>
  <c r="F23" i="7"/>
  <c r="E50" i="3"/>
  <c r="G79" i="3"/>
  <c r="E48" i="7"/>
  <c r="B104" i="7"/>
  <c r="F97" i="7"/>
  <c r="C38" i="7"/>
  <c r="G49" i="7"/>
  <c r="I80" i="4"/>
  <c r="B43" i="7"/>
  <c r="K14" i="3"/>
  <c r="B97" i="7"/>
  <c r="B40" i="7"/>
  <c r="B70" i="7"/>
  <c r="D85" i="7"/>
  <c r="F15" i="7"/>
  <c r="E115" i="7"/>
  <c r="G115" i="7"/>
  <c r="E99" i="4"/>
  <c r="E70" i="4"/>
  <c r="C107" i="7"/>
  <c r="G114" i="3"/>
  <c r="F9" i="3"/>
  <c r="E51" i="3"/>
  <c r="G36" i="7"/>
  <c r="D59" i="7"/>
  <c r="D9" i="1"/>
  <c r="D28" i="3"/>
  <c r="F39" i="3"/>
  <c r="H90" i="4"/>
  <c r="J34" i="4"/>
  <c r="F7" i="7"/>
  <c r="B117" i="7"/>
  <c r="F117" i="7"/>
  <c r="C34" i="7"/>
  <c r="E107" i="3"/>
  <c r="D36" i="3"/>
  <c r="E98" i="7"/>
  <c r="B79" i="7"/>
  <c r="D87" i="4"/>
  <c r="I101" i="4"/>
  <c r="F119" i="4"/>
  <c r="G48" i="7"/>
  <c r="F68" i="3"/>
  <c r="E60" i="7"/>
  <c r="G65" i="3"/>
  <c r="J10" i="3"/>
  <c r="E106" i="3"/>
  <c r="G64" i="7"/>
  <c r="C13" i="1"/>
  <c r="F102" i="3"/>
  <c r="D35" i="7"/>
  <c r="D65" i="7"/>
  <c r="K13" i="3"/>
  <c r="B50" i="7"/>
  <c r="E8" i="7"/>
  <c r="G33" i="7"/>
  <c r="E40" i="3"/>
  <c r="I33" i="4"/>
  <c r="C116" i="4"/>
  <c r="F118" i="7"/>
  <c r="F11" i="7"/>
  <c r="F12" i="3"/>
  <c r="D54" i="7"/>
  <c r="G109" i="7"/>
  <c r="E115" i="3"/>
  <c r="C80" i="7"/>
  <c r="G71" i="7"/>
  <c r="G100" i="7"/>
  <c r="H14" i="4"/>
  <c r="E17" i="4"/>
  <c r="B85" i="7"/>
  <c r="D103" i="7"/>
  <c r="J8" i="3"/>
  <c r="E12" i="7"/>
  <c r="E101" i="7"/>
  <c r="K27" i="3"/>
  <c r="D107" i="7"/>
  <c r="F8" i="7"/>
  <c r="G38" i="7"/>
  <c r="F88" i="4"/>
  <c r="F93" i="3"/>
  <c r="B61" i="4"/>
  <c r="H60" i="4"/>
  <c r="I56" i="4"/>
  <c r="D65" i="4"/>
  <c r="D74" i="3"/>
  <c r="C87" i="7"/>
  <c r="H21" i="4"/>
  <c r="G68" i="3"/>
  <c r="D100" i="3"/>
  <c r="F83" i="7"/>
  <c r="C9" i="7"/>
  <c r="G98" i="3"/>
  <c r="B106" i="7"/>
  <c r="F40" i="7"/>
  <c r="H26" i="4"/>
  <c r="E52" i="7"/>
  <c r="D13" i="3"/>
  <c r="E75" i="3"/>
  <c r="F28" i="4"/>
  <c r="E32" i="4"/>
  <c r="F47" i="4"/>
  <c r="G103" i="4"/>
  <c r="D5" i="4"/>
  <c r="E61" i="4"/>
  <c r="C77" i="4"/>
  <c r="E86" i="4"/>
  <c r="H117" i="4"/>
  <c r="G46" i="4"/>
  <c r="C37" i="4"/>
  <c r="I35" i="4"/>
  <c r="F105" i="4"/>
  <c r="F17" i="4"/>
  <c r="B45" i="4"/>
  <c r="H111" i="4"/>
  <c r="D60" i="4"/>
  <c r="I97" i="4"/>
  <c r="D97" i="4"/>
  <c r="C74" i="4"/>
  <c r="J20" i="4"/>
  <c r="B89" i="4"/>
  <c r="I53" i="4"/>
  <c r="G88" i="4"/>
  <c r="E43" i="4"/>
  <c r="F32" i="4"/>
  <c r="E108" i="4"/>
  <c r="G12" i="4"/>
  <c r="F51" i="4"/>
  <c r="J78" i="4"/>
  <c r="H32" i="4"/>
  <c r="B98" i="4"/>
  <c r="G99" i="4"/>
  <c r="B73" i="4"/>
  <c r="E105" i="4"/>
  <c r="H93" i="4"/>
  <c r="J76" i="4"/>
  <c r="C59" i="4"/>
  <c r="D93" i="4"/>
  <c r="I110" i="4"/>
  <c r="H57" i="4"/>
  <c r="F36" i="4"/>
  <c r="E26" i="4"/>
  <c r="C79" i="4"/>
  <c r="D22" i="4"/>
  <c r="F79" i="4"/>
  <c r="I43" i="4"/>
  <c r="F58" i="4"/>
  <c r="I11" i="4"/>
  <c r="B34" i="4"/>
  <c r="I65" i="4"/>
  <c r="F6" i="4"/>
  <c r="H49" i="4"/>
  <c r="C80" i="4"/>
  <c r="F95" i="7"/>
  <c r="K10" i="3"/>
  <c r="E6" i="4"/>
  <c r="F111" i="3"/>
  <c r="D78" i="7"/>
  <c r="G116" i="7"/>
  <c r="C73" i="7"/>
  <c r="E110" i="7"/>
  <c r="G70" i="3"/>
  <c r="D29" i="7"/>
  <c r="I73" i="4"/>
  <c r="G59" i="7"/>
  <c r="B30" i="7"/>
  <c r="G96" i="3"/>
  <c r="H75" i="4"/>
  <c r="B68" i="4"/>
  <c r="H59" i="4"/>
  <c r="B105" i="4"/>
  <c r="B70" i="4"/>
  <c r="D99" i="4"/>
  <c r="D44" i="4"/>
  <c r="F92" i="4"/>
  <c r="E101" i="4"/>
  <c r="J97" i="4"/>
  <c r="D50" i="4"/>
  <c r="C104" i="4"/>
  <c r="G57" i="4"/>
  <c r="G30" i="4"/>
  <c r="B60" i="4"/>
  <c r="E112" i="4"/>
  <c r="C57" i="4"/>
  <c r="C45" i="4"/>
  <c r="C27" i="4"/>
  <c r="F117" i="4"/>
  <c r="E73" i="4"/>
  <c r="G35" i="4"/>
  <c r="D46" i="4"/>
  <c r="F13" i="4"/>
  <c r="G77" i="4"/>
  <c r="D72" i="4"/>
  <c r="C66" i="4"/>
  <c r="F75" i="4"/>
  <c r="D81" i="4"/>
  <c r="E55" i="4"/>
  <c r="E64" i="4"/>
  <c r="I42" i="4"/>
  <c r="F48" i="4"/>
  <c r="H73" i="4"/>
  <c r="I50" i="4"/>
  <c r="B95" i="7"/>
  <c r="J5" i="3"/>
  <c r="D83" i="7"/>
  <c r="G116" i="3"/>
  <c r="C62" i="7"/>
  <c r="F18" i="4"/>
  <c r="C95" i="7"/>
  <c r="E95" i="3"/>
  <c r="B6" i="7"/>
  <c r="I91" i="4"/>
  <c r="F67" i="3"/>
  <c r="D45" i="7"/>
  <c r="G54" i="3"/>
  <c r="F37" i="4"/>
  <c r="E67" i="4"/>
  <c r="C40" i="4"/>
  <c r="C114" i="4"/>
  <c r="I103" i="4"/>
  <c r="D37" i="4"/>
  <c r="F20" i="4"/>
  <c r="H47" i="4"/>
  <c r="E85" i="4"/>
  <c r="E111" i="4"/>
  <c r="C17" i="4"/>
  <c r="I22" i="4"/>
  <c r="B84" i="4"/>
  <c r="I78" i="4"/>
  <c r="F5" i="4"/>
  <c r="I24" i="4"/>
  <c r="B23" i="4"/>
  <c r="E57" i="4"/>
  <c r="D108" i="4"/>
  <c r="D38" i="4"/>
  <c r="J17" i="4"/>
  <c r="H91" i="4"/>
  <c r="J116" i="4"/>
  <c r="C98" i="4"/>
  <c r="B51" i="4"/>
  <c r="F99" i="4"/>
  <c r="B33" i="4"/>
  <c r="J32" i="4"/>
  <c r="H35" i="4"/>
  <c r="E38" i="4"/>
  <c r="F45" i="4"/>
  <c r="C24" i="4"/>
  <c r="C63" i="4"/>
  <c r="B72" i="4"/>
  <c r="I89" i="4"/>
  <c r="E72" i="4"/>
  <c r="E75" i="4"/>
  <c r="J35" i="4"/>
  <c r="C67" i="4"/>
  <c r="J61" i="4"/>
  <c r="D19" i="4"/>
  <c r="I93" i="4"/>
  <c r="C11" i="4"/>
  <c r="E67" i="3"/>
  <c r="D62" i="7"/>
  <c r="E78" i="3"/>
  <c r="J6" i="3"/>
  <c r="C115" i="7"/>
  <c r="B10" i="4"/>
  <c r="G51" i="3"/>
  <c r="B73" i="7"/>
  <c r="B81" i="7"/>
  <c r="B52" i="4"/>
  <c r="E70" i="7"/>
  <c r="F82" i="7"/>
  <c r="H97" i="4"/>
  <c r="D14" i="4"/>
  <c r="C90" i="7"/>
  <c r="J45" i="4"/>
  <c r="D80" i="4"/>
  <c r="B82" i="4"/>
  <c r="J114" i="4"/>
  <c r="J36" i="4"/>
  <c r="J108" i="4"/>
  <c r="J13" i="4"/>
  <c r="I76" i="4"/>
  <c r="G86" i="4"/>
  <c r="J53" i="4"/>
  <c r="I109" i="4"/>
  <c r="C20" i="4"/>
  <c r="E39" i="4"/>
  <c r="D52" i="4"/>
  <c r="B95" i="4"/>
  <c r="E109" i="4"/>
  <c r="G68" i="4"/>
  <c r="B47" i="4"/>
  <c r="H108" i="4"/>
  <c r="F10" i="4"/>
  <c r="E69" i="4"/>
  <c r="B90" i="4"/>
  <c r="J103" i="4"/>
  <c r="C28" i="4"/>
  <c r="H6" i="4"/>
  <c r="F96" i="4"/>
  <c r="B63" i="4"/>
  <c r="C34" i="4"/>
  <c r="D116" i="4"/>
  <c r="F84" i="4"/>
  <c r="B54" i="4"/>
  <c r="D111" i="4"/>
  <c r="D49" i="4"/>
  <c r="I62" i="4"/>
  <c r="G71" i="4"/>
  <c r="I45" i="4"/>
  <c r="B99" i="4"/>
  <c r="F78" i="4"/>
  <c r="I85" i="4"/>
  <c r="H115" i="4"/>
  <c r="E45" i="4"/>
  <c r="J83" i="4"/>
  <c r="D70" i="4"/>
  <c r="E52" i="4"/>
  <c r="E76" i="4"/>
  <c r="E60" i="4"/>
  <c r="C33" i="4"/>
  <c r="E89" i="4"/>
  <c r="J107" i="4"/>
  <c r="B55" i="4"/>
  <c r="F77" i="4"/>
  <c r="F107" i="4"/>
  <c r="F89" i="4"/>
  <c r="G11" i="4"/>
  <c r="E30" i="4"/>
  <c r="C50" i="4"/>
  <c r="B56" i="4"/>
  <c r="D91" i="4"/>
  <c r="G95" i="4"/>
  <c r="D45" i="4"/>
  <c r="B97" i="4"/>
  <c r="C99" i="4"/>
  <c r="C82" i="4"/>
  <c r="J66" i="4"/>
  <c r="C89" i="4"/>
  <c r="G18" i="4"/>
  <c r="I82" i="4"/>
  <c r="J88" i="4"/>
  <c r="J43" i="4"/>
  <c r="C41" i="4"/>
  <c r="F67" i="4"/>
  <c r="B83" i="4"/>
  <c r="G14" i="4"/>
  <c r="C56" i="4"/>
  <c r="H74" i="4"/>
  <c r="C87" i="4"/>
  <c r="I21" i="4"/>
  <c r="B16" i="4"/>
  <c r="F116" i="4"/>
  <c r="F52" i="4"/>
  <c r="D102" i="4"/>
  <c r="D40" i="4"/>
  <c r="I38" i="4"/>
  <c r="F56" i="4"/>
  <c r="B67" i="4"/>
  <c r="E68" i="4"/>
  <c r="F16" i="4"/>
  <c r="E58" i="7"/>
  <c r="C86" i="7"/>
  <c r="C47" i="7"/>
  <c r="G16" i="3"/>
  <c r="D93" i="7"/>
  <c r="J115" i="4"/>
  <c r="E42" i="7"/>
  <c r="E80" i="3"/>
  <c r="F32" i="7"/>
  <c r="B96" i="7"/>
  <c r="E85" i="3"/>
  <c r="D75" i="7"/>
  <c r="C10" i="4"/>
  <c r="I61" i="4"/>
  <c r="B27" i="4"/>
  <c r="H23" i="4"/>
  <c r="B64" i="4"/>
  <c r="D77" i="4"/>
  <c r="D82" i="4"/>
  <c r="I27" i="4"/>
  <c r="I28" i="4"/>
  <c r="E29" i="4"/>
  <c r="I12" i="4"/>
  <c r="I49" i="4"/>
  <c r="D98" i="4"/>
  <c r="F63" i="4"/>
  <c r="B75" i="4"/>
  <c r="H17" i="4"/>
  <c r="I68" i="4"/>
  <c r="E118" i="3"/>
  <c r="F35" i="4"/>
  <c r="C31" i="4"/>
  <c r="I118" i="4"/>
  <c r="J31" i="4"/>
  <c r="H43" i="4"/>
  <c r="I94" i="4"/>
  <c r="D17" i="4"/>
  <c r="F68" i="4"/>
  <c r="B91" i="4"/>
  <c r="H81" i="4"/>
  <c r="D83" i="4"/>
  <c r="J80" i="4"/>
  <c r="F39" i="4"/>
  <c r="J104" i="4"/>
  <c r="H56" i="4"/>
  <c r="G92" i="4"/>
  <c r="H104" i="4"/>
  <c r="F83" i="4"/>
  <c r="I87" i="4"/>
  <c r="F23" i="4"/>
  <c r="J102" i="4"/>
  <c r="E42" i="4"/>
  <c r="G38" i="4"/>
  <c r="I66" i="4"/>
  <c r="B18" i="4"/>
  <c r="G16" i="4"/>
  <c r="D100" i="4"/>
  <c r="F73" i="4"/>
  <c r="B48" i="4"/>
  <c r="D16" i="4"/>
  <c r="D42" i="4"/>
  <c r="H70" i="4"/>
  <c r="E117" i="4"/>
  <c r="J27" i="4"/>
  <c r="J44" i="4"/>
  <c r="C55" i="4"/>
  <c r="I112" i="4"/>
  <c r="E65" i="4"/>
  <c r="J89" i="4"/>
  <c r="G117" i="4"/>
  <c r="I96" i="4"/>
  <c r="E110" i="4"/>
  <c r="J12" i="4"/>
  <c r="G101" i="4"/>
  <c r="J106" i="4"/>
  <c r="B46" i="4"/>
  <c r="G80" i="4"/>
  <c r="G90" i="4"/>
  <c r="B26" i="4"/>
  <c r="G27" i="4"/>
  <c r="J37" i="4"/>
  <c r="C70" i="4"/>
  <c r="I79" i="4"/>
  <c r="C21" i="4"/>
  <c r="E16" i="4"/>
  <c r="E56" i="4"/>
  <c r="J87" i="4"/>
  <c r="H95" i="4"/>
  <c r="F76" i="4"/>
  <c r="G94" i="4"/>
  <c r="H22" i="4"/>
  <c r="D110" i="4"/>
  <c r="G8" i="4"/>
  <c r="G60" i="4"/>
  <c r="J93" i="4"/>
  <c r="G91" i="4"/>
  <c r="G37" i="4"/>
  <c r="B50" i="4"/>
  <c r="H67" i="4"/>
  <c r="G49" i="4"/>
  <c r="D60" i="7"/>
  <c r="F83" i="3"/>
  <c r="D97" i="7"/>
  <c r="J25" i="3"/>
  <c r="G58" i="7"/>
  <c r="C56" i="7"/>
  <c r="B21" i="4"/>
  <c r="E29" i="3"/>
  <c r="I23" i="3"/>
  <c r="G55" i="7"/>
  <c r="C7" i="1"/>
  <c r="D23" i="3"/>
  <c r="E110" i="3"/>
  <c r="E34" i="4"/>
  <c r="J82" i="4"/>
  <c r="H84" i="4"/>
  <c r="F114" i="4"/>
  <c r="D31" i="4"/>
  <c r="E100" i="4"/>
  <c r="F87" i="4"/>
  <c r="G97" i="4"/>
  <c r="F19" i="4"/>
  <c r="H94" i="4"/>
  <c r="C110" i="4"/>
  <c r="C44" i="4"/>
  <c r="H15" i="4"/>
  <c r="H77" i="4"/>
  <c r="B17" i="4"/>
  <c r="F110" i="4"/>
  <c r="C107" i="4"/>
  <c r="H105" i="4"/>
  <c r="F93" i="4"/>
  <c r="F118" i="4"/>
  <c r="G74" i="4"/>
  <c r="G107" i="4"/>
  <c r="F66" i="4"/>
  <c r="H24" i="4"/>
  <c r="D12" i="4"/>
  <c r="B101" i="4"/>
  <c r="J90" i="4"/>
  <c r="C69" i="4"/>
  <c r="F102" i="4"/>
  <c r="B111" i="4"/>
  <c r="H106" i="4"/>
  <c r="B57" i="4"/>
  <c r="H16" i="4"/>
  <c r="H112" i="4"/>
  <c r="H78" i="4"/>
  <c r="E19" i="4"/>
  <c r="E95" i="4"/>
  <c r="G56" i="4"/>
  <c r="D54" i="4"/>
  <c r="E13" i="4"/>
  <c r="E53" i="4"/>
  <c r="E7" i="4"/>
  <c r="B69" i="4"/>
  <c r="B71" i="4"/>
  <c r="G89" i="4"/>
  <c r="B65" i="4"/>
  <c r="B59" i="4"/>
  <c r="G24" i="4"/>
  <c r="I55" i="4"/>
  <c r="J23" i="4"/>
  <c r="F41" i="4"/>
  <c r="E28" i="4"/>
  <c r="B76" i="4"/>
  <c r="H79" i="4"/>
  <c r="E49" i="4"/>
  <c r="G75" i="4"/>
  <c r="H65" i="4"/>
  <c r="F9" i="4"/>
  <c r="B42" i="4"/>
  <c r="J8" i="4"/>
  <c r="I41" i="4"/>
  <c r="D114" i="4"/>
  <c r="J25" i="4"/>
  <c r="C108" i="4"/>
  <c r="H62" i="4"/>
  <c r="E98" i="4"/>
  <c r="I104" i="4"/>
  <c r="J24" i="4"/>
  <c r="C100" i="4"/>
  <c r="I6" i="4"/>
  <c r="G28" i="4"/>
  <c r="E103" i="4"/>
  <c r="G104" i="4"/>
  <c r="I5" i="4"/>
  <c r="B87" i="4"/>
  <c r="I69" i="4"/>
  <c r="J79" i="4"/>
  <c r="D8" i="4"/>
  <c r="B112" i="4"/>
  <c r="G52" i="4"/>
  <c r="B14" i="4"/>
  <c r="I51" i="4"/>
  <c r="H100" i="4"/>
  <c r="H30" i="4"/>
  <c r="E33" i="4"/>
  <c r="C60" i="4"/>
  <c r="D23" i="4"/>
  <c r="I72" i="4"/>
  <c r="I9" i="4"/>
  <c r="D101" i="7"/>
  <c r="G37" i="3"/>
  <c r="F104" i="7"/>
  <c r="D15" i="7"/>
  <c r="D89" i="7"/>
  <c r="E75" i="7"/>
  <c r="F71" i="4"/>
  <c r="F46" i="7"/>
  <c r="D89" i="3"/>
  <c r="F27" i="7"/>
  <c r="B42" i="7"/>
  <c r="D37" i="7"/>
  <c r="D53" i="3"/>
  <c r="G93" i="4"/>
  <c r="D7" i="4"/>
  <c r="I105" i="4"/>
  <c r="B79" i="4"/>
  <c r="D15" i="4"/>
  <c r="J84" i="4"/>
  <c r="G84" i="4"/>
  <c r="H96" i="4"/>
  <c r="F85" i="4"/>
  <c r="E24" i="4"/>
  <c r="G10" i="4"/>
  <c r="D28" i="4"/>
  <c r="E5" i="4"/>
  <c r="J96" i="4"/>
  <c r="J67" i="4"/>
  <c r="D95" i="4"/>
  <c r="C76" i="4"/>
  <c r="C32" i="4"/>
  <c r="J64" i="4"/>
  <c r="I25" i="4"/>
  <c r="C61" i="4"/>
  <c r="I14" i="4"/>
  <c r="C64" i="4"/>
  <c r="J91" i="4"/>
  <c r="G79" i="4"/>
  <c r="D43" i="4"/>
  <c r="G114" i="4"/>
  <c r="G111" i="4"/>
  <c r="C5" i="4"/>
  <c r="C83" i="4"/>
  <c r="E71" i="4"/>
  <c r="H5" i="4"/>
  <c r="D21" i="4"/>
  <c r="I99" i="4"/>
  <c r="I63" i="4"/>
  <c r="D106" i="4"/>
  <c r="F94" i="4"/>
  <c r="H13" i="4"/>
  <c r="D56" i="4"/>
  <c r="H98" i="4"/>
  <c r="E92" i="4"/>
  <c r="D117" i="4"/>
  <c r="J5" i="4"/>
  <c r="B110" i="4"/>
  <c r="B15" i="4"/>
  <c r="J9" i="4"/>
  <c r="C6" i="4"/>
  <c r="C115" i="4"/>
  <c r="G44" i="4"/>
  <c r="J100" i="4"/>
  <c r="E63" i="4"/>
  <c r="G78" i="4"/>
  <c r="E84" i="4"/>
  <c r="D118" i="4"/>
  <c r="D51" i="4"/>
  <c r="J33" i="4"/>
  <c r="E41" i="4"/>
  <c r="B28" i="4"/>
  <c r="H71" i="4"/>
  <c r="C13" i="4"/>
  <c r="H28" i="4"/>
  <c r="G51" i="4"/>
  <c r="C62" i="4"/>
  <c r="H38" i="4"/>
  <c r="E20" i="4"/>
  <c r="H110" i="4"/>
  <c r="E82" i="4"/>
  <c r="I54" i="4"/>
  <c r="C35" i="4"/>
  <c r="C118" i="4"/>
  <c r="F46" i="4"/>
  <c r="J18" i="4"/>
  <c r="G40" i="4"/>
  <c r="J16" i="4"/>
  <c r="D75" i="4"/>
  <c r="H12" i="4"/>
  <c r="G21" i="4"/>
  <c r="C112" i="4"/>
  <c r="G87" i="4"/>
  <c r="H39" i="4"/>
  <c r="H61" i="4"/>
  <c r="G26" i="4"/>
  <c r="H20" i="4"/>
  <c r="F11" i="4"/>
  <c r="I108" i="4"/>
  <c r="C53" i="4"/>
  <c r="G113" i="4"/>
  <c r="F43" i="7"/>
  <c r="K16" i="3"/>
  <c r="C26" i="7"/>
  <c r="C11" i="7"/>
  <c r="F116" i="7"/>
  <c r="C25" i="7"/>
  <c r="F112" i="4"/>
  <c r="D10" i="7"/>
  <c r="G119" i="4"/>
  <c r="D24" i="3"/>
  <c r="G76" i="7"/>
  <c r="E49" i="3"/>
  <c r="F90" i="7"/>
  <c r="I95" i="4"/>
  <c r="E46" i="4"/>
  <c r="J72" i="4"/>
  <c r="C26" i="4"/>
  <c r="I52" i="4"/>
  <c r="D94" i="4"/>
  <c r="J41" i="4"/>
  <c r="E116" i="4"/>
  <c r="H82" i="4"/>
  <c r="F80" i="4"/>
  <c r="B37" i="4"/>
  <c r="E54" i="4"/>
  <c r="F104" i="4"/>
  <c r="F24" i="4"/>
  <c r="B39" i="4"/>
  <c r="J28" i="4"/>
  <c r="J26" i="4"/>
  <c r="I86" i="4"/>
  <c r="F14" i="4"/>
  <c r="E44" i="4"/>
  <c r="B118" i="4"/>
  <c r="D62" i="4"/>
  <c r="F70" i="4"/>
  <c r="D85" i="4"/>
  <c r="G108" i="7"/>
  <c r="D69" i="4"/>
  <c r="B9" i="4"/>
  <c r="C81" i="4"/>
  <c r="J38" i="4"/>
  <c r="J98" i="4"/>
  <c r="F57" i="4"/>
  <c r="D76" i="4"/>
  <c r="H85" i="4"/>
  <c r="D36" i="4"/>
  <c r="E25" i="4"/>
  <c r="H29" i="4"/>
  <c r="B106" i="4"/>
  <c r="I30" i="4"/>
  <c r="B49" i="4"/>
  <c r="J70" i="4"/>
  <c r="G106" i="4"/>
  <c r="D113" i="4"/>
  <c r="D79" i="4"/>
  <c r="D55" i="7"/>
  <c r="C117" i="7"/>
  <c r="F113" i="7"/>
  <c r="E47" i="3"/>
  <c r="D67" i="3"/>
  <c r="D109" i="7"/>
  <c r="C18" i="4"/>
  <c r="F60" i="3"/>
  <c r="G88" i="3"/>
  <c r="B38" i="4"/>
  <c r="C67" i="7"/>
  <c r="G41" i="7"/>
  <c r="D46" i="3"/>
  <c r="G105" i="4"/>
  <c r="C105" i="4"/>
  <c r="J74" i="4"/>
  <c r="H76" i="4"/>
  <c r="J73" i="4"/>
  <c r="C68" i="4"/>
  <c r="B20" i="4"/>
  <c r="H80" i="4"/>
  <c r="H88" i="4"/>
  <c r="I18" i="4"/>
  <c r="C9" i="4"/>
  <c r="J65" i="4"/>
  <c r="J22" i="4"/>
  <c r="D86" i="4"/>
  <c r="B85" i="4"/>
  <c r="G54" i="4"/>
  <c r="G67" i="4"/>
  <c r="B74" i="4"/>
  <c r="I36" i="4"/>
  <c r="G33" i="4"/>
  <c r="I7" i="4"/>
  <c r="C14" i="4"/>
  <c r="B11" i="4"/>
  <c r="J63" i="4"/>
  <c r="I116" i="4"/>
  <c r="E48" i="4"/>
  <c r="C48" i="4"/>
  <c r="J54" i="4"/>
  <c r="D84" i="4"/>
  <c r="G60" i="3"/>
  <c r="F111" i="7"/>
  <c r="G119" i="7"/>
  <c r="F34" i="7"/>
  <c r="F53" i="7"/>
  <c r="E35" i="7"/>
  <c r="E95" i="7"/>
  <c r="C106" i="7"/>
  <c r="C46" i="7"/>
  <c r="H52" i="4"/>
  <c r="D119" i="7"/>
  <c r="D21" i="7"/>
  <c r="K6" i="3"/>
  <c r="G23" i="4"/>
  <c r="G17" i="4"/>
  <c r="G55" i="4"/>
  <c r="G82" i="4"/>
  <c r="H55" i="4"/>
  <c r="C93" i="4"/>
  <c r="D107" i="4"/>
  <c r="H42" i="4"/>
  <c r="E91" i="4"/>
  <c r="D63" i="4"/>
  <c r="J110" i="4"/>
  <c r="B92" i="4"/>
  <c r="H41" i="4"/>
  <c r="B43" i="4"/>
  <c r="C102" i="4"/>
  <c r="F111" i="4"/>
  <c r="F64" i="4"/>
  <c r="D103" i="4"/>
  <c r="J68" i="4"/>
  <c r="I114" i="4"/>
  <c r="B81" i="4"/>
  <c r="H45" i="4"/>
  <c r="J58" i="4"/>
  <c r="I98" i="4"/>
  <c r="H19" i="4"/>
  <c r="C92" i="4"/>
  <c r="I16" i="4"/>
  <c r="C72" i="4"/>
  <c r="D18" i="4"/>
  <c r="D27" i="4"/>
  <c r="F31" i="4"/>
  <c r="H68" i="4"/>
  <c r="C16" i="4"/>
  <c r="F60" i="4"/>
  <c r="B22" i="4"/>
  <c r="G62" i="4"/>
  <c r="I113" i="4"/>
  <c r="D74" i="4"/>
  <c r="E35" i="4"/>
  <c r="D10" i="4"/>
  <c r="B23" i="7"/>
  <c r="F119" i="3"/>
  <c r="E92" i="3"/>
  <c r="D12" i="3"/>
  <c r="D44" i="3"/>
  <c r="D55" i="3"/>
  <c r="E10" i="7"/>
  <c r="D82" i="3"/>
  <c r="F81" i="3"/>
  <c r="D47" i="4"/>
  <c r="C85" i="7"/>
  <c r="D87" i="7"/>
  <c r="I10" i="3"/>
  <c r="E50" i="4"/>
  <c r="D115" i="4"/>
  <c r="E102" i="4"/>
  <c r="I40" i="4"/>
  <c r="J14" i="4"/>
  <c r="G112" i="4"/>
  <c r="B83" i="7"/>
  <c r="G115" i="4"/>
  <c r="J50" i="4"/>
  <c r="D11" i="1"/>
  <c r="I19" i="4"/>
  <c r="E21" i="4"/>
  <c r="C84" i="4"/>
  <c r="B107" i="4"/>
  <c r="H87" i="4"/>
  <c r="J40" i="4"/>
  <c r="G29" i="4"/>
  <c r="C103" i="4"/>
  <c r="E66" i="4"/>
  <c r="C15" i="4"/>
  <c r="B24" i="4"/>
  <c r="B93" i="4"/>
  <c r="I88" i="4"/>
  <c r="J46" i="4"/>
  <c r="C52" i="4"/>
  <c r="F91" i="4"/>
  <c r="B113" i="4"/>
  <c r="E94" i="4"/>
  <c r="F43" i="4"/>
  <c r="G69" i="4"/>
  <c r="D6" i="4"/>
  <c r="B12" i="4"/>
  <c r="D29" i="4"/>
  <c r="I34" i="4"/>
  <c r="I17" i="4"/>
  <c r="J99" i="4"/>
  <c r="B114" i="4"/>
  <c r="F26" i="4"/>
  <c r="B44" i="4"/>
  <c r="D26" i="4"/>
  <c r="I10" i="4"/>
  <c r="F82" i="4"/>
  <c r="I31" i="4"/>
  <c r="H51" i="4"/>
  <c r="C51" i="4"/>
  <c r="G41" i="4"/>
  <c r="H37" i="4"/>
  <c r="D20" i="4"/>
  <c r="D41" i="4"/>
  <c r="B32" i="4"/>
  <c r="J49" i="4"/>
  <c r="E83" i="4"/>
  <c r="G116" i="4"/>
  <c r="J57" i="4"/>
  <c r="C95" i="4"/>
  <c r="F55" i="4"/>
  <c r="I111" i="4"/>
  <c r="H34" i="4"/>
  <c r="C90" i="4"/>
  <c r="G43" i="4"/>
  <c r="H116" i="4"/>
  <c r="H99" i="4"/>
  <c r="G22" i="4"/>
  <c r="E88" i="4"/>
  <c r="D48" i="4"/>
  <c r="G70" i="4"/>
  <c r="G19" i="4"/>
  <c r="E114" i="4"/>
  <c r="B36" i="4"/>
  <c r="C113" i="4"/>
  <c r="G42" i="4"/>
  <c r="C58" i="4"/>
  <c r="H83" i="4"/>
  <c r="B13" i="4"/>
  <c r="C97" i="4"/>
  <c r="I107" i="4"/>
  <c r="B29" i="4"/>
  <c r="I59" i="4"/>
  <c r="C19" i="4"/>
  <c r="G32" i="4"/>
  <c r="C65" i="4"/>
  <c r="B117" i="4"/>
  <c r="C42" i="4"/>
  <c r="C85" i="4"/>
  <c r="C22" i="4"/>
  <c r="J21" i="4"/>
  <c r="D89" i="4"/>
  <c r="I15" i="4"/>
  <c r="G102" i="4"/>
  <c r="E62" i="4"/>
  <c r="J59" i="4"/>
  <c r="H107" i="4"/>
  <c r="E37" i="4"/>
  <c r="I70" i="4"/>
  <c r="H54" i="4"/>
  <c r="G31" i="4"/>
  <c r="I77" i="4"/>
  <c r="E113" i="4"/>
  <c r="I90" i="4"/>
  <c r="H10" i="4"/>
  <c r="C94" i="4"/>
  <c r="E71" i="3"/>
  <c r="J51" i="4"/>
  <c r="E22" i="3"/>
  <c r="C5" i="7"/>
  <c r="K17" i="3"/>
  <c r="E31" i="3"/>
  <c r="B75" i="7"/>
  <c r="D60" i="3"/>
  <c r="F92" i="3"/>
  <c r="G108" i="4"/>
  <c r="E109" i="3"/>
  <c r="D34" i="7"/>
  <c r="B20" i="7"/>
  <c r="H92" i="4"/>
  <c r="F74" i="4"/>
  <c r="H63" i="4"/>
  <c r="F100" i="4"/>
  <c r="F115" i="4"/>
  <c r="J11" i="4"/>
  <c r="D88" i="4"/>
  <c r="F106" i="4"/>
  <c r="G45" i="4"/>
  <c r="C23" i="4"/>
  <c r="J39" i="4"/>
  <c r="B78" i="4"/>
  <c r="E14" i="4"/>
  <c r="H9" i="4"/>
  <c r="B31" i="4"/>
  <c r="D64" i="4"/>
  <c r="H109" i="4"/>
  <c r="B58" i="4"/>
  <c r="J42" i="4"/>
  <c r="C75" i="4"/>
  <c r="D78" i="4"/>
  <c r="E90" i="4"/>
  <c r="D71" i="4"/>
  <c r="C96" i="4"/>
  <c r="G8" i="7"/>
  <c r="B41" i="4"/>
  <c r="D30" i="4"/>
  <c r="G65" i="4"/>
  <c r="D92" i="4"/>
  <c r="I32" i="4"/>
  <c r="J81" i="4"/>
  <c r="E10" i="4"/>
  <c r="E104" i="4"/>
  <c r="G50" i="4"/>
  <c r="C91" i="4"/>
  <c r="C78" i="4"/>
  <c r="C73" i="4"/>
  <c r="D104" i="4"/>
  <c r="G47" i="4"/>
  <c r="C86" i="4"/>
  <c r="G61" i="4"/>
  <c r="C47" i="4"/>
  <c r="C38" i="4"/>
  <c r="B104" i="4"/>
  <c r="E40" i="4"/>
  <c r="D35" i="4"/>
  <c r="C49" i="4"/>
  <c r="I23" i="4"/>
  <c r="D59" i="4"/>
  <c r="B8" i="4"/>
  <c r="H66" i="4"/>
  <c r="C8" i="4"/>
  <c r="B94" i="4"/>
  <c r="F27" i="4"/>
  <c r="J92" i="4"/>
  <c r="J75" i="4"/>
  <c r="F61" i="4"/>
  <c r="B62" i="4"/>
  <c r="D9" i="4"/>
  <c r="G73" i="4"/>
  <c r="B115" i="4"/>
  <c r="F22" i="4"/>
  <c r="G118" i="4"/>
  <c r="F97" i="4"/>
  <c r="E106" i="4"/>
  <c r="B53" i="4"/>
  <c r="G48" i="4"/>
  <c r="H113" i="4"/>
  <c r="F34" i="4"/>
  <c r="E74" i="4"/>
  <c r="I13" i="4"/>
  <c r="J71" i="4"/>
  <c r="E93" i="4"/>
  <c r="G72" i="4"/>
  <c r="D53" i="4"/>
  <c r="G81" i="4"/>
  <c r="G85" i="4"/>
  <c r="G7" i="4"/>
  <c r="E118" i="4"/>
  <c r="I71" i="4"/>
  <c r="D13" i="4"/>
  <c r="H64" i="4"/>
  <c r="J48" i="4"/>
  <c r="E97" i="4"/>
  <c r="G66" i="4"/>
  <c r="D15" i="3"/>
  <c r="B108" i="4"/>
  <c r="H27" i="4"/>
  <c r="F7" i="4"/>
  <c r="I102" i="4"/>
  <c r="C7" i="4"/>
  <c r="J6" i="4"/>
  <c r="I83" i="4"/>
  <c r="C111" i="4"/>
  <c r="J105" i="4"/>
  <c r="D61" i="4"/>
  <c r="E31" i="4"/>
  <c r="H7" i="4"/>
  <c r="I58" i="4"/>
  <c r="N17" i="3" l="1"/>
  <c r="L10" i="3"/>
  <c r="N6" i="3"/>
  <c r="N16" i="3"/>
  <c r="L23" i="3"/>
  <c r="M25" i="3"/>
  <c r="M6" i="3"/>
  <c r="N10" i="3"/>
  <c r="N27" i="3"/>
  <c r="M8" i="3"/>
  <c r="N13" i="3"/>
  <c r="M10" i="3"/>
  <c r="N14" i="3"/>
  <c r="M16" i="3"/>
  <c r="M15" i="3"/>
  <c r="L9" i="3"/>
  <c r="M11" i="3"/>
  <c r="M28" i="3"/>
  <c r="L18" i="3"/>
  <c r="L6" i="3"/>
  <c r="M23" i="3"/>
  <c r="L19" i="3"/>
  <c r="L7" i="3"/>
  <c r="L27" i="3"/>
  <c r="N23" i="3"/>
  <c r="N11" i="3"/>
  <c r="L11" i="3"/>
  <c r="M9" i="3"/>
  <c r="L12" i="3"/>
  <c r="M20" i="3"/>
  <c r="N8" i="3"/>
  <c r="M29" i="3"/>
  <c r="N25" i="3"/>
  <c r="M13" i="3"/>
  <c r="M18" i="3"/>
  <c r="L26" i="3"/>
  <c r="N26" i="3"/>
  <c r="N24" i="3"/>
  <c r="M19" i="3"/>
  <c r="N12" i="3"/>
  <c r="M26" i="3"/>
  <c r="N18" i="3"/>
  <c r="L15" i="3"/>
  <c r="M27" i="3"/>
  <c r="M24" i="3"/>
  <c r="L24" i="3"/>
  <c r="L20" i="3"/>
  <c r="M12" i="3"/>
  <c r="M22" i="3"/>
  <c r="M14" i="3"/>
  <c r="L28" i="3"/>
  <c r="L16" i="3"/>
  <c r="N7" i="3"/>
  <c r="L8" i="3"/>
  <c r="L22" i="3"/>
  <c r="M21" i="3"/>
  <c r="M7" i="3"/>
  <c r="L17" i="3"/>
  <c r="L21" i="3"/>
  <c r="N29" i="3"/>
  <c r="L25" i="3"/>
  <c r="N19" i="3"/>
  <c r="N22" i="3"/>
  <c r="L14" i="3"/>
  <c r="M17" i="3"/>
  <c r="N21" i="3"/>
  <c r="N28" i="3"/>
  <c r="N15" i="3"/>
  <c r="N9" i="3"/>
  <c r="L13" i="3"/>
  <c r="L29" i="3"/>
  <c r="N20" i="3"/>
  <c r="L34" i="3" l="1"/>
  <c r="M3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jsz2050</author>
  </authors>
  <commentList>
    <comment ref="A1" authorId="0" shapeId="0" xr:uid="{BD3200C9-4FF1-459C-AB0A-9A328147232A}">
      <text>
        <r>
          <rPr>
            <b/>
            <sz val="9"/>
            <color indexed="81"/>
            <rFont val="宋体"/>
            <family val="3"/>
            <charset val="134"/>
          </rPr>
          <t>UEsDBBQAAgAIADR7fFNQ4ZL5kAEAAOQeAAAKABEAemlwcGVkZmlsZVVUDQAH8i6jYfIuo2HyLqNhc3VxYmBlYGDgYGMAg8BzJbfObzzh0JU3V6ZA2s2eAQ38BwIgxXjtwtV1O39dXbd177Fbp65eenbolJWhwZFXDEMP9B5iRBXA9JoGSEhT48RVzYF0KGOwgYGppbmJJQ75nonv1gLjZecvPGaA/Xbg2tZrFy4cIdZeVWIVsmALuyGaLN6tHYJJeRTQHNTuvPzk+f3dHhOELlaFtpe2oMvjKR9Nh2TxyNA91MpHcxzyg7R8HJrJYrR8HAXYQKQt+4ofL1Z67+leIZfS9fwYujye8tFoaJaPnUOtfDTFIT9Iy8ehmSxGy8dRgA2c01Lb8/Fauedco82MQe9tbdDlUcvH/auGflcqchoXljIEzWuDoYRk9DU0MDAxMjfEIT94ysdhkCxGy8dRgA38ry/bWKCU57fp1O6kXJa4BAx5fOXjkOxKhQ6x8tFs8Pevh0GyGC0fRwE2EGg2U3v/gWXu/Sxh7k16dmXo8njLxyHZlQoaauWjCQ75QVs+DsVkMVo+jgL0/IdEMjC+YAaSL1a2ANMJAFBLAQIXCxQAAgAIADR7fFNQ4ZL5kAEAAOQeAAAKAAkAAAAAAAAAAAAAgAAAAAB6aXBwZWRmaWxlVVQFAAfyLqNhUEsFBgAAAAABAAEAQQAAAMkBAAAAAA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jsz2050</author>
  </authors>
  <commentList>
    <comment ref="B5" authorId="0" shapeId="0" xr:uid="{FFF653A5-4681-45BA-8F03-3DF368D4B3EB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<sst xmlns="http://schemas.openxmlformats.org/spreadsheetml/2006/main" count="182" uniqueCount="64">
  <si>
    <t>180201.sz</t>
    <phoneticPr fontId="1" type="noConversion"/>
  </si>
  <si>
    <t>180301.sz</t>
    <phoneticPr fontId="1" type="noConversion"/>
  </si>
  <si>
    <t>180202.sz</t>
    <phoneticPr fontId="1" type="noConversion"/>
  </si>
  <si>
    <t>508099.sh</t>
    <phoneticPr fontId="1" type="noConversion"/>
  </si>
  <si>
    <t>平安广州广河REIT</t>
  </si>
  <si>
    <t>中金普洛斯REIT</t>
  </si>
  <si>
    <t>东吴苏园产业REIT</t>
  </si>
  <si>
    <t>富国首创水务REIT</t>
  </si>
  <si>
    <t>红土盐田港REIT</t>
  </si>
  <si>
    <t>博时蛇口产园REIT</t>
  </si>
  <si>
    <t>华安张江光大REIT</t>
  </si>
  <si>
    <t>中航首钢绿能REIT</t>
  </si>
  <si>
    <t>建信中关村REIT</t>
  </si>
  <si>
    <t>华夏越秀高速REIT</t>
  </si>
  <si>
    <t>代码</t>
    <phoneticPr fontId="1" type="noConversion"/>
  </si>
  <si>
    <t>名称</t>
    <phoneticPr fontId="1" type="noConversion"/>
  </si>
  <si>
    <t>浙商沪杭甬REIT</t>
    <phoneticPr fontId="1" type="noConversion"/>
  </si>
  <si>
    <t>508056.sh</t>
    <phoneticPr fontId="1" type="noConversion"/>
  </si>
  <si>
    <t>508001.sh</t>
    <phoneticPr fontId="1" type="noConversion"/>
  </si>
  <si>
    <t>508027.sh</t>
    <phoneticPr fontId="1" type="noConversion"/>
  </si>
  <si>
    <t>508006.sh</t>
    <phoneticPr fontId="1" type="noConversion"/>
  </si>
  <si>
    <t>180101.sz</t>
    <phoneticPr fontId="1" type="noConversion"/>
  </si>
  <si>
    <t>508000.sh</t>
    <phoneticPr fontId="1" type="noConversion"/>
  </si>
  <si>
    <t>180801.sz</t>
    <phoneticPr fontId="1" type="noConversion"/>
  </si>
  <si>
    <t>资产类型</t>
    <phoneticPr fontId="1" type="noConversion"/>
  </si>
  <si>
    <t>总市值</t>
    <phoneticPr fontId="1" type="noConversion"/>
  </si>
  <si>
    <t>产权类型</t>
    <phoneticPr fontId="1" type="noConversion"/>
  </si>
  <si>
    <t>不动产权</t>
    <phoneticPr fontId="1" type="noConversion"/>
  </si>
  <si>
    <t>特许经营权</t>
    <phoneticPr fontId="1" type="noConversion"/>
  </si>
  <si>
    <t>关联行业</t>
    <phoneticPr fontId="1" type="noConversion"/>
  </si>
  <si>
    <t>特许经营权：净水</t>
    <phoneticPr fontId="1" type="noConversion"/>
  </si>
  <si>
    <t>特许经营权：生物质能</t>
    <phoneticPr fontId="1" type="noConversion"/>
  </si>
  <si>
    <t>801175.SI</t>
    <phoneticPr fontId="1" type="noConversion"/>
  </si>
  <si>
    <t>801178.SI</t>
    <phoneticPr fontId="1" type="noConversion"/>
  </si>
  <si>
    <t>801182.SI</t>
    <phoneticPr fontId="1" type="noConversion"/>
  </si>
  <si>
    <t>801164.SI</t>
    <phoneticPr fontId="1" type="noConversion"/>
  </si>
  <si>
    <t>801162.SI</t>
    <phoneticPr fontId="1" type="noConversion"/>
  </si>
  <si>
    <t>指数名称</t>
    <phoneticPr fontId="1" type="noConversion"/>
  </si>
  <si>
    <t>日期</t>
  </si>
  <si>
    <t>Date</t>
  </si>
  <si>
    <t>收盘价</t>
  </si>
  <si>
    <t>close</t>
  </si>
  <si>
    <t>涨跌幅</t>
  </si>
  <si>
    <t>pct_chg</t>
  </si>
  <si>
    <t>高速公路Ⅱ(申万)</t>
  </si>
  <si>
    <t>平安广河</t>
    <phoneticPr fontId="1" type="noConversion"/>
  </si>
  <si>
    <t>浙商沪杭甬</t>
    <phoneticPr fontId="1" type="noConversion"/>
  </si>
  <si>
    <t>高速公路II</t>
    <phoneticPr fontId="1" type="noConversion"/>
  </si>
  <si>
    <t>5日涨跌</t>
    <phoneticPr fontId="1" type="noConversion"/>
  </si>
  <si>
    <t>相关系数</t>
    <phoneticPr fontId="1" type="noConversion"/>
  </si>
  <si>
    <t>收盘价</t>
    <phoneticPr fontId="1" type="noConversion"/>
  </si>
  <si>
    <t>涨跌幅</t>
    <phoneticPr fontId="1" type="noConversion"/>
  </si>
  <si>
    <t>园区开发Ⅱ(申万)</t>
  </si>
  <si>
    <t>物流(申万)</t>
  </si>
  <si>
    <t>水务Ⅱ(申万)</t>
  </si>
  <si>
    <t>环保工程及服务Ⅱ(申万)</t>
  </si>
  <si>
    <t>中债国债到期收益率:10年%（右轴）</t>
    <phoneticPr fontId="1" type="noConversion"/>
  </si>
  <si>
    <t>指标名称</t>
    <phoneticPr fontId="1" type="noConversion"/>
  </si>
  <si>
    <t>中债国债到期收益率:10年</t>
    <phoneticPr fontId="1" type="noConversion"/>
  </si>
  <si>
    <t>中债国债到期收益率:5年</t>
    <phoneticPr fontId="1" type="noConversion"/>
  </si>
  <si>
    <t>中债国债到期收益率:2年</t>
    <phoneticPr fontId="1" type="noConversion"/>
  </si>
  <si>
    <t>中债国开债到期收益率:10年</t>
    <phoneticPr fontId="1" type="noConversion"/>
  </si>
  <si>
    <t>中债国开债到期收益率:5年</t>
    <phoneticPr fontId="1" type="noConversion"/>
  </si>
  <si>
    <t>中债国开债到期收益率:2年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</si>
</sst>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_ "/>
    <numFmt numFmtId="177" formatCode="yyyy\-mm\-dd"/>
    <numFmt numFmtId="178" formatCode="0.0000"/>
    <numFmt numFmtId="179" formatCode="###,###,##0.0000"/>
    <numFmt numFmtId="180" formatCode="#,##0_ "/>
    <numFmt numFmtId="181" formatCode="#,##0.00_ "/>
    <numFmt numFmtId="182" formatCode="0.00_ "/>
    <numFmt numFmtId="183" formatCode="yyyy\-mm\-dd;@"/>
    <numFmt numFmtId="184" formatCode="###,###,###,###,##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indexed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right"/>
    </xf>
    <xf numFmtId="181" fontId="0" fillId="0" borderId="0" xfId="0" applyNumberForma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/>
    </xf>
    <xf numFmtId="10" fontId="0" fillId="0" borderId="0" xfId="0" applyNumberFormat="1"/>
    <xf numFmtId="182" fontId="0" fillId="0" borderId="0" xfId="0" applyNumberFormat="1" applyAlignment="1">
      <alignment horizontal="center" vertical="center"/>
    </xf>
    <xf numFmtId="0" fontId="4" fillId="0" borderId="0" xfId="0" applyFont="1"/>
    <xf numFmtId="183" fontId="0" fillId="0" borderId="0" xfId="0" applyNumberFormat="1"/>
    <xf numFmtId="184" fontId="0" fillId="0" borderId="0" xfId="0" applyNumberFormat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7"/>
          <c:w val="0.88931714785651794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reits合集!$B$3</c:f>
              <c:strCache>
                <c:ptCount val="1"/>
                <c:pt idx="0">
                  <c:v>平安广州广河REIT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reits合集!$B$5:$B$119</c:f>
              <c:numCache>
                <c:formatCode>#,##0.00_ </c:formatCode>
                <c:ptCount val="115"/>
                <c:pt idx="0">
                  <c:v>1.0015325670498083</c:v>
                </c:pt>
                <c:pt idx="1">
                  <c:v>0.99831417624521068</c:v>
                </c:pt>
                <c:pt idx="2">
                  <c:v>0.99793103448275855</c:v>
                </c:pt>
                <c:pt idx="3">
                  <c:v>0.99831417624521068</c:v>
                </c:pt>
                <c:pt idx="4">
                  <c:v>0.99846743295019147</c:v>
                </c:pt>
                <c:pt idx="5">
                  <c:v>0.99624521072796923</c:v>
                </c:pt>
                <c:pt idx="6">
                  <c:v>0.99486590038314171</c:v>
                </c:pt>
                <c:pt idx="7">
                  <c:v>0.99333333333333318</c:v>
                </c:pt>
                <c:pt idx="8">
                  <c:v>0.99256704980842902</c:v>
                </c:pt>
                <c:pt idx="9">
                  <c:v>0.99425287356321834</c:v>
                </c:pt>
                <c:pt idx="10">
                  <c:v>0.994022988505747</c:v>
                </c:pt>
                <c:pt idx="11">
                  <c:v>0.99425287356321834</c:v>
                </c:pt>
                <c:pt idx="12">
                  <c:v>0.99203065134099611</c:v>
                </c:pt>
                <c:pt idx="13">
                  <c:v>0.99379310344827576</c:v>
                </c:pt>
                <c:pt idx="14">
                  <c:v>0.99563218390804598</c:v>
                </c:pt>
                <c:pt idx="15">
                  <c:v>0.99655172413793103</c:v>
                </c:pt>
                <c:pt idx="16">
                  <c:v>0.99754789272030653</c:v>
                </c:pt>
                <c:pt idx="17">
                  <c:v>0.99647509578544058</c:v>
                </c:pt>
                <c:pt idx="18">
                  <c:v>0.99747126436781597</c:v>
                </c:pt>
                <c:pt idx="19">
                  <c:v>0.99463601532567048</c:v>
                </c:pt>
                <c:pt idx="20">
                  <c:v>0.99256704980842902</c:v>
                </c:pt>
                <c:pt idx="21">
                  <c:v>0.99072796934865892</c:v>
                </c:pt>
                <c:pt idx="22">
                  <c:v>0.99049808429118769</c:v>
                </c:pt>
                <c:pt idx="23">
                  <c:v>0.99034482758620679</c:v>
                </c:pt>
                <c:pt idx="24">
                  <c:v>0.99072796934865892</c:v>
                </c:pt>
                <c:pt idx="25">
                  <c:v>0.99049808429118769</c:v>
                </c:pt>
                <c:pt idx="26">
                  <c:v>0.99241379310344824</c:v>
                </c:pt>
                <c:pt idx="27">
                  <c:v>0.99563218390804598</c:v>
                </c:pt>
                <c:pt idx="28">
                  <c:v>0.99800766283524889</c:v>
                </c:pt>
                <c:pt idx="29">
                  <c:v>1.0016091954022988</c:v>
                </c:pt>
                <c:pt idx="30">
                  <c:v>0.99578544061302665</c:v>
                </c:pt>
                <c:pt idx="31">
                  <c:v>0.99946360153256697</c:v>
                </c:pt>
                <c:pt idx="32">
                  <c:v>0.99915708812260529</c:v>
                </c:pt>
                <c:pt idx="33">
                  <c:v>1.0039846743295018</c:v>
                </c:pt>
                <c:pt idx="34">
                  <c:v>1.0026053639846741</c:v>
                </c:pt>
                <c:pt idx="35">
                  <c:v>1.0003065134099616</c:v>
                </c:pt>
                <c:pt idx="36">
                  <c:v>1.0022988505747126</c:v>
                </c:pt>
                <c:pt idx="37">
                  <c:v>1.0019157088122603</c:v>
                </c:pt>
                <c:pt idx="38">
                  <c:v>1</c:v>
                </c:pt>
                <c:pt idx="39">
                  <c:v>1.0000766283524904</c:v>
                </c:pt>
                <c:pt idx="40">
                  <c:v>1.0004597701149425</c:v>
                </c:pt>
                <c:pt idx="41">
                  <c:v>1.000383141762452</c:v>
                </c:pt>
                <c:pt idx="42">
                  <c:v>1</c:v>
                </c:pt>
                <c:pt idx="43">
                  <c:v>1.0006130268199234</c:v>
                </c:pt>
                <c:pt idx="44">
                  <c:v>0.99624521072796923</c:v>
                </c:pt>
                <c:pt idx="45">
                  <c:v>0.99762452107279687</c:v>
                </c:pt>
                <c:pt idx="46">
                  <c:v>0.99126436781609184</c:v>
                </c:pt>
                <c:pt idx="47">
                  <c:v>0.98766283524904208</c:v>
                </c:pt>
                <c:pt idx="48">
                  <c:v>1.0002298850574713</c:v>
                </c:pt>
                <c:pt idx="49">
                  <c:v>0.99685823754789271</c:v>
                </c:pt>
                <c:pt idx="50">
                  <c:v>0.99126436781609184</c:v>
                </c:pt>
                <c:pt idx="51">
                  <c:v>0.98697318007662838</c:v>
                </c:pt>
                <c:pt idx="52">
                  <c:v>0.98681992337164748</c:v>
                </c:pt>
                <c:pt idx="53">
                  <c:v>0.99026819923371645</c:v>
                </c:pt>
                <c:pt idx="54">
                  <c:v>0.99141762452107274</c:v>
                </c:pt>
                <c:pt idx="55">
                  <c:v>0.98429118773946356</c:v>
                </c:pt>
                <c:pt idx="56">
                  <c:v>0.98153256704980829</c:v>
                </c:pt>
                <c:pt idx="57">
                  <c:v>0.98114942528735627</c:v>
                </c:pt>
                <c:pt idx="58">
                  <c:v>0.98291187739463592</c:v>
                </c:pt>
                <c:pt idx="59">
                  <c:v>0.98429118773946356</c:v>
                </c:pt>
                <c:pt idx="60">
                  <c:v>0.98283524904214559</c:v>
                </c:pt>
                <c:pt idx="61">
                  <c:v>0.98291187739463592</c:v>
                </c:pt>
                <c:pt idx="62">
                  <c:v>0.98237547892720301</c:v>
                </c:pt>
                <c:pt idx="63">
                  <c:v>0.98268199233716469</c:v>
                </c:pt>
                <c:pt idx="64">
                  <c:v>0.9852107279693485</c:v>
                </c:pt>
                <c:pt idx="65">
                  <c:v>0.99103448275862061</c:v>
                </c:pt>
                <c:pt idx="66">
                  <c:v>0.98812260536398455</c:v>
                </c:pt>
                <c:pt idx="67">
                  <c:v>0.97831417624521066</c:v>
                </c:pt>
                <c:pt idx="68">
                  <c:v>0.97164750957854396</c:v>
                </c:pt>
                <c:pt idx="69">
                  <c:v>0.96980842911877396</c:v>
                </c:pt>
                <c:pt idx="70">
                  <c:v>0.96735632183908049</c:v>
                </c:pt>
                <c:pt idx="71">
                  <c:v>0.96590038314176241</c:v>
                </c:pt>
                <c:pt idx="72">
                  <c:v>0.96061302681992333</c:v>
                </c:pt>
                <c:pt idx="73">
                  <c:v>0.95885057471264357</c:v>
                </c:pt>
                <c:pt idx="74">
                  <c:v>0.95785440613026818</c:v>
                </c:pt>
                <c:pt idx="75">
                  <c:v>0.95793103448275851</c:v>
                </c:pt>
                <c:pt idx="76">
                  <c:v>0.9583908045977011</c:v>
                </c:pt>
                <c:pt idx="77">
                  <c:v>0.95885057471264357</c:v>
                </c:pt>
                <c:pt idx="78">
                  <c:v>0.95869731800766267</c:v>
                </c:pt>
                <c:pt idx="79">
                  <c:v>0.95869731800766267</c:v>
                </c:pt>
                <c:pt idx="80">
                  <c:v>0.95869731800766267</c:v>
                </c:pt>
                <c:pt idx="81">
                  <c:v>0.95923371647509581</c:v>
                </c:pt>
                <c:pt idx="82">
                  <c:v>0.9583908045977011</c:v>
                </c:pt>
                <c:pt idx="83">
                  <c:v>0.95816091954022975</c:v>
                </c:pt>
                <c:pt idx="84">
                  <c:v>0.95831417624521065</c:v>
                </c:pt>
                <c:pt idx="85">
                  <c:v>0.95831417624521065</c:v>
                </c:pt>
                <c:pt idx="86">
                  <c:v>0.95869731800766267</c:v>
                </c:pt>
                <c:pt idx="87">
                  <c:v>0.96045977011494255</c:v>
                </c:pt>
                <c:pt idx="88">
                  <c:v>0.9622222222222222</c:v>
                </c:pt>
                <c:pt idx="89">
                  <c:v>0.96183908045977007</c:v>
                </c:pt>
                <c:pt idx="90">
                  <c:v>0.96367816091954017</c:v>
                </c:pt>
                <c:pt idx="91">
                  <c:v>0.96666666666666667</c:v>
                </c:pt>
                <c:pt idx="92">
                  <c:v>0.9710344827586207</c:v>
                </c:pt>
                <c:pt idx="93">
                  <c:v>0.9690421455938697</c:v>
                </c:pt>
                <c:pt idx="94">
                  <c:v>0.97394636015325675</c:v>
                </c:pt>
                <c:pt idx="95">
                  <c:v>0.97601532567049809</c:v>
                </c:pt>
                <c:pt idx="96">
                  <c:v>0.97647509578544056</c:v>
                </c:pt>
                <c:pt idx="97">
                  <c:v>0.97340996168582361</c:v>
                </c:pt>
                <c:pt idx="98">
                  <c:v>0.96459770114942522</c:v>
                </c:pt>
                <c:pt idx="99">
                  <c:v>0.95823754789272031</c:v>
                </c:pt>
                <c:pt idx="100">
                  <c:v>0.96513409961685825</c:v>
                </c:pt>
                <c:pt idx="101">
                  <c:v>0.97233716475095777</c:v>
                </c:pt>
                <c:pt idx="102">
                  <c:v>0.97609195402298843</c:v>
                </c:pt>
                <c:pt idx="103">
                  <c:v>0.98145593869731795</c:v>
                </c:pt>
                <c:pt idx="104">
                  <c:v>0.98773946360153253</c:v>
                </c:pt>
                <c:pt idx="105">
                  <c:v>0.98950191570881219</c:v>
                </c:pt>
                <c:pt idx="106">
                  <c:v>0.99126436781609184</c:v>
                </c:pt>
                <c:pt idx="107">
                  <c:v>0.99279693486590026</c:v>
                </c:pt>
                <c:pt idx="108">
                  <c:v>0.99954022988505742</c:v>
                </c:pt>
                <c:pt idx="109">
                  <c:v>0.99272030651340992</c:v>
                </c:pt>
                <c:pt idx="110">
                  <c:v>0.990191570881226</c:v>
                </c:pt>
                <c:pt idx="111">
                  <c:v>0.9931800766283525</c:v>
                </c:pt>
                <c:pt idx="112">
                  <c:v>0.99961685823754787</c:v>
                </c:pt>
                <c:pt idx="113">
                  <c:v>0.99333333333333318</c:v>
                </c:pt>
                <c:pt idx="114">
                  <c:v>0.99816091954022979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2-4672-9191-6DCD973AE8B3}"/>
            </c:ext>
          </c:extLst>
        </c:ser>
        <c:ser>
          <c:idx val="1"/>
          <c:order val="1"/>
          <c:tx>
            <c:strRef>
              <c:f>reits合集!$C$3</c:f>
              <c:strCache>
                <c:ptCount val="1"/>
                <c:pt idx="0">
                  <c:v>中金普洛斯REIT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reits合集!$C$5:$C$119</c:f>
              <c:numCache>
                <c:formatCode>#,##0.00_ </c:formatCode>
                <c:ptCount val="115"/>
                <c:pt idx="0">
                  <c:v>1.2845403184386235</c:v>
                </c:pt>
                <c:pt idx="1">
                  <c:v>1.2755521314843348</c:v>
                </c:pt>
                <c:pt idx="2">
                  <c:v>1.2678479712378017</c:v>
                </c:pt>
                <c:pt idx="3">
                  <c:v>1.2521828454031845</c:v>
                </c:pt>
                <c:pt idx="4">
                  <c:v>1.2498715973292245</c:v>
                </c:pt>
                <c:pt idx="5">
                  <c:v>1.2514124293785311</c:v>
                </c:pt>
                <c:pt idx="6">
                  <c:v>1.2187981510015409</c:v>
                </c:pt>
                <c:pt idx="7">
                  <c:v>1.2162300975860296</c:v>
                </c:pt>
                <c:pt idx="8">
                  <c:v>1.2126348228043144</c:v>
                </c:pt>
                <c:pt idx="9">
                  <c:v>1.2144324601951721</c:v>
                </c:pt>
                <c:pt idx="10">
                  <c:v>1.2141756548536209</c:v>
                </c:pt>
                <c:pt idx="11">
                  <c:v>1.2113507960965586</c:v>
                </c:pt>
                <c:pt idx="12">
                  <c:v>1.2077555213148434</c:v>
                </c:pt>
                <c:pt idx="13">
                  <c:v>1.2067282999486388</c:v>
                </c:pt>
                <c:pt idx="14">
                  <c:v>1.231638418079096</c:v>
                </c:pt>
                <c:pt idx="15">
                  <c:v>1.2416538263995891</c:v>
                </c:pt>
                <c:pt idx="16">
                  <c:v>1.2465331278890601</c:v>
                </c:pt>
                <c:pt idx="17">
                  <c:v>1.2452491011813045</c:v>
                </c:pt>
                <c:pt idx="18">
                  <c:v>1.2421674370826912</c:v>
                </c:pt>
                <c:pt idx="19">
                  <c:v>1.2460195172059578</c:v>
                </c:pt>
                <c:pt idx="20">
                  <c:v>1.2498715973292245</c:v>
                </c:pt>
                <c:pt idx="21">
                  <c:v>1.2367745249101181</c:v>
                </c:pt>
                <c:pt idx="22">
                  <c:v>1.2449922958397535</c:v>
                </c:pt>
                <c:pt idx="23">
                  <c:v>1.2632254750898817</c:v>
                </c:pt>
                <c:pt idx="24">
                  <c:v>1.2832562917308679</c:v>
                </c:pt>
                <c:pt idx="25">
                  <c:v>1.271186440677966</c:v>
                </c:pt>
                <c:pt idx="26">
                  <c:v>1.2462763225475089</c:v>
                </c:pt>
                <c:pt idx="27">
                  <c:v>1.2552645095017976</c:v>
                </c:pt>
                <c:pt idx="28">
                  <c:v>1.2853107344632768</c:v>
                </c:pt>
                <c:pt idx="29">
                  <c:v>1.3012326656394453</c:v>
                </c:pt>
                <c:pt idx="30">
                  <c:v>1.2668207498715973</c:v>
                </c:pt>
                <c:pt idx="31">
                  <c:v>1.2198253723677452</c:v>
                </c:pt>
                <c:pt idx="32">
                  <c:v>1.194658448895737</c:v>
                </c:pt>
                <c:pt idx="33">
                  <c:v>1.1890087313816127</c:v>
                </c:pt>
                <c:pt idx="34">
                  <c:v>1.1774524910118129</c:v>
                </c:pt>
                <c:pt idx="35">
                  <c:v>1.1574216743708268</c:v>
                </c:pt>
                <c:pt idx="36">
                  <c:v>1.1463790446841295</c:v>
                </c:pt>
                <c:pt idx="37">
                  <c:v>1.1232665639445298</c:v>
                </c:pt>
                <c:pt idx="38">
                  <c:v>1.1040061633281972</c:v>
                </c:pt>
                <c:pt idx="39">
                  <c:v>1.1009244992295839</c:v>
                </c:pt>
                <c:pt idx="40">
                  <c:v>1.0996404725218285</c:v>
                </c:pt>
                <c:pt idx="41">
                  <c:v>1.0991268618387262</c:v>
                </c:pt>
                <c:pt idx="42">
                  <c:v>1.0978428351309708</c:v>
                </c:pt>
                <c:pt idx="43">
                  <c:v>1.1024653312788906</c:v>
                </c:pt>
                <c:pt idx="44">
                  <c:v>1.1070878274268103</c:v>
                </c:pt>
                <c:pt idx="45">
                  <c:v>1.1004108885464818</c:v>
                </c:pt>
                <c:pt idx="46">
                  <c:v>1.0963020030816641</c:v>
                </c:pt>
                <c:pt idx="47">
                  <c:v>1.0880842321520288</c:v>
                </c:pt>
                <c:pt idx="48">
                  <c:v>1.0968156137647662</c:v>
                </c:pt>
                <c:pt idx="49">
                  <c:v>1.0852593733949665</c:v>
                </c:pt>
                <c:pt idx="50">
                  <c:v>1.0873138161273754</c:v>
                </c:pt>
                <c:pt idx="51">
                  <c:v>1.0770416024653313</c:v>
                </c:pt>
                <c:pt idx="52">
                  <c:v>1.0757575757575757</c:v>
                </c:pt>
                <c:pt idx="53">
                  <c:v>1.08834103749358</c:v>
                </c:pt>
                <c:pt idx="54">
                  <c:v>1.0896250642013354</c:v>
                </c:pt>
                <c:pt idx="55">
                  <c:v>1.0603492552645093</c:v>
                </c:pt>
                <c:pt idx="56">
                  <c:v>1.0521314843348741</c:v>
                </c:pt>
                <c:pt idx="57">
                  <c:v>1.0505906522855675</c:v>
                </c:pt>
                <c:pt idx="58">
                  <c:v>1.0505906522855675</c:v>
                </c:pt>
                <c:pt idx="59">
                  <c:v>1.0508474576271185</c:v>
                </c:pt>
                <c:pt idx="60">
                  <c:v>1.0511042629686698</c:v>
                </c:pt>
                <c:pt idx="61">
                  <c:v>1.0503338469440164</c:v>
                </c:pt>
                <c:pt idx="62">
                  <c:v>1.0505906522855675</c:v>
                </c:pt>
                <c:pt idx="63">
                  <c:v>1.0503338469440164</c:v>
                </c:pt>
                <c:pt idx="64">
                  <c:v>1.03954802259887</c:v>
                </c:pt>
                <c:pt idx="65">
                  <c:v>1.0500770416024654</c:v>
                </c:pt>
                <c:pt idx="66">
                  <c:v>1.0505906522855675</c:v>
                </c:pt>
                <c:pt idx="67">
                  <c:v>1.0426296866974831</c:v>
                </c:pt>
                <c:pt idx="68">
                  <c:v>1.0292758089368259</c:v>
                </c:pt>
                <c:pt idx="69">
                  <c:v>1.0231124807395993</c:v>
                </c:pt>
                <c:pt idx="70">
                  <c:v>1.0120698510529018</c:v>
                </c:pt>
                <c:pt idx="71">
                  <c:v>1.0084745762711864</c:v>
                </c:pt>
                <c:pt idx="72">
                  <c:v>1.0092449922958397</c:v>
                </c:pt>
                <c:pt idx="73">
                  <c:v>1.0092449922958397</c:v>
                </c:pt>
                <c:pt idx="74">
                  <c:v>1.0056497175141241</c:v>
                </c:pt>
                <c:pt idx="75">
                  <c:v>1.002568053415511</c:v>
                </c:pt>
                <c:pt idx="76">
                  <c:v>1.0005136106831021</c:v>
                </c:pt>
                <c:pt idx="77">
                  <c:v>1.0020544427324087</c:v>
                </c:pt>
                <c:pt idx="78">
                  <c:v>1.0020544427324087</c:v>
                </c:pt>
                <c:pt idx="79">
                  <c:v>1.0020544427324087</c:v>
                </c:pt>
                <c:pt idx="80">
                  <c:v>1.0028248587570621</c:v>
                </c:pt>
                <c:pt idx="81">
                  <c:v>1.0043656908063687</c:v>
                </c:pt>
                <c:pt idx="82">
                  <c:v>1.0053929121725731</c:v>
                </c:pt>
                <c:pt idx="83">
                  <c:v>1.0033384694401644</c:v>
                </c:pt>
                <c:pt idx="84">
                  <c:v>1.00231124807396</c:v>
                </c:pt>
                <c:pt idx="85">
                  <c:v>1.0017976373908577</c:v>
                </c:pt>
                <c:pt idx="86">
                  <c:v>1.0010272213662044</c:v>
                </c:pt>
                <c:pt idx="87">
                  <c:v>0.99871597329224437</c:v>
                </c:pt>
                <c:pt idx="88">
                  <c:v>0.99871597329224437</c:v>
                </c:pt>
                <c:pt idx="89">
                  <c:v>0.99383667180277346</c:v>
                </c:pt>
                <c:pt idx="90">
                  <c:v>0.98998459167950692</c:v>
                </c:pt>
                <c:pt idx="91">
                  <c:v>0.99255264509501795</c:v>
                </c:pt>
                <c:pt idx="92">
                  <c:v>1.0038520801232664</c:v>
                </c:pt>
                <c:pt idx="93">
                  <c:v>1.0005136106831021</c:v>
                </c:pt>
                <c:pt idx="94">
                  <c:v>0.99614791987673346</c:v>
                </c:pt>
                <c:pt idx="95">
                  <c:v>0.99691833590138679</c:v>
                </c:pt>
                <c:pt idx="96">
                  <c:v>0.99743194658448886</c:v>
                </c:pt>
                <c:pt idx="97">
                  <c:v>0.99897277863379563</c:v>
                </c:pt>
                <c:pt idx="98">
                  <c:v>0.99666153055983553</c:v>
                </c:pt>
                <c:pt idx="99">
                  <c:v>0.98741653826399589</c:v>
                </c:pt>
                <c:pt idx="100">
                  <c:v>0.98767334360554704</c:v>
                </c:pt>
                <c:pt idx="101">
                  <c:v>0.98407806882383142</c:v>
                </c:pt>
                <c:pt idx="102">
                  <c:v>0.98741653826399589</c:v>
                </c:pt>
                <c:pt idx="103">
                  <c:v>0.98998459167950692</c:v>
                </c:pt>
                <c:pt idx="104">
                  <c:v>0.99435028248587565</c:v>
                </c:pt>
                <c:pt idx="105">
                  <c:v>0.99794555726759115</c:v>
                </c:pt>
                <c:pt idx="106">
                  <c:v>0.99922958397534667</c:v>
                </c:pt>
                <c:pt idx="107">
                  <c:v>1.0005136106831021</c:v>
                </c:pt>
                <c:pt idx="108">
                  <c:v>1.002568053415511</c:v>
                </c:pt>
                <c:pt idx="109">
                  <c:v>0.99974319465844885</c:v>
                </c:pt>
                <c:pt idx="110">
                  <c:v>0.99922958397534667</c:v>
                </c:pt>
                <c:pt idx="111">
                  <c:v>1.0010272213662044</c:v>
                </c:pt>
                <c:pt idx="112">
                  <c:v>1.0038520801232664</c:v>
                </c:pt>
                <c:pt idx="113">
                  <c:v>1.0017976373908577</c:v>
                </c:pt>
                <c:pt idx="114">
                  <c:v>1.0043656908063687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2-4672-9191-6DCD973AE8B3}"/>
            </c:ext>
          </c:extLst>
        </c:ser>
        <c:ser>
          <c:idx val="2"/>
          <c:order val="2"/>
          <c:tx>
            <c:strRef>
              <c:f>reits合集!$D$3</c:f>
              <c:strCache>
                <c:ptCount val="1"/>
                <c:pt idx="0">
                  <c:v>浙商沪杭甬REIT</c:v>
                </c:pt>
              </c:strCache>
            </c:strRef>
          </c:tx>
          <c:spPr>
            <a:ln>
              <a:solidFill>
                <a:srgbClr val="FF6464"/>
              </a:solidFill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reits合集!$D$5:$D$119</c:f>
              <c:numCache>
                <c:formatCode>#,##0.00_ </c:formatCode>
                <c:ptCount val="115"/>
                <c:pt idx="0">
                  <c:v>1.1369365277620074</c:v>
                </c:pt>
                <c:pt idx="1">
                  <c:v>1.1381855342341318</c:v>
                </c:pt>
                <c:pt idx="2">
                  <c:v>1.1359146133757239</c:v>
                </c:pt>
                <c:pt idx="3">
                  <c:v>1.1331895083456343</c:v>
                </c:pt>
                <c:pt idx="4">
                  <c:v>1.1336436925173157</c:v>
                </c:pt>
                <c:pt idx="5">
                  <c:v>1.1321675939593505</c:v>
                </c:pt>
                <c:pt idx="6">
                  <c:v>1.1262631997274895</c:v>
                </c:pt>
                <c:pt idx="7">
                  <c:v>1.1249006472124445</c:v>
                </c:pt>
                <c:pt idx="8">
                  <c:v>1.1246735551266036</c:v>
                </c:pt>
                <c:pt idx="9">
                  <c:v>1.1268309299420913</c:v>
                </c:pt>
                <c:pt idx="10">
                  <c:v>1.1278528443283751</c:v>
                </c:pt>
                <c:pt idx="11">
                  <c:v>1.1276257522425341</c:v>
                </c:pt>
                <c:pt idx="12">
                  <c:v>1.1252412853412059</c:v>
                </c:pt>
                <c:pt idx="13">
                  <c:v>1.1327353241739526</c:v>
                </c:pt>
                <c:pt idx="14">
                  <c:v>1.1348926989894401</c:v>
                </c:pt>
                <c:pt idx="15">
                  <c:v>1.1296695810151016</c:v>
                </c:pt>
                <c:pt idx="16">
                  <c:v>1.1266038378562506</c:v>
                </c:pt>
                <c:pt idx="17">
                  <c:v>1.1252412853412059</c:v>
                </c:pt>
                <c:pt idx="18">
                  <c:v>1.1285341205858976</c:v>
                </c:pt>
                <c:pt idx="19">
                  <c:v>1.1271715680708527</c:v>
                </c:pt>
                <c:pt idx="20">
                  <c:v>1.1211536277960714</c:v>
                </c:pt>
                <c:pt idx="21">
                  <c:v>1.1185420688089021</c:v>
                </c:pt>
                <c:pt idx="22">
                  <c:v>1.1178607925513797</c:v>
                </c:pt>
                <c:pt idx="23">
                  <c:v>1.1192233450664244</c:v>
                </c:pt>
                <c:pt idx="24">
                  <c:v>1.114567957306688</c:v>
                </c:pt>
                <c:pt idx="25">
                  <c:v>1.1127512206199615</c:v>
                </c:pt>
                <c:pt idx="26">
                  <c:v>1.1241058249120017</c:v>
                </c:pt>
                <c:pt idx="27">
                  <c:v>1.1329624162597933</c:v>
                </c:pt>
                <c:pt idx="28">
                  <c:v>1.1356875212898832</c:v>
                </c:pt>
                <c:pt idx="29">
                  <c:v>1.1355739752469625</c:v>
                </c:pt>
                <c:pt idx="30">
                  <c:v>1.1356875212898832</c:v>
                </c:pt>
                <c:pt idx="31">
                  <c:v>1.1360281594186443</c:v>
                </c:pt>
                <c:pt idx="32">
                  <c:v>1.1321675939593505</c:v>
                </c:pt>
                <c:pt idx="33">
                  <c:v>1.1402293630066991</c:v>
                </c:pt>
                <c:pt idx="34">
                  <c:v>1.1365958896332462</c:v>
                </c:pt>
                <c:pt idx="35">
                  <c:v>1.1243329169978424</c:v>
                </c:pt>
                <c:pt idx="36">
                  <c:v>1.1151356875212899</c:v>
                </c:pt>
                <c:pt idx="37">
                  <c:v>1.1128647666628817</c:v>
                </c:pt>
                <c:pt idx="38">
                  <c:v>1.1128647666628817</c:v>
                </c:pt>
                <c:pt idx="39">
                  <c:v>1.1129783127058022</c:v>
                </c:pt>
                <c:pt idx="40">
                  <c:v>1.1110480299761554</c:v>
                </c:pt>
                <c:pt idx="41">
                  <c:v>1.1127512206199615</c:v>
                </c:pt>
                <c:pt idx="42">
                  <c:v>1.1132054047916431</c:v>
                </c:pt>
                <c:pt idx="43">
                  <c:v>1.1127512206199615</c:v>
                </c:pt>
                <c:pt idx="44">
                  <c:v>1.1128647666628817</c:v>
                </c:pt>
                <c:pt idx="45">
                  <c:v>1.1132054047916431</c:v>
                </c:pt>
                <c:pt idx="46">
                  <c:v>1.1015101623708414</c:v>
                </c:pt>
                <c:pt idx="47">
                  <c:v>1.0819802429885317</c:v>
                </c:pt>
                <c:pt idx="48">
                  <c:v>1.1120699443624389</c:v>
                </c:pt>
                <c:pt idx="49">
                  <c:v>1.1216078119677528</c:v>
                </c:pt>
                <c:pt idx="50">
                  <c:v>1.1057113659588962</c:v>
                </c:pt>
                <c:pt idx="51">
                  <c:v>1.0982173271261497</c:v>
                </c:pt>
                <c:pt idx="52">
                  <c:v>1.0953786760531394</c:v>
                </c:pt>
                <c:pt idx="53">
                  <c:v>1.0895878278641988</c:v>
                </c:pt>
                <c:pt idx="54">
                  <c:v>1.0822073350743726</c:v>
                </c:pt>
                <c:pt idx="55">
                  <c:v>1.0690359940956056</c:v>
                </c:pt>
                <c:pt idx="56">
                  <c:v>1.0672192574088792</c:v>
                </c:pt>
                <c:pt idx="57">
                  <c:v>1.0584762121040081</c:v>
                </c:pt>
                <c:pt idx="58">
                  <c:v>1.0585897581469286</c:v>
                </c:pt>
                <c:pt idx="59">
                  <c:v>1.0584762121040081</c:v>
                </c:pt>
                <c:pt idx="60">
                  <c:v>1.0583626660610876</c:v>
                </c:pt>
                <c:pt idx="61">
                  <c:v>1.0558646531168387</c:v>
                </c:pt>
                <c:pt idx="62">
                  <c:v>1.0480299761553309</c:v>
                </c:pt>
                <c:pt idx="63">
                  <c:v>1.0467809696832064</c:v>
                </c:pt>
                <c:pt idx="64">
                  <c:v>1.0448506869535596</c:v>
                </c:pt>
                <c:pt idx="65">
                  <c:v>1.0498467128420574</c:v>
                </c:pt>
                <c:pt idx="66">
                  <c:v>1.0500738049278981</c:v>
                </c:pt>
                <c:pt idx="67">
                  <c:v>1.040195299193823</c:v>
                </c:pt>
                <c:pt idx="68">
                  <c:v>1.0299761553309867</c:v>
                </c:pt>
                <c:pt idx="69">
                  <c:v>1.0258884977858522</c:v>
                </c:pt>
                <c:pt idx="70">
                  <c:v>1.0252072215283297</c:v>
                </c:pt>
                <c:pt idx="71">
                  <c:v>1.0238446690132847</c:v>
                </c:pt>
                <c:pt idx="72">
                  <c:v>1.0242988531849666</c:v>
                </c:pt>
                <c:pt idx="73">
                  <c:v>1.0232769387986829</c:v>
                </c:pt>
                <c:pt idx="74">
                  <c:v>1.0213466560690359</c:v>
                </c:pt>
                <c:pt idx="75">
                  <c:v>1.0187350970818665</c:v>
                </c:pt>
                <c:pt idx="76">
                  <c:v>1.0182809129101851</c:v>
                </c:pt>
                <c:pt idx="77">
                  <c:v>1.0213466560690359</c:v>
                </c:pt>
                <c:pt idx="78">
                  <c:v>1.0238446690132847</c:v>
                </c:pt>
                <c:pt idx="79">
                  <c:v>1.0242988531849666</c:v>
                </c:pt>
                <c:pt idx="80">
                  <c:v>1.0254343136141706</c:v>
                </c:pt>
                <c:pt idx="81">
                  <c:v>1.0253207675712501</c:v>
                </c:pt>
                <c:pt idx="82">
                  <c:v>1.0253207675712501</c:v>
                </c:pt>
                <c:pt idx="83">
                  <c:v>1.0233904848416031</c:v>
                </c:pt>
                <c:pt idx="84">
                  <c:v>1.0232769387986829</c:v>
                </c:pt>
                <c:pt idx="85">
                  <c:v>1.0211195639831951</c:v>
                </c:pt>
                <c:pt idx="86">
                  <c:v>1.0191892812535484</c:v>
                </c:pt>
                <c:pt idx="87">
                  <c:v>1.0091972294765528</c:v>
                </c:pt>
                <c:pt idx="88">
                  <c:v>1.0091972294765528</c:v>
                </c:pt>
                <c:pt idx="89">
                  <c:v>1.0087430453048711</c:v>
                </c:pt>
                <c:pt idx="90">
                  <c:v>1.0122629726354035</c:v>
                </c:pt>
                <c:pt idx="91">
                  <c:v>1.0126036107641647</c:v>
                </c:pt>
                <c:pt idx="92">
                  <c:v>1.0132848870216873</c:v>
                </c:pt>
                <c:pt idx="93">
                  <c:v>1.01124105824912</c:v>
                </c:pt>
                <c:pt idx="94">
                  <c:v>1.0102191438628363</c:v>
                </c:pt>
                <c:pt idx="95">
                  <c:v>1.0102191438628363</c:v>
                </c:pt>
                <c:pt idx="96">
                  <c:v>1.00840240717611</c:v>
                </c:pt>
                <c:pt idx="97">
                  <c:v>1.0060179402747813</c:v>
                </c:pt>
                <c:pt idx="98">
                  <c:v>0.99954581582831847</c:v>
                </c:pt>
                <c:pt idx="99">
                  <c:v>0.99591234245486548</c:v>
                </c:pt>
                <c:pt idx="100">
                  <c:v>0.99931872374247754</c:v>
                </c:pt>
                <c:pt idx="101">
                  <c:v>1</c:v>
                </c:pt>
                <c:pt idx="102">
                  <c:v>1.0003406381287612</c:v>
                </c:pt>
                <c:pt idx="103">
                  <c:v>1.0027251050300896</c:v>
                </c:pt>
                <c:pt idx="104">
                  <c:v>1.0085159532190302</c:v>
                </c:pt>
                <c:pt idx="105">
                  <c:v>1.010446235948677</c:v>
                </c:pt>
                <c:pt idx="106">
                  <c:v>1.0116952424208017</c:v>
                </c:pt>
                <c:pt idx="107">
                  <c:v>1.0124900647212445</c:v>
                </c:pt>
                <c:pt idx="108">
                  <c:v>1.0218008402407177</c:v>
                </c:pt>
                <c:pt idx="109">
                  <c:v>1.0005677302146019</c:v>
                </c:pt>
                <c:pt idx="110">
                  <c:v>1.0002270920858407</c:v>
                </c:pt>
                <c:pt idx="111">
                  <c:v>1.001135460429204</c:v>
                </c:pt>
                <c:pt idx="112">
                  <c:v>1.0007948223004428</c:v>
                </c:pt>
                <c:pt idx="113">
                  <c:v>1.0001135460429202</c:v>
                </c:pt>
                <c:pt idx="114">
                  <c:v>1.0007948223004428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22-4672-9191-6DCD973AE8B3}"/>
            </c:ext>
          </c:extLst>
        </c:ser>
        <c:ser>
          <c:idx val="3"/>
          <c:order val="3"/>
          <c:tx>
            <c:strRef>
              <c:f>reits合集!$E$3</c:f>
              <c:strCache>
                <c:ptCount val="1"/>
                <c:pt idx="0">
                  <c:v>东吴苏园产业REIT</c:v>
                </c:pt>
              </c:strCache>
            </c:strRef>
          </c:tx>
          <c:spPr>
            <a:ln>
              <a:solidFill>
                <a:srgbClr val="B40000"/>
              </a:solidFill>
              <a:prstDash val="dash"/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reits合集!$E$5:$E$119</c:f>
              <c:numCache>
                <c:formatCode>#,##0.00_ </c:formatCode>
                <c:ptCount val="115"/>
                <c:pt idx="0">
                  <c:v>1.1407729715894548</c:v>
                </c:pt>
                <c:pt idx="1">
                  <c:v>1.1295111338622985</c:v>
                </c:pt>
                <c:pt idx="2">
                  <c:v>1.1272075761453801</c:v>
                </c:pt>
                <c:pt idx="3">
                  <c:v>1.1243921167135909</c:v>
                </c:pt>
                <c:pt idx="4">
                  <c:v>1.1179933452777067</c:v>
                </c:pt>
                <c:pt idx="5">
                  <c:v>1.1098029178397748</c:v>
                </c:pt>
                <c:pt idx="6">
                  <c:v>1.104427949833632</c:v>
                </c:pt>
                <c:pt idx="7">
                  <c:v>1.0972613258254416</c:v>
                </c:pt>
                <c:pt idx="8">
                  <c:v>1.0936780138213462</c:v>
                </c:pt>
                <c:pt idx="9">
                  <c:v>1.0921423086767341</c:v>
                </c:pt>
                <c:pt idx="10">
                  <c:v>1.0921423086767341</c:v>
                </c:pt>
                <c:pt idx="11">
                  <c:v>1.0929101612490402</c:v>
                </c:pt>
                <c:pt idx="12">
                  <c:v>1.0890708983875095</c:v>
                </c:pt>
                <c:pt idx="13">
                  <c:v>1.0883030458152034</c:v>
                </c:pt>
                <c:pt idx="14">
                  <c:v>1.0929101612490402</c:v>
                </c:pt>
                <c:pt idx="15">
                  <c:v>1.0916304069618632</c:v>
                </c:pt>
                <c:pt idx="16">
                  <c:v>1.087279242385462</c:v>
                </c:pt>
                <c:pt idx="17">
                  <c:v>1.0824161760941899</c:v>
                </c:pt>
                <c:pt idx="18">
                  <c:v>1.0770412080880472</c:v>
                </c:pt>
                <c:pt idx="19">
                  <c:v>1.0772971589454823</c:v>
                </c:pt>
                <c:pt idx="20">
                  <c:v>1.0662912720757616</c:v>
                </c:pt>
                <c:pt idx="21">
                  <c:v>1.0627079600716662</c:v>
                </c:pt>
                <c:pt idx="22">
                  <c:v>1.0634758126439725</c:v>
                </c:pt>
                <c:pt idx="23">
                  <c:v>1.0637317635014076</c:v>
                </c:pt>
                <c:pt idx="24">
                  <c:v>1.0729459943690811</c:v>
                </c:pt>
                <c:pt idx="25">
                  <c:v>1.0678269772203737</c:v>
                </c:pt>
                <c:pt idx="26">
                  <c:v>1.0785769132326595</c:v>
                </c:pt>
                <c:pt idx="27">
                  <c:v>1.0724340926542104</c:v>
                </c:pt>
                <c:pt idx="28">
                  <c:v>1.1072434092654209</c:v>
                </c:pt>
                <c:pt idx="29">
                  <c:v>1.1105707704120811</c:v>
                </c:pt>
                <c:pt idx="30">
                  <c:v>1.0806245200921425</c:v>
                </c:pt>
                <c:pt idx="31">
                  <c:v>1.0596365497824416</c:v>
                </c:pt>
                <c:pt idx="32">
                  <c:v>1.0496544663424623</c:v>
                </c:pt>
                <c:pt idx="33">
                  <c:v>1.052213974916816</c:v>
                </c:pt>
                <c:pt idx="34">
                  <c:v>1.0409521371896597</c:v>
                </c:pt>
                <c:pt idx="35">
                  <c:v>1.033017660609163</c:v>
                </c:pt>
                <c:pt idx="36">
                  <c:v>1.0245712823137958</c:v>
                </c:pt>
                <c:pt idx="37">
                  <c:v>1.023291528026619</c:v>
                </c:pt>
                <c:pt idx="38">
                  <c:v>1.0225236754543128</c:v>
                </c:pt>
                <c:pt idx="39">
                  <c:v>1.0225236754543128</c:v>
                </c:pt>
                <c:pt idx="40">
                  <c:v>1.0225236754543128</c:v>
                </c:pt>
                <c:pt idx="41">
                  <c:v>1.0217558228820067</c:v>
                </c:pt>
                <c:pt idx="42">
                  <c:v>1.0214998720245714</c:v>
                </c:pt>
                <c:pt idx="43">
                  <c:v>1.023291528026619</c:v>
                </c:pt>
                <c:pt idx="44">
                  <c:v>1.0235474788840542</c:v>
                </c:pt>
                <c:pt idx="45">
                  <c:v>1.0197082160225237</c:v>
                </c:pt>
                <c:pt idx="46">
                  <c:v>1.019196314307653</c:v>
                </c:pt>
                <c:pt idx="47">
                  <c:v>1.0161249040184286</c:v>
                </c:pt>
                <c:pt idx="48">
                  <c:v>1.0156130023035577</c:v>
                </c:pt>
                <c:pt idx="49">
                  <c:v>1.0135653954440746</c:v>
                </c:pt>
                <c:pt idx="50">
                  <c:v>1.0087023291528026</c:v>
                </c:pt>
                <c:pt idx="51">
                  <c:v>1.0033273611466598</c:v>
                </c:pt>
                <c:pt idx="52">
                  <c:v>1.002047606859483</c:v>
                </c:pt>
                <c:pt idx="53">
                  <c:v>1.0015357051446121</c:v>
                </c:pt>
                <c:pt idx="54">
                  <c:v>1.0012797542871767</c:v>
                </c:pt>
                <c:pt idx="55">
                  <c:v>0.99718454056821082</c:v>
                </c:pt>
                <c:pt idx="56">
                  <c:v>0.99692858971077558</c:v>
                </c:pt>
                <c:pt idx="57">
                  <c:v>0.99616073713846942</c:v>
                </c:pt>
                <c:pt idx="58">
                  <c:v>0.99667263885334023</c:v>
                </c:pt>
                <c:pt idx="59">
                  <c:v>0.99641668799590477</c:v>
                </c:pt>
                <c:pt idx="60">
                  <c:v>0.99436908113642175</c:v>
                </c:pt>
                <c:pt idx="61">
                  <c:v>0.9941131302789864</c:v>
                </c:pt>
                <c:pt idx="62">
                  <c:v>0.99513693370872791</c:v>
                </c:pt>
                <c:pt idx="63">
                  <c:v>0.99488098285129256</c:v>
                </c:pt>
                <c:pt idx="64">
                  <c:v>0.99667263885334023</c:v>
                </c:pt>
                <c:pt idx="65">
                  <c:v>0.99769644228308163</c:v>
                </c:pt>
                <c:pt idx="66">
                  <c:v>0.99872024571282314</c:v>
                </c:pt>
                <c:pt idx="67">
                  <c:v>0.99590478628103407</c:v>
                </c:pt>
                <c:pt idx="68">
                  <c:v>0.99180957256206803</c:v>
                </c:pt>
                <c:pt idx="69">
                  <c:v>0.98848221141540826</c:v>
                </c:pt>
                <c:pt idx="70">
                  <c:v>0.98643460455592524</c:v>
                </c:pt>
                <c:pt idx="71">
                  <c:v>0.9818274891220885</c:v>
                </c:pt>
                <c:pt idx="72">
                  <c:v>0.98003583312004094</c:v>
                </c:pt>
                <c:pt idx="73">
                  <c:v>0.98105963654978245</c:v>
                </c:pt>
                <c:pt idx="74">
                  <c:v>0.98310724340926547</c:v>
                </c:pt>
                <c:pt idx="75">
                  <c:v>0.98233939083695931</c:v>
                </c:pt>
                <c:pt idx="76">
                  <c:v>0.98233939083695931</c:v>
                </c:pt>
                <c:pt idx="77">
                  <c:v>0.98617865369848989</c:v>
                </c:pt>
                <c:pt idx="78">
                  <c:v>0.98489889941131303</c:v>
                </c:pt>
                <c:pt idx="79">
                  <c:v>0.98489889941131303</c:v>
                </c:pt>
                <c:pt idx="80">
                  <c:v>0.98233939083695931</c:v>
                </c:pt>
                <c:pt idx="81">
                  <c:v>0.98233939083695931</c:v>
                </c:pt>
                <c:pt idx="82">
                  <c:v>0.98413104683900698</c:v>
                </c:pt>
                <c:pt idx="83">
                  <c:v>0.98643460455592524</c:v>
                </c:pt>
                <c:pt idx="84">
                  <c:v>0.98848221141540826</c:v>
                </c:pt>
                <c:pt idx="85">
                  <c:v>0.99104171998976198</c:v>
                </c:pt>
                <c:pt idx="86">
                  <c:v>0.9872024571282314</c:v>
                </c:pt>
                <c:pt idx="87">
                  <c:v>0.9813155874072178</c:v>
                </c:pt>
                <c:pt idx="88">
                  <c:v>0.98105963654978245</c:v>
                </c:pt>
                <c:pt idx="89">
                  <c:v>0.97901202969029955</c:v>
                </c:pt>
                <c:pt idx="90">
                  <c:v>0.98259534169439466</c:v>
                </c:pt>
                <c:pt idx="91">
                  <c:v>0.98848221141540826</c:v>
                </c:pt>
                <c:pt idx="92">
                  <c:v>1.0005119017148707</c:v>
                </c:pt>
                <c:pt idx="93">
                  <c:v>0.99539288456616326</c:v>
                </c:pt>
                <c:pt idx="94">
                  <c:v>0.99513693370872791</c:v>
                </c:pt>
                <c:pt idx="95">
                  <c:v>0.99488098285129256</c:v>
                </c:pt>
                <c:pt idx="96">
                  <c:v>0.99462503199385721</c:v>
                </c:pt>
                <c:pt idx="97">
                  <c:v>0.99436908113642175</c:v>
                </c:pt>
                <c:pt idx="98">
                  <c:v>0.98515485026874849</c:v>
                </c:pt>
                <c:pt idx="99">
                  <c:v>0.97261325825441514</c:v>
                </c:pt>
                <c:pt idx="100">
                  <c:v>0.97517276682876886</c:v>
                </c:pt>
                <c:pt idx="101">
                  <c:v>0.98105963654978245</c:v>
                </c:pt>
                <c:pt idx="102">
                  <c:v>0.98566675198361908</c:v>
                </c:pt>
                <c:pt idx="103">
                  <c:v>0.98976196570258512</c:v>
                </c:pt>
                <c:pt idx="104">
                  <c:v>0.99078576913232663</c:v>
                </c:pt>
                <c:pt idx="105">
                  <c:v>0.99308932684924489</c:v>
                </c:pt>
                <c:pt idx="106">
                  <c:v>0.99308932684924489</c:v>
                </c:pt>
                <c:pt idx="107">
                  <c:v>0.99488098285129256</c:v>
                </c:pt>
                <c:pt idx="108">
                  <c:v>1.0181725108779114</c:v>
                </c:pt>
                <c:pt idx="109">
                  <c:v>0.99436908113642175</c:v>
                </c:pt>
                <c:pt idx="110">
                  <c:v>0.99385717942155105</c:v>
                </c:pt>
                <c:pt idx="111">
                  <c:v>0.99334527770668024</c:v>
                </c:pt>
                <c:pt idx="112">
                  <c:v>0.99488098285129256</c:v>
                </c:pt>
                <c:pt idx="113">
                  <c:v>0.99436908113642175</c:v>
                </c:pt>
                <c:pt idx="114">
                  <c:v>0.99974404914256465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22-4672-9191-6DCD973AE8B3}"/>
            </c:ext>
          </c:extLst>
        </c:ser>
        <c:ser>
          <c:idx val="4"/>
          <c:order val="4"/>
          <c:tx>
            <c:strRef>
              <c:f>reits合集!$F$3</c:f>
              <c:strCache>
                <c:ptCount val="1"/>
                <c:pt idx="0">
                  <c:v>博时蛇口产园REIT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reits合集!$F$5:$F$119</c:f>
              <c:numCache>
                <c:formatCode>#,##0.00_ </c:formatCode>
                <c:ptCount val="115"/>
                <c:pt idx="0">
                  <c:v>1.0917207792207793</c:v>
                </c:pt>
                <c:pt idx="1">
                  <c:v>1.0795454545454546</c:v>
                </c:pt>
                <c:pt idx="2">
                  <c:v>1.0693993506493507</c:v>
                </c:pt>
                <c:pt idx="3">
                  <c:v>1.0633116883116884</c:v>
                </c:pt>
                <c:pt idx="4">
                  <c:v>1.0620941558441559</c:v>
                </c:pt>
                <c:pt idx="5">
                  <c:v>1.0592532467532467</c:v>
                </c:pt>
                <c:pt idx="6">
                  <c:v>1.0596590909090911</c:v>
                </c:pt>
                <c:pt idx="7">
                  <c:v>1.0734577922077921</c:v>
                </c:pt>
                <c:pt idx="8">
                  <c:v>1.0698051948051948</c:v>
                </c:pt>
                <c:pt idx="9">
                  <c:v>1.0620941558441559</c:v>
                </c:pt>
                <c:pt idx="10">
                  <c:v>1.0515422077922079</c:v>
                </c:pt>
                <c:pt idx="11">
                  <c:v>1.0503246753246753</c:v>
                </c:pt>
                <c:pt idx="12">
                  <c:v>1.0507305194805194</c:v>
                </c:pt>
                <c:pt idx="13">
                  <c:v>1.0523538961038961</c:v>
                </c:pt>
                <c:pt idx="14">
                  <c:v>1.0560064935064934</c:v>
                </c:pt>
                <c:pt idx="15">
                  <c:v>1.0584415584415585</c:v>
                </c:pt>
                <c:pt idx="16">
                  <c:v>1.0507305194805194</c:v>
                </c:pt>
                <c:pt idx="17">
                  <c:v>1.0527597402597402</c:v>
                </c:pt>
                <c:pt idx="18">
                  <c:v>1.0539772727272727</c:v>
                </c:pt>
                <c:pt idx="19">
                  <c:v>1.0539772727272727</c:v>
                </c:pt>
                <c:pt idx="20">
                  <c:v>1.0539772727272727</c:v>
                </c:pt>
                <c:pt idx="21">
                  <c:v>1.0462662337662336</c:v>
                </c:pt>
                <c:pt idx="22">
                  <c:v>1.0487012987012987</c:v>
                </c:pt>
                <c:pt idx="23">
                  <c:v>1.051948051948052</c:v>
                </c:pt>
                <c:pt idx="24">
                  <c:v>1.0576298701298701</c:v>
                </c:pt>
                <c:pt idx="25">
                  <c:v>1.0450487012987013</c:v>
                </c:pt>
                <c:pt idx="26">
                  <c:v>1.0604707792207793</c:v>
                </c:pt>
                <c:pt idx="27">
                  <c:v>1.067775974025974</c:v>
                </c:pt>
                <c:pt idx="28">
                  <c:v>1.0795454545454546</c:v>
                </c:pt>
                <c:pt idx="29">
                  <c:v>1.0925324675324677</c:v>
                </c:pt>
                <c:pt idx="30">
                  <c:v>1.0775162337662336</c:v>
                </c:pt>
                <c:pt idx="31">
                  <c:v>1.0702110389610391</c:v>
                </c:pt>
                <c:pt idx="32">
                  <c:v>1.0669642857142858</c:v>
                </c:pt>
                <c:pt idx="33">
                  <c:v>1.075892857142857</c:v>
                </c:pt>
                <c:pt idx="34">
                  <c:v>1.0722402597402596</c:v>
                </c:pt>
                <c:pt idx="35">
                  <c:v>1.0718344155844155</c:v>
                </c:pt>
                <c:pt idx="36">
                  <c:v>1.0608766233766234</c:v>
                </c:pt>
                <c:pt idx="37">
                  <c:v>1.051948051948052</c:v>
                </c:pt>
                <c:pt idx="38">
                  <c:v>1.0470779220779221</c:v>
                </c:pt>
                <c:pt idx="39">
                  <c:v>1.0474837662337662</c:v>
                </c:pt>
                <c:pt idx="40">
                  <c:v>1.0422077922077921</c:v>
                </c:pt>
                <c:pt idx="41">
                  <c:v>1.0430194805194806</c:v>
                </c:pt>
                <c:pt idx="42">
                  <c:v>1.0442370129870129</c:v>
                </c:pt>
                <c:pt idx="43">
                  <c:v>1.0515422077922079</c:v>
                </c:pt>
                <c:pt idx="44">
                  <c:v>1.0531655844155845</c:v>
                </c:pt>
                <c:pt idx="45">
                  <c:v>1.0381493506493507</c:v>
                </c:pt>
                <c:pt idx="46">
                  <c:v>1.0349025974025974</c:v>
                </c:pt>
                <c:pt idx="47">
                  <c:v>1.0422077922077921</c:v>
                </c:pt>
                <c:pt idx="48">
                  <c:v>1.057224025974026</c:v>
                </c:pt>
                <c:pt idx="49">
                  <c:v>1.0551948051948052</c:v>
                </c:pt>
                <c:pt idx="50">
                  <c:v>1.0661525974025974</c:v>
                </c:pt>
                <c:pt idx="51">
                  <c:v>1.0596590909090911</c:v>
                </c:pt>
                <c:pt idx="52">
                  <c:v>1.0657467532467533</c:v>
                </c:pt>
                <c:pt idx="53">
                  <c:v>1.0665584415584417</c:v>
                </c:pt>
                <c:pt idx="54">
                  <c:v>1.0840097402597402</c:v>
                </c:pt>
                <c:pt idx="55">
                  <c:v>1.0515422077922079</c:v>
                </c:pt>
                <c:pt idx="56">
                  <c:v>1.0405844155844157</c:v>
                </c:pt>
                <c:pt idx="57">
                  <c:v>1.0288149350649352</c:v>
                </c:pt>
                <c:pt idx="58">
                  <c:v>1.0304383116883118</c:v>
                </c:pt>
                <c:pt idx="59">
                  <c:v>1.0393668831168832</c:v>
                </c:pt>
                <c:pt idx="60">
                  <c:v>1.0198863636363635</c:v>
                </c:pt>
                <c:pt idx="61">
                  <c:v>1.0101461038961039</c:v>
                </c:pt>
                <c:pt idx="62">
                  <c:v>1.0032467532467533</c:v>
                </c:pt>
                <c:pt idx="63">
                  <c:v>1.0004058441558441</c:v>
                </c:pt>
                <c:pt idx="64">
                  <c:v>0.99634740259740262</c:v>
                </c:pt>
                <c:pt idx="65">
                  <c:v>1.0068993506493507</c:v>
                </c:pt>
                <c:pt idx="66">
                  <c:v>1.0113636363636365</c:v>
                </c:pt>
                <c:pt idx="67">
                  <c:v>0.9862012987012988</c:v>
                </c:pt>
                <c:pt idx="68">
                  <c:v>0.97808441558441561</c:v>
                </c:pt>
                <c:pt idx="69">
                  <c:v>0.96550324675324672</c:v>
                </c:pt>
                <c:pt idx="70">
                  <c:v>0.95819805194805208</c:v>
                </c:pt>
                <c:pt idx="71">
                  <c:v>0.9549512987012988</c:v>
                </c:pt>
                <c:pt idx="72">
                  <c:v>0.95332792207792216</c:v>
                </c:pt>
                <c:pt idx="73">
                  <c:v>0.95170454545454553</c:v>
                </c:pt>
                <c:pt idx="74">
                  <c:v>0.9508928571428571</c:v>
                </c:pt>
                <c:pt idx="75">
                  <c:v>0.95008116883116889</c:v>
                </c:pt>
                <c:pt idx="76">
                  <c:v>0.95129870129870131</c:v>
                </c:pt>
                <c:pt idx="77">
                  <c:v>0.95211038961038963</c:v>
                </c:pt>
                <c:pt idx="78">
                  <c:v>0.95251623376623373</c:v>
                </c:pt>
                <c:pt idx="79">
                  <c:v>0.95292207792207784</c:v>
                </c:pt>
                <c:pt idx="80">
                  <c:v>0.95332792207792216</c:v>
                </c:pt>
                <c:pt idx="81">
                  <c:v>0.95454545454545447</c:v>
                </c:pt>
                <c:pt idx="82">
                  <c:v>0.95251623376623373</c:v>
                </c:pt>
                <c:pt idx="83">
                  <c:v>0.95129870129870131</c:v>
                </c:pt>
                <c:pt idx="84">
                  <c:v>0.95170454545454553</c:v>
                </c:pt>
                <c:pt idx="85">
                  <c:v>0.95170454545454553</c:v>
                </c:pt>
                <c:pt idx="86">
                  <c:v>0.94967532467532467</c:v>
                </c:pt>
                <c:pt idx="87">
                  <c:v>0.95008116883116889</c:v>
                </c:pt>
                <c:pt idx="88">
                  <c:v>0.95211038961038963</c:v>
                </c:pt>
                <c:pt idx="89">
                  <c:v>0.94764610389610393</c:v>
                </c:pt>
                <c:pt idx="90">
                  <c:v>0.95008116883116889</c:v>
                </c:pt>
                <c:pt idx="91">
                  <c:v>0.95698051948051954</c:v>
                </c:pt>
                <c:pt idx="92">
                  <c:v>0.96306818181818188</c:v>
                </c:pt>
                <c:pt idx="93">
                  <c:v>0.95819805194805208</c:v>
                </c:pt>
                <c:pt idx="94">
                  <c:v>0.95819805194805208</c:v>
                </c:pt>
                <c:pt idx="95">
                  <c:v>0.96063311688311692</c:v>
                </c:pt>
                <c:pt idx="96">
                  <c:v>0.9638798701298702</c:v>
                </c:pt>
                <c:pt idx="97">
                  <c:v>0.95900974025974028</c:v>
                </c:pt>
                <c:pt idx="98">
                  <c:v>0.9464285714285714</c:v>
                </c:pt>
                <c:pt idx="99">
                  <c:v>0.9464285714285714</c:v>
                </c:pt>
                <c:pt idx="100">
                  <c:v>0.94886363636363635</c:v>
                </c:pt>
                <c:pt idx="101">
                  <c:v>0.95413961038961037</c:v>
                </c:pt>
                <c:pt idx="102">
                  <c:v>0.95738636363636365</c:v>
                </c:pt>
                <c:pt idx="103">
                  <c:v>0.95941558441558439</c:v>
                </c:pt>
                <c:pt idx="104">
                  <c:v>0.96347402597402598</c:v>
                </c:pt>
                <c:pt idx="105">
                  <c:v>0.96631493506493504</c:v>
                </c:pt>
                <c:pt idx="106">
                  <c:v>0.96875</c:v>
                </c:pt>
                <c:pt idx="107">
                  <c:v>0.97199675324675328</c:v>
                </c:pt>
                <c:pt idx="108">
                  <c:v>0.99147727272727282</c:v>
                </c:pt>
                <c:pt idx="109">
                  <c:v>0.96347402597402598</c:v>
                </c:pt>
                <c:pt idx="110">
                  <c:v>0.96306818181818188</c:v>
                </c:pt>
                <c:pt idx="111">
                  <c:v>0.97321428571428581</c:v>
                </c:pt>
                <c:pt idx="112">
                  <c:v>0.97686688311688319</c:v>
                </c:pt>
                <c:pt idx="113">
                  <c:v>0.97402597402597402</c:v>
                </c:pt>
                <c:pt idx="114">
                  <c:v>0.97118506493506485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22-4672-9191-6DCD973AE8B3}"/>
            </c:ext>
          </c:extLst>
        </c:ser>
        <c:ser>
          <c:idx val="5"/>
          <c:order val="5"/>
          <c:tx>
            <c:strRef>
              <c:f>reits合集!$G$3</c:f>
              <c:strCache>
                <c:ptCount val="1"/>
                <c:pt idx="0">
                  <c:v>富国首创水务REIT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reits合集!$G$5:$G$119</c:f>
              <c:numCache>
                <c:formatCode>#,##0.00_ </c:formatCode>
                <c:ptCount val="115"/>
                <c:pt idx="0">
                  <c:v>1.3001543209876543</c:v>
                </c:pt>
                <c:pt idx="1">
                  <c:v>1.2893518518518519</c:v>
                </c:pt>
                <c:pt idx="2">
                  <c:v>1.2857510288065843</c:v>
                </c:pt>
                <c:pt idx="3">
                  <c:v>1.2453703703703702</c:v>
                </c:pt>
                <c:pt idx="4">
                  <c:v>1.2425411522633747</c:v>
                </c:pt>
                <c:pt idx="5">
                  <c:v>1.2332818930041152</c:v>
                </c:pt>
                <c:pt idx="6">
                  <c:v>1.2201646090534979</c:v>
                </c:pt>
                <c:pt idx="7">
                  <c:v>1.2183641975308643</c:v>
                </c:pt>
                <c:pt idx="8">
                  <c:v>1.215792181069959</c:v>
                </c:pt>
                <c:pt idx="9">
                  <c:v>1.2150205761316872</c:v>
                </c:pt>
                <c:pt idx="10">
                  <c:v>1.2152777777777777</c:v>
                </c:pt>
                <c:pt idx="11">
                  <c:v>1.215792181069959</c:v>
                </c:pt>
                <c:pt idx="12">
                  <c:v>1.2055041152263375</c:v>
                </c:pt>
                <c:pt idx="13">
                  <c:v>1.2235082304526748</c:v>
                </c:pt>
                <c:pt idx="14">
                  <c:v>1.227366255144033</c:v>
                </c:pt>
                <c:pt idx="15">
                  <c:v>1.2183641975308643</c:v>
                </c:pt>
                <c:pt idx="16">
                  <c:v>1.212962962962963</c:v>
                </c:pt>
                <c:pt idx="17">
                  <c:v>1.2052469135802468</c:v>
                </c:pt>
                <c:pt idx="18">
                  <c:v>1.2052469135802468</c:v>
                </c:pt>
                <c:pt idx="19">
                  <c:v>1.2044753086419753</c:v>
                </c:pt>
                <c:pt idx="20">
                  <c:v>1.1998456790123457</c:v>
                </c:pt>
                <c:pt idx="21">
                  <c:v>1.1877572016460907</c:v>
                </c:pt>
                <c:pt idx="22">
                  <c:v>1.1880144032921811</c:v>
                </c:pt>
                <c:pt idx="23">
                  <c:v>1.1947016460905349</c:v>
                </c:pt>
                <c:pt idx="24">
                  <c:v>1.2008744855967077</c:v>
                </c:pt>
                <c:pt idx="25">
                  <c:v>1.1831275720164609</c:v>
                </c:pt>
                <c:pt idx="26">
                  <c:v>1.1748971193415638</c:v>
                </c:pt>
                <c:pt idx="27">
                  <c:v>1.1802983539094651</c:v>
                </c:pt>
                <c:pt idx="28">
                  <c:v>1.2024176954732511</c:v>
                </c:pt>
                <c:pt idx="29">
                  <c:v>1.2098765432098766</c:v>
                </c:pt>
                <c:pt idx="30">
                  <c:v>1.1967592592592591</c:v>
                </c:pt>
                <c:pt idx="31">
                  <c:v>1.1831275720164609</c:v>
                </c:pt>
                <c:pt idx="32">
                  <c:v>1.1707818930041152</c:v>
                </c:pt>
                <c:pt idx="33">
                  <c:v>1.1977880658436215</c:v>
                </c:pt>
                <c:pt idx="34">
                  <c:v>1.1833847736625516</c:v>
                </c:pt>
                <c:pt idx="35">
                  <c:v>1.1676954732510287</c:v>
                </c:pt>
                <c:pt idx="36">
                  <c:v>1.1473765432098766</c:v>
                </c:pt>
                <c:pt idx="37">
                  <c:v>1.1406893004115226</c:v>
                </c:pt>
                <c:pt idx="38">
                  <c:v>1.136574074074074</c:v>
                </c:pt>
                <c:pt idx="39">
                  <c:v>1.1340020576131686</c:v>
                </c:pt>
                <c:pt idx="40">
                  <c:v>1.1409465020576133</c:v>
                </c:pt>
                <c:pt idx="41">
                  <c:v>1.1460905349794239</c:v>
                </c:pt>
                <c:pt idx="42">
                  <c:v>1.1414609053497942</c:v>
                </c:pt>
                <c:pt idx="43">
                  <c:v>1.1527777777777779</c:v>
                </c:pt>
                <c:pt idx="44">
                  <c:v>1.1622942386831276</c:v>
                </c:pt>
                <c:pt idx="45">
                  <c:v>1.1666666666666665</c:v>
                </c:pt>
                <c:pt idx="46">
                  <c:v>1.1213991769547327</c:v>
                </c:pt>
                <c:pt idx="47">
                  <c:v>1.094650205761317</c:v>
                </c:pt>
                <c:pt idx="48">
                  <c:v>1.1401748971193415</c:v>
                </c:pt>
                <c:pt idx="49">
                  <c:v>1.1993312757201646</c:v>
                </c:pt>
                <c:pt idx="50">
                  <c:v>1.1694958847736625</c:v>
                </c:pt>
                <c:pt idx="51">
                  <c:v>1.138374485596708</c:v>
                </c:pt>
                <c:pt idx="52">
                  <c:v>1.1098251028806585</c:v>
                </c:pt>
                <c:pt idx="53">
                  <c:v>1.0887345679012346</c:v>
                </c:pt>
                <c:pt idx="54">
                  <c:v>1.0807613168724279</c:v>
                </c:pt>
                <c:pt idx="55">
                  <c:v>1.0766460905349795</c:v>
                </c:pt>
                <c:pt idx="56">
                  <c:v>1.0483539094650205</c:v>
                </c:pt>
                <c:pt idx="57">
                  <c:v>1.039866255144033</c:v>
                </c:pt>
                <c:pt idx="58">
                  <c:v>1.042695473251029</c:v>
                </c:pt>
                <c:pt idx="59">
                  <c:v>1.042695473251029</c:v>
                </c:pt>
                <c:pt idx="60">
                  <c:v>1.0429526748971194</c:v>
                </c:pt>
                <c:pt idx="61">
                  <c:v>1.0429526748971194</c:v>
                </c:pt>
                <c:pt idx="62">
                  <c:v>1.0424382716049383</c:v>
                </c:pt>
                <c:pt idx="63">
                  <c:v>1.0424382716049383</c:v>
                </c:pt>
                <c:pt idx="64">
                  <c:v>1.0336934156378601</c:v>
                </c:pt>
                <c:pt idx="65">
                  <c:v>1.0406378600823045</c:v>
                </c:pt>
                <c:pt idx="66">
                  <c:v>1.0419238683127572</c:v>
                </c:pt>
                <c:pt idx="67">
                  <c:v>1.0336934156378601</c:v>
                </c:pt>
                <c:pt idx="68">
                  <c:v>1.0252057613168726</c:v>
                </c:pt>
                <c:pt idx="69">
                  <c:v>1.0195473251028806</c:v>
                </c:pt>
                <c:pt idx="70">
                  <c:v>1.0182613168724279</c:v>
                </c:pt>
                <c:pt idx="71">
                  <c:v>1.0177469135802468</c:v>
                </c:pt>
                <c:pt idx="72">
                  <c:v>1.0182613168724279</c:v>
                </c:pt>
                <c:pt idx="73">
                  <c:v>1.0164609053497942</c:v>
                </c:pt>
                <c:pt idx="74">
                  <c:v>1.0133744855967077</c:v>
                </c:pt>
                <c:pt idx="75">
                  <c:v>1.0082304526748971</c:v>
                </c:pt>
                <c:pt idx="76">
                  <c:v>1.0100308641975309</c:v>
                </c:pt>
                <c:pt idx="77">
                  <c:v>1.0156893004115226</c:v>
                </c:pt>
                <c:pt idx="78">
                  <c:v>1.0174897119341564</c:v>
                </c:pt>
                <c:pt idx="79">
                  <c:v>1.0210905349794239</c:v>
                </c:pt>
                <c:pt idx="80">
                  <c:v>1.0236625514403292</c:v>
                </c:pt>
                <c:pt idx="81">
                  <c:v>1.022633744855967</c:v>
                </c:pt>
                <c:pt idx="82">
                  <c:v>1.0275205761316872</c:v>
                </c:pt>
                <c:pt idx="83">
                  <c:v>1.0246913580246915</c:v>
                </c:pt>
                <c:pt idx="84">
                  <c:v>1.0205761316872428</c:v>
                </c:pt>
                <c:pt idx="85">
                  <c:v>1.0110596707818931</c:v>
                </c:pt>
                <c:pt idx="86">
                  <c:v>1.0051440329218106</c:v>
                </c:pt>
                <c:pt idx="87">
                  <c:v>0.99845679012345689</c:v>
                </c:pt>
                <c:pt idx="88">
                  <c:v>0.99768518518518523</c:v>
                </c:pt>
                <c:pt idx="89">
                  <c:v>0.99819958847736623</c:v>
                </c:pt>
                <c:pt idx="90">
                  <c:v>1.0007716049382716</c:v>
                </c:pt>
                <c:pt idx="91">
                  <c:v>1.0002572016460904</c:v>
                </c:pt>
                <c:pt idx="92">
                  <c:v>1.0020576131687242</c:v>
                </c:pt>
                <c:pt idx="93">
                  <c:v>0.99794238683127567</c:v>
                </c:pt>
                <c:pt idx="94">
                  <c:v>0.99717078189300412</c:v>
                </c:pt>
                <c:pt idx="95">
                  <c:v>0.99691358024691357</c:v>
                </c:pt>
                <c:pt idx="96">
                  <c:v>0.99485596707818924</c:v>
                </c:pt>
                <c:pt idx="97">
                  <c:v>0.99228395061728403</c:v>
                </c:pt>
                <c:pt idx="98">
                  <c:v>0.9902263374485597</c:v>
                </c:pt>
                <c:pt idx="99">
                  <c:v>0.98636831275720172</c:v>
                </c:pt>
                <c:pt idx="100">
                  <c:v>0.98816872427983549</c:v>
                </c:pt>
                <c:pt idx="101">
                  <c:v>0.98842592592592593</c:v>
                </c:pt>
                <c:pt idx="102">
                  <c:v>0.98688271604938282</c:v>
                </c:pt>
                <c:pt idx="103">
                  <c:v>0.98199588477366262</c:v>
                </c:pt>
                <c:pt idx="104">
                  <c:v>0.98662551440329216</c:v>
                </c:pt>
                <c:pt idx="105">
                  <c:v>0.98919753086419759</c:v>
                </c:pt>
                <c:pt idx="106">
                  <c:v>0.9940843621399178</c:v>
                </c:pt>
                <c:pt idx="107">
                  <c:v>1.0005144032921811</c:v>
                </c:pt>
                <c:pt idx="108">
                  <c:v>0.99742798353909468</c:v>
                </c:pt>
                <c:pt idx="109">
                  <c:v>0.98225308641975306</c:v>
                </c:pt>
                <c:pt idx="110">
                  <c:v>0.98739711934156382</c:v>
                </c:pt>
                <c:pt idx="111">
                  <c:v>0.99614197530864201</c:v>
                </c:pt>
                <c:pt idx="112">
                  <c:v>0.99871399176954734</c:v>
                </c:pt>
                <c:pt idx="113">
                  <c:v>0.99819958847736623</c:v>
                </c:pt>
                <c:pt idx="114">
                  <c:v>1.0010288065843622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22-4672-9191-6DCD973AE8B3}"/>
            </c:ext>
          </c:extLst>
        </c:ser>
        <c:ser>
          <c:idx val="6"/>
          <c:order val="6"/>
          <c:tx>
            <c:strRef>
              <c:f>reits合集!$H$3</c:f>
              <c:strCache>
                <c:ptCount val="1"/>
                <c:pt idx="0">
                  <c:v>红土盐田港REIT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reits合集!$H$5:$H$119</c:f>
              <c:numCache>
                <c:formatCode>#,##0.00_ </c:formatCode>
                <c:ptCount val="115"/>
                <c:pt idx="0">
                  <c:v>1.3653104925053534</c:v>
                </c:pt>
                <c:pt idx="1">
                  <c:v>1.321627408993576</c:v>
                </c:pt>
                <c:pt idx="2">
                  <c:v>1.2993576017130621</c:v>
                </c:pt>
                <c:pt idx="3">
                  <c:v>1.2955032119914347</c:v>
                </c:pt>
                <c:pt idx="4">
                  <c:v>1.286081370449679</c:v>
                </c:pt>
                <c:pt idx="5">
                  <c:v>1.2903640256959314</c:v>
                </c:pt>
                <c:pt idx="6">
                  <c:v>1.2531049250535333</c:v>
                </c:pt>
                <c:pt idx="7">
                  <c:v>1.2282655246252676</c:v>
                </c:pt>
                <c:pt idx="8">
                  <c:v>1.2089935760171306</c:v>
                </c:pt>
                <c:pt idx="9">
                  <c:v>1.2119914346895075</c:v>
                </c:pt>
                <c:pt idx="10">
                  <c:v>1.2025695931477516</c:v>
                </c:pt>
                <c:pt idx="11">
                  <c:v>1.2055674518201285</c:v>
                </c:pt>
                <c:pt idx="12">
                  <c:v>1.1931477516059958</c:v>
                </c:pt>
                <c:pt idx="13">
                  <c:v>1.1931477516059958</c:v>
                </c:pt>
                <c:pt idx="14">
                  <c:v>1.2098501070663812</c:v>
                </c:pt>
                <c:pt idx="15">
                  <c:v>1.211134903640257</c:v>
                </c:pt>
                <c:pt idx="16">
                  <c:v>1.2167023554603855</c:v>
                </c:pt>
                <c:pt idx="17">
                  <c:v>1.2077087794432548</c:v>
                </c:pt>
                <c:pt idx="18">
                  <c:v>1.2102783725910065</c:v>
                </c:pt>
                <c:pt idx="19">
                  <c:v>1.2201284796573877</c:v>
                </c:pt>
                <c:pt idx="20">
                  <c:v>1.2137044967880086</c:v>
                </c:pt>
                <c:pt idx="21">
                  <c:v>1.1995717344753749</c:v>
                </c:pt>
                <c:pt idx="22">
                  <c:v>1.2042826552462527</c:v>
                </c:pt>
                <c:pt idx="23">
                  <c:v>1.2145610278372592</c:v>
                </c:pt>
                <c:pt idx="24">
                  <c:v>1.2179871520342611</c:v>
                </c:pt>
                <c:pt idx="25">
                  <c:v>1.1970021413276231</c:v>
                </c:pt>
                <c:pt idx="26">
                  <c:v>1.1794432548179872</c:v>
                </c:pt>
                <c:pt idx="27">
                  <c:v>1.1957173447537472</c:v>
                </c:pt>
                <c:pt idx="28">
                  <c:v>1.2372591006423983</c:v>
                </c:pt>
                <c:pt idx="29">
                  <c:v>1.236830835117773</c:v>
                </c:pt>
                <c:pt idx="30">
                  <c:v>1.206423982869379</c:v>
                </c:pt>
                <c:pt idx="31">
                  <c:v>1.1820128479657386</c:v>
                </c:pt>
                <c:pt idx="32">
                  <c:v>1.1678800856531049</c:v>
                </c:pt>
                <c:pt idx="33">
                  <c:v>1.1670235546038545</c:v>
                </c:pt>
                <c:pt idx="34">
                  <c:v>1.1528907922912206</c:v>
                </c:pt>
                <c:pt idx="35">
                  <c:v>1.1374732334047111</c:v>
                </c:pt>
                <c:pt idx="36">
                  <c:v>1.1130620985010709</c:v>
                </c:pt>
                <c:pt idx="37">
                  <c:v>1.0942184154175589</c:v>
                </c:pt>
                <c:pt idx="38">
                  <c:v>1.0783725910064239</c:v>
                </c:pt>
                <c:pt idx="39">
                  <c:v>1.0732334047109207</c:v>
                </c:pt>
                <c:pt idx="40">
                  <c:v>1.0723768736616703</c:v>
                </c:pt>
                <c:pt idx="41">
                  <c:v>1.0715203426124196</c:v>
                </c:pt>
                <c:pt idx="42">
                  <c:v>1.0710920770877943</c:v>
                </c:pt>
                <c:pt idx="43">
                  <c:v>1.0710920770877943</c:v>
                </c:pt>
                <c:pt idx="44">
                  <c:v>1.0745182012847965</c:v>
                </c:pt>
                <c:pt idx="45">
                  <c:v>1.0616702355460386</c:v>
                </c:pt>
                <c:pt idx="46">
                  <c:v>1.060813704496788</c:v>
                </c:pt>
                <c:pt idx="47">
                  <c:v>1.0599571734475375</c:v>
                </c:pt>
                <c:pt idx="48">
                  <c:v>1.0591006423982869</c:v>
                </c:pt>
                <c:pt idx="49">
                  <c:v>1.0595289079229122</c:v>
                </c:pt>
                <c:pt idx="50">
                  <c:v>1.0676659528907924</c:v>
                </c:pt>
                <c:pt idx="51">
                  <c:v>1.044967880085653</c:v>
                </c:pt>
                <c:pt idx="52">
                  <c:v>1.0368308351177729</c:v>
                </c:pt>
                <c:pt idx="53">
                  <c:v>1.0364025695931478</c:v>
                </c:pt>
                <c:pt idx="54">
                  <c:v>1.0419700214132761</c:v>
                </c:pt>
                <c:pt idx="55">
                  <c:v>1.0226980728051391</c:v>
                </c:pt>
                <c:pt idx="56">
                  <c:v>1.0132762312633834</c:v>
                </c:pt>
                <c:pt idx="57">
                  <c:v>1.0137044967880087</c:v>
                </c:pt>
                <c:pt idx="58">
                  <c:v>1.0154175588865098</c:v>
                </c:pt>
                <c:pt idx="59">
                  <c:v>1.0154175588865098</c:v>
                </c:pt>
                <c:pt idx="60">
                  <c:v>1.0158458244111348</c:v>
                </c:pt>
                <c:pt idx="61">
                  <c:v>1.0132762312633834</c:v>
                </c:pt>
                <c:pt idx="62">
                  <c:v>1.0124197002141326</c:v>
                </c:pt>
                <c:pt idx="63">
                  <c:v>1.0145610278372592</c:v>
                </c:pt>
                <c:pt idx="64">
                  <c:v>1.0072805139186296</c:v>
                </c:pt>
                <c:pt idx="65">
                  <c:v>1.0218415417558888</c:v>
                </c:pt>
                <c:pt idx="66">
                  <c:v>1.0355460385438973</c:v>
                </c:pt>
                <c:pt idx="67">
                  <c:v>1.0252676659528908</c:v>
                </c:pt>
                <c:pt idx="68">
                  <c:v>1.0021413276231264</c:v>
                </c:pt>
                <c:pt idx="69">
                  <c:v>1</c:v>
                </c:pt>
                <c:pt idx="70">
                  <c:v>0.98972162740899361</c:v>
                </c:pt>
                <c:pt idx="71">
                  <c:v>0.98886509635974318</c:v>
                </c:pt>
                <c:pt idx="72">
                  <c:v>0.98929336188436834</c:v>
                </c:pt>
                <c:pt idx="73">
                  <c:v>0.98758029978586725</c:v>
                </c:pt>
                <c:pt idx="74">
                  <c:v>0.98543897216274101</c:v>
                </c:pt>
                <c:pt idx="75">
                  <c:v>0.98286937901498928</c:v>
                </c:pt>
                <c:pt idx="76">
                  <c:v>0.98372591006423993</c:v>
                </c:pt>
                <c:pt idx="77">
                  <c:v>0.98415417558886509</c:v>
                </c:pt>
                <c:pt idx="78">
                  <c:v>0.98458244111349036</c:v>
                </c:pt>
                <c:pt idx="79">
                  <c:v>0.98501070663811552</c:v>
                </c:pt>
                <c:pt idx="80">
                  <c:v>0.98543897216274101</c:v>
                </c:pt>
                <c:pt idx="81">
                  <c:v>0.98501070663811552</c:v>
                </c:pt>
                <c:pt idx="82">
                  <c:v>0.98586723768736617</c:v>
                </c:pt>
                <c:pt idx="83">
                  <c:v>0.98586723768736617</c:v>
                </c:pt>
                <c:pt idx="84">
                  <c:v>0.98758029978586725</c:v>
                </c:pt>
                <c:pt idx="85">
                  <c:v>0.98800856531049253</c:v>
                </c:pt>
                <c:pt idx="86">
                  <c:v>0.98629550321199144</c:v>
                </c:pt>
                <c:pt idx="87">
                  <c:v>0.98072805139186303</c:v>
                </c:pt>
                <c:pt idx="88">
                  <c:v>0.98072805139186303</c:v>
                </c:pt>
                <c:pt idx="89">
                  <c:v>0.97601713062098494</c:v>
                </c:pt>
                <c:pt idx="90">
                  <c:v>0.97259100642398288</c:v>
                </c:pt>
                <c:pt idx="91">
                  <c:v>0.97558886509635978</c:v>
                </c:pt>
                <c:pt idx="92">
                  <c:v>0.97901498929336195</c:v>
                </c:pt>
                <c:pt idx="93">
                  <c:v>0.97944325481798711</c:v>
                </c:pt>
                <c:pt idx="94">
                  <c:v>0.98329764453961455</c:v>
                </c:pt>
                <c:pt idx="95">
                  <c:v>0.98501070663811552</c:v>
                </c:pt>
                <c:pt idx="96">
                  <c:v>0.98501070663811552</c:v>
                </c:pt>
                <c:pt idx="97">
                  <c:v>0.98415417558886509</c:v>
                </c:pt>
                <c:pt idx="98">
                  <c:v>0.97858672376873668</c:v>
                </c:pt>
                <c:pt idx="99">
                  <c:v>0.96531049250535339</c:v>
                </c:pt>
                <c:pt idx="100">
                  <c:v>0.97130620985010696</c:v>
                </c:pt>
                <c:pt idx="101">
                  <c:v>0.9781584582441113</c:v>
                </c:pt>
                <c:pt idx="102">
                  <c:v>0.98072805139186303</c:v>
                </c:pt>
                <c:pt idx="103">
                  <c:v>0.98201284796573884</c:v>
                </c:pt>
                <c:pt idx="104">
                  <c:v>0.98201284796573884</c:v>
                </c:pt>
                <c:pt idx="105">
                  <c:v>0.98415417558886509</c:v>
                </c:pt>
                <c:pt idx="106">
                  <c:v>0.98586723768736617</c:v>
                </c:pt>
                <c:pt idx="107">
                  <c:v>0.98929336188436834</c:v>
                </c:pt>
                <c:pt idx="108">
                  <c:v>0.99057815845824415</c:v>
                </c:pt>
                <c:pt idx="109">
                  <c:v>0.98629550321199144</c:v>
                </c:pt>
                <c:pt idx="110">
                  <c:v>0.98586723768736617</c:v>
                </c:pt>
                <c:pt idx="111">
                  <c:v>0.99100642398286942</c:v>
                </c:pt>
                <c:pt idx="112">
                  <c:v>0.99528907922912202</c:v>
                </c:pt>
                <c:pt idx="113">
                  <c:v>0.99486081370449675</c:v>
                </c:pt>
                <c:pt idx="114">
                  <c:v>0.98843683083511769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22-4672-9191-6DCD973AE8B3}"/>
            </c:ext>
          </c:extLst>
        </c:ser>
        <c:ser>
          <c:idx val="7"/>
          <c:order val="7"/>
          <c:tx>
            <c:strRef>
              <c:f>reits合集!$I$3</c:f>
              <c:strCache>
                <c:ptCount val="1"/>
                <c:pt idx="0">
                  <c:v>华安张江光大REIT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reits合集!$I$5:$I$119</c:f>
              <c:numCache>
                <c:formatCode>#,##0.00_ </c:formatCode>
                <c:ptCount val="115"/>
                <c:pt idx="0">
                  <c:v>1.1775072092278116</c:v>
                </c:pt>
                <c:pt idx="1">
                  <c:v>1.1653316244793335</c:v>
                </c:pt>
                <c:pt idx="2">
                  <c:v>1.1541172701057354</c:v>
                </c:pt>
                <c:pt idx="3">
                  <c:v>1.1557193207305352</c:v>
                </c:pt>
                <c:pt idx="4">
                  <c:v>1.149951938481256</c:v>
                </c:pt>
                <c:pt idx="5">
                  <c:v>1.1518743992310159</c:v>
                </c:pt>
                <c:pt idx="6">
                  <c:v>1.1480294777314963</c:v>
                </c:pt>
                <c:pt idx="7">
                  <c:v>1.1310477411086191</c:v>
                </c:pt>
                <c:pt idx="8">
                  <c:v>1.1272028196090995</c:v>
                </c:pt>
                <c:pt idx="9">
                  <c:v>1.1239987183595002</c:v>
                </c:pt>
                <c:pt idx="10">
                  <c:v>1.1223966677347004</c:v>
                </c:pt>
                <c:pt idx="11">
                  <c:v>1.1214354373598205</c:v>
                </c:pt>
                <c:pt idx="12">
                  <c:v>1.112463953860942</c:v>
                </c:pt>
                <c:pt idx="13">
                  <c:v>1.1095802627363025</c:v>
                </c:pt>
                <c:pt idx="14">
                  <c:v>1.1211150272348607</c:v>
                </c:pt>
                <c:pt idx="15">
                  <c:v>1.1236783082345403</c:v>
                </c:pt>
                <c:pt idx="16">
                  <c:v>1.1259211791092598</c:v>
                </c:pt>
                <c:pt idx="17">
                  <c:v>1.1294456904838193</c:v>
                </c:pt>
                <c:pt idx="18">
                  <c:v>1.12431912848446</c:v>
                </c:pt>
                <c:pt idx="19">
                  <c:v>1.1304069208586991</c:v>
                </c:pt>
                <c:pt idx="20">
                  <c:v>1.1223966677347004</c:v>
                </c:pt>
                <c:pt idx="21">
                  <c:v>1.1022108298622237</c:v>
                </c:pt>
                <c:pt idx="22">
                  <c:v>1.1022108298622237</c:v>
                </c:pt>
                <c:pt idx="23">
                  <c:v>1.1012495994873437</c:v>
                </c:pt>
                <c:pt idx="24">
                  <c:v>1.1041332906119834</c:v>
                </c:pt>
                <c:pt idx="25">
                  <c:v>1.0945209868631849</c:v>
                </c:pt>
                <c:pt idx="26">
                  <c:v>1.0958026273630246</c:v>
                </c:pt>
                <c:pt idx="27">
                  <c:v>1.1031720602371036</c:v>
                </c:pt>
                <c:pt idx="28">
                  <c:v>1.1345722524831785</c:v>
                </c:pt>
                <c:pt idx="29">
                  <c:v>1.1211150272348607</c:v>
                </c:pt>
                <c:pt idx="30">
                  <c:v>1.0951618071131048</c:v>
                </c:pt>
                <c:pt idx="31">
                  <c:v>1.0772188401153477</c:v>
                </c:pt>
                <c:pt idx="32">
                  <c:v>1.074975969240628</c:v>
                </c:pt>
                <c:pt idx="33">
                  <c:v>1.0711310477411087</c:v>
                </c:pt>
                <c:pt idx="34">
                  <c:v>1.0512656199935919</c:v>
                </c:pt>
                <c:pt idx="35">
                  <c:v>1.0371675744953541</c:v>
                </c:pt>
                <c:pt idx="36">
                  <c:v>1.0294777314963153</c:v>
                </c:pt>
                <c:pt idx="37">
                  <c:v>1.0262736302467157</c:v>
                </c:pt>
                <c:pt idx="38">
                  <c:v>1.0259532201217558</c:v>
                </c:pt>
                <c:pt idx="39">
                  <c:v>1.0269144504966357</c:v>
                </c:pt>
                <c:pt idx="40">
                  <c:v>1.0259532201217558</c:v>
                </c:pt>
                <c:pt idx="41">
                  <c:v>1.0285165011214354</c:v>
                </c:pt>
                <c:pt idx="42">
                  <c:v>1.025632809996796</c:v>
                </c:pt>
                <c:pt idx="43">
                  <c:v>1.0262736302467157</c:v>
                </c:pt>
                <c:pt idx="44">
                  <c:v>1.0259532201217558</c:v>
                </c:pt>
                <c:pt idx="45">
                  <c:v>1.0240307593719962</c:v>
                </c:pt>
                <c:pt idx="46">
                  <c:v>1.0134572252483178</c:v>
                </c:pt>
                <c:pt idx="47">
                  <c:v>1.0137776353732779</c:v>
                </c:pt>
                <c:pt idx="48">
                  <c:v>1.013136815123358</c:v>
                </c:pt>
                <c:pt idx="49">
                  <c:v>1.0169817366228773</c:v>
                </c:pt>
                <c:pt idx="50">
                  <c:v>1.0173021467478371</c:v>
                </c:pt>
                <c:pt idx="51">
                  <c:v>1.0019224607497597</c:v>
                </c:pt>
                <c:pt idx="52">
                  <c:v>1.0022428708747197</c:v>
                </c:pt>
                <c:pt idx="53">
                  <c:v>0.99935917975008015</c:v>
                </c:pt>
                <c:pt idx="54">
                  <c:v>1.0044857417494393</c:v>
                </c:pt>
                <c:pt idx="55">
                  <c:v>0.99807753925024034</c:v>
                </c:pt>
                <c:pt idx="56">
                  <c:v>0.99519384812560074</c:v>
                </c:pt>
                <c:pt idx="57">
                  <c:v>0.99551425825056084</c:v>
                </c:pt>
                <c:pt idx="58">
                  <c:v>0.99807753925024034</c:v>
                </c:pt>
                <c:pt idx="59">
                  <c:v>0.99935917975008015</c:v>
                </c:pt>
                <c:pt idx="60">
                  <c:v>0.99935917975008015</c:v>
                </c:pt>
                <c:pt idx="61">
                  <c:v>0.99967958987504013</c:v>
                </c:pt>
                <c:pt idx="62">
                  <c:v>1.00064082024992</c:v>
                </c:pt>
                <c:pt idx="63">
                  <c:v>1</c:v>
                </c:pt>
                <c:pt idx="64">
                  <c:v>0.99519384812560074</c:v>
                </c:pt>
                <c:pt idx="65">
                  <c:v>1.0012816404998397</c:v>
                </c:pt>
                <c:pt idx="66">
                  <c:v>1.0035245113745594</c:v>
                </c:pt>
                <c:pt idx="67">
                  <c:v>0.987504005126562</c:v>
                </c:pt>
                <c:pt idx="68">
                  <c:v>0.97532842037808398</c:v>
                </c:pt>
                <c:pt idx="69">
                  <c:v>0.96763857737904524</c:v>
                </c:pt>
                <c:pt idx="70">
                  <c:v>0.96411406600448568</c:v>
                </c:pt>
                <c:pt idx="71">
                  <c:v>0.96315283562960585</c:v>
                </c:pt>
                <c:pt idx="72">
                  <c:v>0.96283242550464587</c:v>
                </c:pt>
                <c:pt idx="73">
                  <c:v>0.96315283562960585</c:v>
                </c:pt>
                <c:pt idx="74">
                  <c:v>0.96187119512976604</c:v>
                </c:pt>
                <c:pt idx="75">
                  <c:v>0.96187119512976604</c:v>
                </c:pt>
                <c:pt idx="76">
                  <c:v>0.962512015379686</c:v>
                </c:pt>
                <c:pt idx="77">
                  <c:v>0.96219160525472613</c:v>
                </c:pt>
                <c:pt idx="78">
                  <c:v>0.96219160525472613</c:v>
                </c:pt>
                <c:pt idx="79">
                  <c:v>0.96155078500480606</c:v>
                </c:pt>
                <c:pt idx="80">
                  <c:v>0.962512015379686</c:v>
                </c:pt>
                <c:pt idx="81">
                  <c:v>0.96283242550464587</c:v>
                </c:pt>
                <c:pt idx="82">
                  <c:v>0.96379365587952581</c:v>
                </c:pt>
                <c:pt idx="83">
                  <c:v>0.96379365587952581</c:v>
                </c:pt>
                <c:pt idx="84">
                  <c:v>0.96507529637936562</c:v>
                </c:pt>
                <c:pt idx="85">
                  <c:v>0.96507529637936562</c:v>
                </c:pt>
                <c:pt idx="86">
                  <c:v>0.96347324575456583</c:v>
                </c:pt>
                <c:pt idx="87">
                  <c:v>0.96283242550464587</c:v>
                </c:pt>
                <c:pt idx="88">
                  <c:v>0.96411406600448568</c:v>
                </c:pt>
                <c:pt idx="89">
                  <c:v>0.96219160525472613</c:v>
                </c:pt>
                <c:pt idx="90">
                  <c:v>0.96187119512976604</c:v>
                </c:pt>
                <c:pt idx="91">
                  <c:v>0.96379365587952581</c:v>
                </c:pt>
                <c:pt idx="92">
                  <c:v>0.96956103812880479</c:v>
                </c:pt>
                <c:pt idx="93">
                  <c:v>0.96859980775392507</c:v>
                </c:pt>
                <c:pt idx="94">
                  <c:v>0.96892021787888494</c:v>
                </c:pt>
                <c:pt idx="95">
                  <c:v>0.97052226850368473</c:v>
                </c:pt>
                <c:pt idx="96">
                  <c:v>0.97020185837872475</c:v>
                </c:pt>
                <c:pt idx="97">
                  <c:v>0.96988144825376488</c:v>
                </c:pt>
                <c:pt idx="98">
                  <c:v>0.96507529637936562</c:v>
                </c:pt>
                <c:pt idx="99">
                  <c:v>0.96347324575456583</c:v>
                </c:pt>
                <c:pt idx="100">
                  <c:v>0.96411406600448568</c:v>
                </c:pt>
                <c:pt idx="101">
                  <c:v>0.962512015379686</c:v>
                </c:pt>
                <c:pt idx="102">
                  <c:v>0.96443447612944566</c:v>
                </c:pt>
                <c:pt idx="103">
                  <c:v>0.96571611662928547</c:v>
                </c:pt>
                <c:pt idx="104">
                  <c:v>0.96892021787888494</c:v>
                </c:pt>
                <c:pt idx="105">
                  <c:v>0.9737263697532843</c:v>
                </c:pt>
                <c:pt idx="106">
                  <c:v>0.97885293175264343</c:v>
                </c:pt>
                <c:pt idx="107">
                  <c:v>0.9791733418776033</c:v>
                </c:pt>
                <c:pt idx="108">
                  <c:v>0.99551425825056084</c:v>
                </c:pt>
                <c:pt idx="109">
                  <c:v>0.96763857737904524</c:v>
                </c:pt>
                <c:pt idx="110">
                  <c:v>0.96635693687920543</c:v>
                </c:pt>
                <c:pt idx="111">
                  <c:v>0.97116308875360469</c:v>
                </c:pt>
                <c:pt idx="112">
                  <c:v>0.97757129125280362</c:v>
                </c:pt>
                <c:pt idx="113">
                  <c:v>0.98109580262736296</c:v>
                </c:pt>
                <c:pt idx="114">
                  <c:v>0.98013457225248324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22-4672-9191-6DCD973AE8B3}"/>
            </c:ext>
          </c:extLst>
        </c:ser>
        <c:ser>
          <c:idx val="8"/>
          <c:order val="8"/>
          <c:tx>
            <c:strRef>
              <c:f>reits合集!$J$3</c:f>
              <c:strCache>
                <c:ptCount val="1"/>
                <c:pt idx="0">
                  <c:v>中航首钢绿能REIT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reits合集!$J$5:$J$119</c:f>
              <c:numCache>
                <c:formatCode>#,##0.00_ </c:formatCode>
                <c:ptCount val="115"/>
                <c:pt idx="0">
                  <c:v>1.1834013605442177</c:v>
                </c:pt>
                <c:pt idx="1">
                  <c:v>1.1751700680272108</c:v>
                </c:pt>
                <c:pt idx="2">
                  <c:v>1.1696598639455782</c:v>
                </c:pt>
                <c:pt idx="3">
                  <c:v>1.1670748299319729</c:v>
                </c:pt>
                <c:pt idx="4">
                  <c:v>1.1703401360544219</c:v>
                </c:pt>
                <c:pt idx="5">
                  <c:v>1.1692517006802721</c:v>
                </c:pt>
                <c:pt idx="6">
                  <c:v>1.1574149659863946</c:v>
                </c:pt>
                <c:pt idx="7">
                  <c:v>1.1572108843537414</c:v>
                </c:pt>
                <c:pt idx="8">
                  <c:v>1.1565306122448982</c:v>
                </c:pt>
                <c:pt idx="9">
                  <c:v>1.1579591836734693</c:v>
                </c:pt>
                <c:pt idx="10">
                  <c:v>1.1578231292517007</c:v>
                </c:pt>
                <c:pt idx="11">
                  <c:v>1.1581632653061225</c:v>
                </c:pt>
                <c:pt idx="12">
                  <c:v>1.1565986394557823</c:v>
                </c:pt>
                <c:pt idx="13">
                  <c:v>1.1595918367346938</c:v>
                </c:pt>
                <c:pt idx="14">
                  <c:v>1.1632653061224492</c:v>
                </c:pt>
                <c:pt idx="15">
                  <c:v>1.1700680272108843</c:v>
                </c:pt>
                <c:pt idx="16">
                  <c:v>1.1914965986394559</c:v>
                </c:pt>
                <c:pt idx="17">
                  <c:v>1.2244897959183674</c:v>
                </c:pt>
                <c:pt idx="18">
                  <c:v>1.202108843537415</c:v>
                </c:pt>
                <c:pt idx="19">
                  <c:v>1.1976190476190478</c:v>
                </c:pt>
                <c:pt idx="20">
                  <c:v>1.1620408163265308</c:v>
                </c:pt>
                <c:pt idx="21">
                  <c:v>1.1566666666666667</c:v>
                </c:pt>
                <c:pt idx="22">
                  <c:v>1.1570068027210885</c:v>
                </c:pt>
                <c:pt idx="23">
                  <c:v>1.1604761904761907</c:v>
                </c:pt>
                <c:pt idx="24">
                  <c:v>1.1655102040816328</c:v>
                </c:pt>
                <c:pt idx="25">
                  <c:v>1.1497278911564626</c:v>
                </c:pt>
                <c:pt idx="26">
                  <c:v>1.1565306122448982</c:v>
                </c:pt>
                <c:pt idx="27">
                  <c:v>1.1761904761904762</c:v>
                </c:pt>
                <c:pt idx="28">
                  <c:v>1.1975510204081632</c:v>
                </c:pt>
                <c:pt idx="29">
                  <c:v>1.2095238095238097</c:v>
                </c:pt>
                <c:pt idx="30">
                  <c:v>1.2092517006802721</c:v>
                </c:pt>
                <c:pt idx="31">
                  <c:v>1.1921768707482994</c:v>
                </c:pt>
                <c:pt idx="32">
                  <c:v>1.1793197278911565</c:v>
                </c:pt>
                <c:pt idx="33">
                  <c:v>1.2140136054421768</c:v>
                </c:pt>
                <c:pt idx="34">
                  <c:v>1.2051020408163267</c:v>
                </c:pt>
                <c:pt idx="35">
                  <c:v>1.1850340136054422</c:v>
                </c:pt>
                <c:pt idx="36">
                  <c:v>1.1564625850340136</c:v>
                </c:pt>
                <c:pt idx="37">
                  <c:v>1.1339455782312926</c:v>
                </c:pt>
                <c:pt idx="38">
                  <c:v>1.1331292517006804</c:v>
                </c:pt>
                <c:pt idx="39">
                  <c:v>1.1341496598639458</c:v>
                </c:pt>
                <c:pt idx="40">
                  <c:v>1.1355102040816327</c:v>
                </c:pt>
                <c:pt idx="41">
                  <c:v>1.1360544217687074</c:v>
                </c:pt>
                <c:pt idx="42">
                  <c:v>1.1353061224489795</c:v>
                </c:pt>
                <c:pt idx="43">
                  <c:v>1.1376190476190475</c:v>
                </c:pt>
                <c:pt idx="44">
                  <c:v>1.1427891156462586</c:v>
                </c:pt>
                <c:pt idx="45">
                  <c:v>1.1364625850340135</c:v>
                </c:pt>
                <c:pt idx="46">
                  <c:v>1.1078911564625851</c:v>
                </c:pt>
                <c:pt idx="47">
                  <c:v>1.0918367346938775</c:v>
                </c:pt>
                <c:pt idx="48">
                  <c:v>1.1541496598639458</c:v>
                </c:pt>
                <c:pt idx="49">
                  <c:v>1.2134693877551022</c:v>
                </c:pt>
                <c:pt idx="50">
                  <c:v>1.1713605442176873</c:v>
                </c:pt>
                <c:pt idx="51">
                  <c:v>1.1291836734693879</c:v>
                </c:pt>
                <c:pt idx="52">
                  <c:v>1.1082312925170068</c:v>
                </c:pt>
                <c:pt idx="53">
                  <c:v>1.0857142857142859</c:v>
                </c:pt>
                <c:pt idx="54">
                  <c:v>1.0815646258503402</c:v>
                </c:pt>
                <c:pt idx="55">
                  <c:v>1.0615646258503402</c:v>
                </c:pt>
                <c:pt idx="56">
                  <c:v>1.0285034013605443</c:v>
                </c:pt>
                <c:pt idx="57">
                  <c:v>1.0208843537414967</c:v>
                </c:pt>
                <c:pt idx="58">
                  <c:v>1.0212244897959184</c:v>
                </c:pt>
                <c:pt idx="59">
                  <c:v>1.021156462585034</c:v>
                </c:pt>
                <c:pt idx="60">
                  <c:v>1.0231292517006803</c:v>
                </c:pt>
                <c:pt idx="61">
                  <c:v>1.0216326530612245</c:v>
                </c:pt>
                <c:pt idx="62">
                  <c:v>1.0214285714285716</c:v>
                </c:pt>
                <c:pt idx="63">
                  <c:v>1.0204081632653061</c:v>
                </c:pt>
                <c:pt idx="64">
                  <c:v>1.0168707482993198</c:v>
                </c:pt>
                <c:pt idx="65">
                  <c:v>1.0212925170068028</c:v>
                </c:pt>
                <c:pt idx="66">
                  <c:v>1.0149659863945579</c:v>
                </c:pt>
                <c:pt idx="67">
                  <c:v>1.0010884353741496</c:v>
                </c:pt>
                <c:pt idx="68">
                  <c:v>0.99149659863945583</c:v>
                </c:pt>
                <c:pt idx="69">
                  <c:v>0.98442176870748299</c:v>
                </c:pt>
                <c:pt idx="70">
                  <c:v>0.98421768707482993</c:v>
                </c:pt>
                <c:pt idx="71">
                  <c:v>0.98394557823129258</c:v>
                </c:pt>
                <c:pt idx="72">
                  <c:v>0.98564625850340148</c:v>
                </c:pt>
                <c:pt idx="73">
                  <c:v>0.98482993197278923</c:v>
                </c:pt>
                <c:pt idx="74">
                  <c:v>0.98231292517006807</c:v>
                </c:pt>
                <c:pt idx="75">
                  <c:v>0.97952380952380946</c:v>
                </c:pt>
                <c:pt idx="76">
                  <c:v>0.97823129251700691</c:v>
                </c:pt>
                <c:pt idx="77">
                  <c:v>0.98510204081632657</c:v>
                </c:pt>
                <c:pt idx="78">
                  <c:v>0.99653061224489792</c:v>
                </c:pt>
                <c:pt idx="79">
                  <c:v>0.98931972789115641</c:v>
                </c:pt>
                <c:pt idx="80">
                  <c:v>0.98510204081632657</c:v>
                </c:pt>
                <c:pt idx="81">
                  <c:v>0.97897959183673477</c:v>
                </c:pt>
                <c:pt idx="82">
                  <c:v>0.97571428571428576</c:v>
                </c:pt>
                <c:pt idx="83">
                  <c:v>0.97442176870748298</c:v>
                </c:pt>
                <c:pt idx="84">
                  <c:v>0.96938775510204089</c:v>
                </c:pt>
                <c:pt idx="85">
                  <c:v>0.96238095238095245</c:v>
                </c:pt>
                <c:pt idx="86">
                  <c:v>0.95557823129251707</c:v>
                </c:pt>
                <c:pt idx="87">
                  <c:v>0.95517006802721094</c:v>
                </c:pt>
                <c:pt idx="88">
                  <c:v>0.95517006802721094</c:v>
                </c:pt>
                <c:pt idx="89">
                  <c:v>0.95523809523809522</c:v>
                </c:pt>
                <c:pt idx="90">
                  <c:v>0.95523809523809522</c:v>
                </c:pt>
                <c:pt idx="91">
                  <c:v>0.95503401360544216</c:v>
                </c:pt>
                <c:pt idx="92">
                  <c:v>0.95544217687074839</c:v>
                </c:pt>
                <c:pt idx="93">
                  <c:v>0.95333333333333337</c:v>
                </c:pt>
                <c:pt idx="94">
                  <c:v>0.95299319727891163</c:v>
                </c:pt>
                <c:pt idx="95">
                  <c:v>0.95374149659863949</c:v>
                </c:pt>
                <c:pt idx="96">
                  <c:v>0.9531292517006803</c:v>
                </c:pt>
                <c:pt idx="97">
                  <c:v>0.95299319727891163</c:v>
                </c:pt>
                <c:pt idx="98">
                  <c:v>0.95149659863945579</c:v>
                </c:pt>
                <c:pt idx="99">
                  <c:v>0.94884353741496608</c:v>
                </c:pt>
                <c:pt idx="100">
                  <c:v>0.95217687074829938</c:v>
                </c:pt>
                <c:pt idx="101">
                  <c:v>0.95217687074829938</c:v>
                </c:pt>
                <c:pt idx="102">
                  <c:v>0.95224489795918366</c:v>
                </c:pt>
                <c:pt idx="103">
                  <c:v>0.95197278911564631</c:v>
                </c:pt>
                <c:pt idx="104">
                  <c:v>0.95244897959183672</c:v>
                </c:pt>
                <c:pt idx="105">
                  <c:v>0.95292517006802724</c:v>
                </c:pt>
                <c:pt idx="106">
                  <c:v>0.95360544217687082</c:v>
                </c:pt>
                <c:pt idx="107">
                  <c:v>0.95489795918367359</c:v>
                </c:pt>
                <c:pt idx="108">
                  <c:v>0.96503401360544216</c:v>
                </c:pt>
                <c:pt idx="109">
                  <c:v>0.95489795918367359</c:v>
                </c:pt>
                <c:pt idx="110">
                  <c:v>0.95210884353741509</c:v>
                </c:pt>
                <c:pt idx="111">
                  <c:v>0.95605442176870759</c:v>
                </c:pt>
                <c:pt idx="112">
                  <c:v>0.95768707482993198</c:v>
                </c:pt>
                <c:pt idx="113">
                  <c:v>0.95714285714285718</c:v>
                </c:pt>
                <c:pt idx="114">
                  <c:v>0.97197278911564633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22-4672-9191-6DCD973AE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372880"/>
        <c:axId val="564373440"/>
      </c:lineChart>
      <c:lineChart>
        <c:grouping val="standard"/>
        <c:varyColors val="0"/>
        <c:ser>
          <c:idx val="9"/>
          <c:order val="9"/>
          <c:tx>
            <c:strRef>
              <c:f>reits合集!$K$3</c:f>
              <c:strCache>
                <c:ptCount val="1"/>
                <c:pt idx="0">
                  <c:v>中债国债到期收益率:10年%（右轴）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reits合集!$K$5:$K$119</c:f>
              <c:numCache>
                <c:formatCode>General</c:formatCode>
                <c:ptCount val="115"/>
                <c:pt idx="0">
                  <c:v>2.8551000000000002</c:v>
                </c:pt>
                <c:pt idx="1">
                  <c:v>2.8551000000000002</c:v>
                </c:pt>
                <c:pt idx="2">
                  <c:v>2.8451</c:v>
                </c:pt>
                <c:pt idx="3">
                  <c:v>2.8176000000000001</c:v>
                </c:pt>
                <c:pt idx="4">
                  <c:v>2.8700999999999999</c:v>
                </c:pt>
                <c:pt idx="5">
                  <c:v>2.8601000000000001</c:v>
                </c:pt>
                <c:pt idx="6">
                  <c:v>2.8401000000000001</c:v>
                </c:pt>
                <c:pt idx="7">
                  <c:v>2.8250000000000002</c:v>
                </c:pt>
                <c:pt idx="8">
                  <c:v>2.8250000000000002</c:v>
                </c:pt>
                <c:pt idx="9">
                  <c:v>2.82</c:v>
                </c:pt>
                <c:pt idx="10">
                  <c:v>2.855</c:v>
                </c:pt>
                <c:pt idx="11">
                  <c:v>2.86</c:v>
                </c:pt>
                <c:pt idx="12">
                  <c:v>2.8875000000000002</c:v>
                </c:pt>
                <c:pt idx="13">
                  <c:v>2.8875999999999999</c:v>
                </c:pt>
                <c:pt idx="14">
                  <c:v>2.9302000000000001</c:v>
                </c:pt>
                <c:pt idx="15">
                  <c:v>2.9146000000000001</c:v>
                </c:pt>
                <c:pt idx="16">
                  <c:v>2.9295</c:v>
                </c:pt>
                <c:pt idx="17">
                  <c:v>2.9243999999999999</c:v>
                </c:pt>
                <c:pt idx="18">
                  <c:v>2.9268999999999998</c:v>
                </c:pt>
                <c:pt idx="19">
                  <c:v>2.9390999999999998</c:v>
                </c:pt>
                <c:pt idx="20">
                  <c:v>2.9365000000000001</c:v>
                </c:pt>
                <c:pt idx="21">
                  <c:v>2.9138999999999999</c:v>
                </c:pt>
                <c:pt idx="22">
                  <c:v>2.8988</c:v>
                </c:pt>
                <c:pt idx="23">
                  <c:v>2.9013</c:v>
                </c:pt>
                <c:pt idx="24">
                  <c:v>2.8910999999999998</c:v>
                </c:pt>
                <c:pt idx="25">
                  <c:v>2.9260999999999999</c:v>
                </c:pt>
                <c:pt idx="26">
                  <c:v>2.9384999999999999</c:v>
                </c:pt>
                <c:pt idx="27">
                  <c:v>2.9258999999999999</c:v>
                </c:pt>
                <c:pt idx="28">
                  <c:v>2.9434999999999998</c:v>
                </c:pt>
                <c:pt idx="29">
                  <c:v>2.9731999999999998</c:v>
                </c:pt>
                <c:pt idx="30">
                  <c:v>2.9681999999999999</c:v>
                </c:pt>
                <c:pt idx="31">
                  <c:v>2.9781</c:v>
                </c:pt>
                <c:pt idx="32">
                  <c:v>2.9780000000000002</c:v>
                </c:pt>
                <c:pt idx="33">
                  <c:v>2.9878999999999998</c:v>
                </c:pt>
                <c:pt idx="34">
                  <c:v>2.9952999999999999</c:v>
                </c:pt>
                <c:pt idx="35">
                  <c:v>2.9702000000000002</c:v>
                </c:pt>
                <c:pt idx="36">
                  <c:v>2.9977999999999998</c:v>
                </c:pt>
                <c:pt idx="37">
                  <c:v>3.0102000000000002</c:v>
                </c:pt>
                <c:pt idx="38">
                  <c:v>3.0426000000000002</c:v>
                </c:pt>
                <c:pt idx="39">
                  <c:v>2.9683000000000002</c:v>
                </c:pt>
                <c:pt idx="40">
                  <c:v>2.9581</c:v>
                </c:pt>
                <c:pt idx="41">
                  <c:v>2.9578000000000002</c:v>
                </c:pt>
                <c:pt idx="42">
                  <c:v>2.9657</c:v>
                </c:pt>
                <c:pt idx="43">
                  <c:v>2.9580000000000002</c:v>
                </c:pt>
                <c:pt idx="44">
                  <c:v>2.9131</c:v>
                </c:pt>
                <c:pt idx="45">
                  <c:v>2.8776000000000002</c:v>
                </c:pt>
                <c:pt idx="46">
                  <c:v>2.8645999999999998</c:v>
                </c:pt>
                <c:pt idx="47">
                  <c:v>2.8769</c:v>
                </c:pt>
                <c:pt idx="48">
                  <c:v>2.8824999999999998</c:v>
                </c:pt>
                <c:pt idx="49">
                  <c:v>2.8719000000000001</c:v>
                </c:pt>
                <c:pt idx="50">
                  <c:v>2.8565</c:v>
                </c:pt>
                <c:pt idx="51">
                  <c:v>2.8639000000000001</c:v>
                </c:pt>
                <c:pt idx="52">
                  <c:v>2.8784999999999998</c:v>
                </c:pt>
                <c:pt idx="53">
                  <c:v>2.8885000000000001</c:v>
                </c:pt>
                <c:pt idx="54">
                  <c:v>2.9009</c:v>
                </c:pt>
                <c:pt idx="55">
                  <c:v>2.8858000000000001</c:v>
                </c:pt>
                <c:pt idx="56">
                  <c:v>2.8908</c:v>
                </c:pt>
                <c:pt idx="57">
                  <c:v>2.8656000000000001</c:v>
                </c:pt>
                <c:pt idx="58">
                  <c:v>2.8730000000000002</c:v>
                </c:pt>
                <c:pt idx="59">
                  <c:v>2.8704999999999998</c:v>
                </c:pt>
                <c:pt idx="60">
                  <c:v>2.8603999999999998</c:v>
                </c:pt>
                <c:pt idx="61">
                  <c:v>2.8353999999999999</c:v>
                </c:pt>
                <c:pt idx="62">
                  <c:v>2.8327</c:v>
                </c:pt>
                <c:pt idx="63">
                  <c:v>2.8300999999999998</c:v>
                </c:pt>
                <c:pt idx="64">
                  <c:v>2.8226</c:v>
                </c:pt>
                <c:pt idx="65">
                  <c:v>2.8450000000000002</c:v>
                </c:pt>
                <c:pt idx="66">
                  <c:v>2.8504999999999998</c:v>
                </c:pt>
                <c:pt idx="67">
                  <c:v>2.8698000000000001</c:v>
                </c:pt>
                <c:pt idx="68">
                  <c:v>2.8847999999999998</c:v>
                </c:pt>
                <c:pt idx="69">
                  <c:v>2.8546999999999998</c:v>
                </c:pt>
                <c:pt idx="70">
                  <c:v>2.8521999999999998</c:v>
                </c:pt>
                <c:pt idx="71">
                  <c:v>2.8672</c:v>
                </c:pt>
                <c:pt idx="72">
                  <c:v>2.8519999999999999</c:v>
                </c:pt>
                <c:pt idx="73">
                  <c:v>2.8395000000000001</c:v>
                </c:pt>
                <c:pt idx="74">
                  <c:v>2.8494000000000002</c:v>
                </c:pt>
                <c:pt idx="75">
                  <c:v>2.8818999999999999</c:v>
                </c:pt>
                <c:pt idx="76">
                  <c:v>2.8942999999999999</c:v>
                </c:pt>
                <c:pt idx="77">
                  <c:v>2.8792</c:v>
                </c:pt>
                <c:pt idx="78">
                  <c:v>2.8565999999999998</c:v>
                </c:pt>
                <c:pt idx="79">
                  <c:v>2.8841000000000001</c:v>
                </c:pt>
                <c:pt idx="80">
                  <c:v>2.8765999999999998</c:v>
                </c:pt>
                <c:pt idx="81">
                  <c:v>2.8614999999999999</c:v>
                </c:pt>
                <c:pt idx="82">
                  <c:v>2.8138999999999998</c:v>
                </c:pt>
                <c:pt idx="83">
                  <c:v>2.7988</c:v>
                </c:pt>
                <c:pt idx="84">
                  <c:v>2.8338000000000001</c:v>
                </c:pt>
                <c:pt idx="85">
                  <c:v>2.8336999999999999</c:v>
                </c:pt>
                <c:pt idx="86">
                  <c:v>2.8212000000000002</c:v>
                </c:pt>
                <c:pt idx="87">
                  <c:v>2.8363</c:v>
                </c:pt>
                <c:pt idx="88">
                  <c:v>2.8839999999999999</c:v>
                </c:pt>
                <c:pt idx="89">
                  <c:v>2.9312</c:v>
                </c:pt>
                <c:pt idx="90">
                  <c:v>2.911</c:v>
                </c:pt>
                <c:pt idx="91">
                  <c:v>2.8711000000000002</c:v>
                </c:pt>
                <c:pt idx="92">
                  <c:v>2.9134000000000002</c:v>
                </c:pt>
                <c:pt idx="93">
                  <c:v>2.9283999999999999</c:v>
                </c:pt>
                <c:pt idx="94">
                  <c:v>2.9184000000000001</c:v>
                </c:pt>
                <c:pt idx="95">
                  <c:v>2.9258000000000002</c:v>
                </c:pt>
                <c:pt idx="96">
                  <c:v>2.9483000000000001</c:v>
                </c:pt>
                <c:pt idx="97">
                  <c:v>2.9432</c:v>
                </c:pt>
                <c:pt idx="98">
                  <c:v>2.9557000000000002</c:v>
                </c:pt>
                <c:pt idx="99">
                  <c:v>2.9356</c:v>
                </c:pt>
                <c:pt idx="100">
                  <c:v>2.9256000000000002</c:v>
                </c:pt>
                <c:pt idx="101">
                  <c:v>2.9430999999999998</c:v>
                </c:pt>
                <c:pt idx="102">
                  <c:v>3.0105</c:v>
                </c:pt>
                <c:pt idx="103">
                  <c:v>2.9830000000000001</c:v>
                </c:pt>
                <c:pt idx="104">
                  <c:v>3.0554000000000001</c:v>
                </c:pt>
                <c:pt idx="105">
                  <c:v>3.0853999999999999</c:v>
                </c:pt>
                <c:pt idx="106">
                  <c:v>3.0754000000000001</c:v>
                </c:pt>
                <c:pt idx="107">
                  <c:v>3.0802999999999998</c:v>
                </c:pt>
                <c:pt idx="108">
                  <c:v>3.0878000000000001</c:v>
                </c:pt>
                <c:pt idx="109">
                  <c:v>3.0777999999999999</c:v>
                </c:pt>
                <c:pt idx="110">
                  <c:v>3.0853000000000002</c:v>
                </c:pt>
                <c:pt idx="111">
                  <c:v>3.0903</c:v>
                </c:pt>
                <c:pt idx="112">
                  <c:v>3.0827</c:v>
                </c:pt>
                <c:pt idx="113">
                  <c:v>3.0828000000000002</c:v>
                </c:pt>
                <c:pt idx="114">
                  <c:v>3.0853000000000002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2-4362-9BAD-12A42866F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898128"/>
        <c:axId val="1426882736"/>
      </c:lineChart>
      <c:dateAx>
        <c:axId val="564372880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64373440"/>
        <c:crosses val="autoZero"/>
        <c:auto val="1"/>
        <c:lblOffset val="100"/>
        <c:baseTimeUnit val="days"/>
      </c:dateAx>
      <c:valAx>
        <c:axId val="564373440"/>
        <c:scaling>
          <c:orientation val="minMax"/>
          <c:min val="0.85000000000000009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64372880"/>
        <c:crosses val="autoZero"/>
        <c:crossBetween val="between"/>
      </c:valAx>
      <c:valAx>
        <c:axId val="1426882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26898128"/>
        <c:crosses val="max"/>
        <c:crossBetween val="between"/>
      </c:valAx>
      <c:catAx>
        <c:axId val="142689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42688273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7"/>
          <c:w val="0.88931714785651794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reits合集!$B$3</c:f>
              <c:strCache>
                <c:ptCount val="1"/>
                <c:pt idx="0">
                  <c:v>平安广州广河REIT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reits合集!$B$5:$B$119</c:f>
              <c:numCache>
                <c:formatCode>#,##0.00_ </c:formatCode>
                <c:ptCount val="115"/>
                <c:pt idx="0">
                  <c:v>1.0015325670498083</c:v>
                </c:pt>
                <c:pt idx="1">
                  <c:v>0.99831417624521068</c:v>
                </c:pt>
                <c:pt idx="2">
                  <c:v>0.99793103448275855</c:v>
                </c:pt>
                <c:pt idx="3">
                  <c:v>0.99831417624521068</c:v>
                </c:pt>
                <c:pt idx="4">
                  <c:v>0.99846743295019147</c:v>
                </c:pt>
                <c:pt idx="5">
                  <c:v>0.99624521072796923</c:v>
                </c:pt>
                <c:pt idx="6">
                  <c:v>0.99486590038314171</c:v>
                </c:pt>
                <c:pt idx="7">
                  <c:v>0.99333333333333318</c:v>
                </c:pt>
                <c:pt idx="8">
                  <c:v>0.99256704980842902</c:v>
                </c:pt>
                <c:pt idx="9">
                  <c:v>0.99425287356321834</c:v>
                </c:pt>
                <c:pt idx="10">
                  <c:v>0.994022988505747</c:v>
                </c:pt>
                <c:pt idx="11">
                  <c:v>0.99425287356321834</c:v>
                </c:pt>
                <c:pt idx="12">
                  <c:v>0.99203065134099611</c:v>
                </c:pt>
                <c:pt idx="13">
                  <c:v>0.99379310344827576</c:v>
                </c:pt>
                <c:pt idx="14">
                  <c:v>0.99563218390804598</c:v>
                </c:pt>
                <c:pt idx="15">
                  <c:v>0.99655172413793103</c:v>
                </c:pt>
                <c:pt idx="16">
                  <c:v>0.99754789272030653</c:v>
                </c:pt>
                <c:pt idx="17">
                  <c:v>0.99647509578544058</c:v>
                </c:pt>
                <c:pt idx="18">
                  <c:v>0.99747126436781597</c:v>
                </c:pt>
                <c:pt idx="19">
                  <c:v>0.99463601532567048</c:v>
                </c:pt>
                <c:pt idx="20">
                  <c:v>0.99256704980842902</c:v>
                </c:pt>
                <c:pt idx="21">
                  <c:v>0.99072796934865892</c:v>
                </c:pt>
                <c:pt idx="22">
                  <c:v>0.99049808429118769</c:v>
                </c:pt>
                <c:pt idx="23">
                  <c:v>0.99034482758620679</c:v>
                </c:pt>
                <c:pt idx="24">
                  <c:v>0.99072796934865892</c:v>
                </c:pt>
                <c:pt idx="25">
                  <c:v>0.99049808429118769</c:v>
                </c:pt>
                <c:pt idx="26">
                  <c:v>0.99241379310344824</c:v>
                </c:pt>
                <c:pt idx="27">
                  <c:v>0.99563218390804598</c:v>
                </c:pt>
                <c:pt idx="28">
                  <c:v>0.99800766283524889</c:v>
                </c:pt>
                <c:pt idx="29">
                  <c:v>1.0016091954022988</c:v>
                </c:pt>
                <c:pt idx="30">
                  <c:v>0.99578544061302665</c:v>
                </c:pt>
                <c:pt idx="31">
                  <c:v>0.99946360153256697</c:v>
                </c:pt>
                <c:pt idx="32">
                  <c:v>0.99915708812260529</c:v>
                </c:pt>
                <c:pt idx="33">
                  <c:v>1.0039846743295018</c:v>
                </c:pt>
                <c:pt idx="34">
                  <c:v>1.0026053639846741</c:v>
                </c:pt>
                <c:pt idx="35">
                  <c:v>1.0003065134099616</c:v>
                </c:pt>
                <c:pt idx="36">
                  <c:v>1.0022988505747126</c:v>
                </c:pt>
                <c:pt idx="37">
                  <c:v>1.0019157088122603</c:v>
                </c:pt>
                <c:pt idx="38">
                  <c:v>1</c:v>
                </c:pt>
                <c:pt idx="39">
                  <c:v>1.0000766283524904</c:v>
                </c:pt>
                <c:pt idx="40">
                  <c:v>1.0004597701149425</c:v>
                </c:pt>
                <c:pt idx="41">
                  <c:v>1.000383141762452</c:v>
                </c:pt>
                <c:pt idx="42">
                  <c:v>1</c:v>
                </c:pt>
                <c:pt idx="43">
                  <c:v>1.0006130268199234</c:v>
                </c:pt>
                <c:pt idx="44">
                  <c:v>0.99624521072796923</c:v>
                </c:pt>
                <c:pt idx="45">
                  <c:v>0.99762452107279687</c:v>
                </c:pt>
                <c:pt idx="46">
                  <c:v>0.99126436781609184</c:v>
                </c:pt>
                <c:pt idx="47">
                  <c:v>0.98766283524904208</c:v>
                </c:pt>
                <c:pt idx="48">
                  <c:v>1.0002298850574713</c:v>
                </c:pt>
                <c:pt idx="49">
                  <c:v>0.99685823754789271</c:v>
                </c:pt>
                <c:pt idx="50">
                  <c:v>0.99126436781609184</c:v>
                </c:pt>
                <c:pt idx="51">
                  <c:v>0.98697318007662838</c:v>
                </c:pt>
                <c:pt idx="52">
                  <c:v>0.98681992337164748</c:v>
                </c:pt>
                <c:pt idx="53">
                  <c:v>0.99026819923371645</c:v>
                </c:pt>
                <c:pt idx="54">
                  <c:v>0.99141762452107274</c:v>
                </c:pt>
                <c:pt idx="55">
                  <c:v>0.98429118773946356</c:v>
                </c:pt>
                <c:pt idx="56">
                  <c:v>0.98153256704980829</c:v>
                </c:pt>
                <c:pt idx="57">
                  <c:v>0.98114942528735627</c:v>
                </c:pt>
                <c:pt idx="58">
                  <c:v>0.98291187739463592</c:v>
                </c:pt>
                <c:pt idx="59">
                  <c:v>0.98429118773946356</c:v>
                </c:pt>
                <c:pt idx="60">
                  <c:v>0.98283524904214559</c:v>
                </c:pt>
                <c:pt idx="61">
                  <c:v>0.98291187739463592</c:v>
                </c:pt>
                <c:pt idx="62">
                  <c:v>0.98237547892720301</c:v>
                </c:pt>
                <c:pt idx="63">
                  <c:v>0.98268199233716469</c:v>
                </c:pt>
                <c:pt idx="64">
                  <c:v>0.9852107279693485</c:v>
                </c:pt>
                <c:pt idx="65">
                  <c:v>0.99103448275862061</c:v>
                </c:pt>
                <c:pt idx="66">
                  <c:v>0.98812260536398455</c:v>
                </c:pt>
                <c:pt idx="67">
                  <c:v>0.97831417624521066</c:v>
                </c:pt>
                <c:pt idx="68">
                  <c:v>0.97164750957854396</c:v>
                </c:pt>
                <c:pt idx="69">
                  <c:v>0.96980842911877396</c:v>
                </c:pt>
                <c:pt idx="70">
                  <c:v>0.96735632183908049</c:v>
                </c:pt>
                <c:pt idx="71">
                  <c:v>0.96590038314176241</c:v>
                </c:pt>
                <c:pt idx="72">
                  <c:v>0.96061302681992333</c:v>
                </c:pt>
                <c:pt idx="73">
                  <c:v>0.95885057471264357</c:v>
                </c:pt>
                <c:pt idx="74">
                  <c:v>0.95785440613026818</c:v>
                </c:pt>
                <c:pt idx="75">
                  <c:v>0.95793103448275851</c:v>
                </c:pt>
                <c:pt idx="76">
                  <c:v>0.9583908045977011</c:v>
                </c:pt>
                <c:pt idx="77">
                  <c:v>0.95885057471264357</c:v>
                </c:pt>
                <c:pt idx="78">
                  <c:v>0.95869731800766267</c:v>
                </c:pt>
                <c:pt idx="79">
                  <c:v>0.95869731800766267</c:v>
                </c:pt>
                <c:pt idx="80">
                  <c:v>0.95869731800766267</c:v>
                </c:pt>
                <c:pt idx="81">
                  <c:v>0.95923371647509581</c:v>
                </c:pt>
                <c:pt idx="82">
                  <c:v>0.9583908045977011</c:v>
                </c:pt>
                <c:pt idx="83">
                  <c:v>0.95816091954022975</c:v>
                </c:pt>
                <c:pt idx="84">
                  <c:v>0.95831417624521065</c:v>
                </c:pt>
                <c:pt idx="85">
                  <c:v>0.95831417624521065</c:v>
                </c:pt>
                <c:pt idx="86">
                  <c:v>0.95869731800766267</c:v>
                </c:pt>
                <c:pt idx="87">
                  <c:v>0.96045977011494255</c:v>
                </c:pt>
                <c:pt idx="88">
                  <c:v>0.9622222222222222</c:v>
                </c:pt>
                <c:pt idx="89">
                  <c:v>0.96183908045977007</c:v>
                </c:pt>
                <c:pt idx="90">
                  <c:v>0.96367816091954017</c:v>
                </c:pt>
                <c:pt idx="91">
                  <c:v>0.96666666666666667</c:v>
                </c:pt>
                <c:pt idx="92">
                  <c:v>0.9710344827586207</c:v>
                </c:pt>
                <c:pt idx="93">
                  <c:v>0.9690421455938697</c:v>
                </c:pt>
                <c:pt idx="94">
                  <c:v>0.97394636015325675</c:v>
                </c:pt>
                <c:pt idx="95">
                  <c:v>0.97601532567049809</c:v>
                </c:pt>
                <c:pt idx="96">
                  <c:v>0.97647509578544056</c:v>
                </c:pt>
                <c:pt idx="97">
                  <c:v>0.97340996168582361</c:v>
                </c:pt>
                <c:pt idx="98">
                  <c:v>0.96459770114942522</c:v>
                </c:pt>
                <c:pt idx="99">
                  <c:v>0.95823754789272031</c:v>
                </c:pt>
                <c:pt idx="100">
                  <c:v>0.96513409961685825</c:v>
                </c:pt>
                <c:pt idx="101">
                  <c:v>0.97233716475095777</c:v>
                </c:pt>
                <c:pt idx="102">
                  <c:v>0.97609195402298843</c:v>
                </c:pt>
                <c:pt idx="103">
                  <c:v>0.98145593869731795</c:v>
                </c:pt>
                <c:pt idx="104">
                  <c:v>0.98773946360153253</c:v>
                </c:pt>
                <c:pt idx="105">
                  <c:v>0.98950191570881219</c:v>
                </c:pt>
                <c:pt idx="106">
                  <c:v>0.99126436781609184</c:v>
                </c:pt>
                <c:pt idx="107">
                  <c:v>0.99279693486590026</c:v>
                </c:pt>
                <c:pt idx="108">
                  <c:v>0.99954022988505742</c:v>
                </c:pt>
                <c:pt idx="109">
                  <c:v>0.99272030651340992</c:v>
                </c:pt>
                <c:pt idx="110">
                  <c:v>0.990191570881226</c:v>
                </c:pt>
                <c:pt idx="111">
                  <c:v>0.9931800766283525</c:v>
                </c:pt>
                <c:pt idx="112">
                  <c:v>0.99961685823754787</c:v>
                </c:pt>
                <c:pt idx="113">
                  <c:v>0.99333333333333318</c:v>
                </c:pt>
                <c:pt idx="114">
                  <c:v>0.99816091954022979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A-4C6E-A28D-151D73C3AB31}"/>
            </c:ext>
          </c:extLst>
        </c:ser>
        <c:ser>
          <c:idx val="1"/>
          <c:order val="1"/>
          <c:tx>
            <c:strRef>
              <c:f>reits合集!$C$3</c:f>
              <c:strCache>
                <c:ptCount val="1"/>
                <c:pt idx="0">
                  <c:v>中金普洛斯REIT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reits合集!$C$5:$C$119</c:f>
              <c:numCache>
                <c:formatCode>#,##0.00_ </c:formatCode>
                <c:ptCount val="115"/>
                <c:pt idx="0">
                  <c:v>1.2845403184386235</c:v>
                </c:pt>
                <c:pt idx="1">
                  <c:v>1.2755521314843348</c:v>
                </c:pt>
                <c:pt idx="2">
                  <c:v>1.2678479712378017</c:v>
                </c:pt>
                <c:pt idx="3">
                  <c:v>1.2521828454031845</c:v>
                </c:pt>
                <c:pt idx="4">
                  <c:v>1.2498715973292245</c:v>
                </c:pt>
                <c:pt idx="5">
                  <c:v>1.2514124293785311</c:v>
                </c:pt>
                <c:pt idx="6">
                  <c:v>1.2187981510015409</c:v>
                </c:pt>
                <c:pt idx="7">
                  <c:v>1.2162300975860296</c:v>
                </c:pt>
                <c:pt idx="8">
                  <c:v>1.2126348228043144</c:v>
                </c:pt>
                <c:pt idx="9">
                  <c:v>1.2144324601951721</c:v>
                </c:pt>
                <c:pt idx="10">
                  <c:v>1.2141756548536209</c:v>
                </c:pt>
                <c:pt idx="11">
                  <c:v>1.2113507960965586</c:v>
                </c:pt>
                <c:pt idx="12">
                  <c:v>1.2077555213148434</c:v>
                </c:pt>
                <c:pt idx="13">
                  <c:v>1.2067282999486388</c:v>
                </c:pt>
                <c:pt idx="14">
                  <c:v>1.231638418079096</c:v>
                </c:pt>
                <c:pt idx="15">
                  <c:v>1.2416538263995891</c:v>
                </c:pt>
                <c:pt idx="16">
                  <c:v>1.2465331278890601</c:v>
                </c:pt>
                <c:pt idx="17">
                  <c:v>1.2452491011813045</c:v>
                </c:pt>
                <c:pt idx="18">
                  <c:v>1.2421674370826912</c:v>
                </c:pt>
                <c:pt idx="19">
                  <c:v>1.2460195172059578</c:v>
                </c:pt>
                <c:pt idx="20">
                  <c:v>1.2498715973292245</c:v>
                </c:pt>
                <c:pt idx="21">
                  <c:v>1.2367745249101181</c:v>
                </c:pt>
                <c:pt idx="22">
                  <c:v>1.2449922958397535</c:v>
                </c:pt>
                <c:pt idx="23">
                  <c:v>1.2632254750898817</c:v>
                </c:pt>
                <c:pt idx="24">
                  <c:v>1.2832562917308679</c:v>
                </c:pt>
                <c:pt idx="25">
                  <c:v>1.271186440677966</c:v>
                </c:pt>
                <c:pt idx="26">
                  <c:v>1.2462763225475089</c:v>
                </c:pt>
                <c:pt idx="27">
                  <c:v>1.2552645095017976</c:v>
                </c:pt>
                <c:pt idx="28">
                  <c:v>1.2853107344632768</c:v>
                </c:pt>
                <c:pt idx="29">
                  <c:v>1.3012326656394453</c:v>
                </c:pt>
                <c:pt idx="30">
                  <c:v>1.2668207498715973</c:v>
                </c:pt>
                <c:pt idx="31">
                  <c:v>1.2198253723677452</c:v>
                </c:pt>
                <c:pt idx="32">
                  <c:v>1.194658448895737</c:v>
                </c:pt>
                <c:pt idx="33">
                  <c:v>1.1890087313816127</c:v>
                </c:pt>
                <c:pt idx="34">
                  <c:v>1.1774524910118129</c:v>
                </c:pt>
                <c:pt idx="35">
                  <c:v>1.1574216743708268</c:v>
                </c:pt>
                <c:pt idx="36">
                  <c:v>1.1463790446841295</c:v>
                </c:pt>
                <c:pt idx="37">
                  <c:v>1.1232665639445298</c:v>
                </c:pt>
                <c:pt idx="38">
                  <c:v>1.1040061633281972</c:v>
                </c:pt>
                <c:pt idx="39">
                  <c:v>1.1009244992295839</c:v>
                </c:pt>
                <c:pt idx="40">
                  <c:v>1.0996404725218285</c:v>
                </c:pt>
                <c:pt idx="41">
                  <c:v>1.0991268618387262</c:v>
                </c:pt>
                <c:pt idx="42">
                  <c:v>1.0978428351309708</c:v>
                </c:pt>
                <c:pt idx="43">
                  <c:v>1.1024653312788906</c:v>
                </c:pt>
                <c:pt idx="44">
                  <c:v>1.1070878274268103</c:v>
                </c:pt>
                <c:pt idx="45">
                  <c:v>1.1004108885464818</c:v>
                </c:pt>
                <c:pt idx="46">
                  <c:v>1.0963020030816641</c:v>
                </c:pt>
                <c:pt idx="47">
                  <c:v>1.0880842321520288</c:v>
                </c:pt>
                <c:pt idx="48">
                  <c:v>1.0968156137647662</c:v>
                </c:pt>
                <c:pt idx="49">
                  <c:v>1.0852593733949665</c:v>
                </c:pt>
                <c:pt idx="50">
                  <c:v>1.0873138161273754</c:v>
                </c:pt>
                <c:pt idx="51">
                  <c:v>1.0770416024653313</c:v>
                </c:pt>
                <c:pt idx="52">
                  <c:v>1.0757575757575757</c:v>
                </c:pt>
                <c:pt idx="53">
                  <c:v>1.08834103749358</c:v>
                </c:pt>
                <c:pt idx="54">
                  <c:v>1.0896250642013354</c:v>
                </c:pt>
                <c:pt idx="55">
                  <c:v>1.0603492552645093</c:v>
                </c:pt>
                <c:pt idx="56">
                  <c:v>1.0521314843348741</c:v>
                </c:pt>
                <c:pt idx="57">
                  <c:v>1.0505906522855675</c:v>
                </c:pt>
                <c:pt idx="58">
                  <c:v>1.0505906522855675</c:v>
                </c:pt>
                <c:pt idx="59">
                  <c:v>1.0508474576271185</c:v>
                </c:pt>
                <c:pt idx="60">
                  <c:v>1.0511042629686698</c:v>
                </c:pt>
                <c:pt idx="61">
                  <c:v>1.0503338469440164</c:v>
                </c:pt>
                <c:pt idx="62">
                  <c:v>1.0505906522855675</c:v>
                </c:pt>
                <c:pt idx="63">
                  <c:v>1.0503338469440164</c:v>
                </c:pt>
                <c:pt idx="64">
                  <c:v>1.03954802259887</c:v>
                </c:pt>
                <c:pt idx="65">
                  <c:v>1.0500770416024654</c:v>
                </c:pt>
                <c:pt idx="66">
                  <c:v>1.0505906522855675</c:v>
                </c:pt>
                <c:pt idx="67">
                  <c:v>1.0426296866974831</c:v>
                </c:pt>
                <c:pt idx="68">
                  <c:v>1.0292758089368259</c:v>
                </c:pt>
                <c:pt idx="69">
                  <c:v>1.0231124807395993</c:v>
                </c:pt>
                <c:pt idx="70">
                  <c:v>1.0120698510529018</c:v>
                </c:pt>
                <c:pt idx="71">
                  <c:v>1.0084745762711864</c:v>
                </c:pt>
                <c:pt idx="72">
                  <c:v>1.0092449922958397</c:v>
                </c:pt>
                <c:pt idx="73">
                  <c:v>1.0092449922958397</c:v>
                </c:pt>
                <c:pt idx="74">
                  <c:v>1.0056497175141241</c:v>
                </c:pt>
                <c:pt idx="75">
                  <c:v>1.002568053415511</c:v>
                </c:pt>
                <c:pt idx="76">
                  <c:v>1.0005136106831021</c:v>
                </c:pt>
                <c:pt idx="77">
                  <c:v>1.0020544427324087</c:v>
                </c:pt>
                <c:pt idx="78">
                  <c:v>1.0020544427324087</c:v>
                </c:pt>
                <c:pt idx="79">
                  <c:v>1.0020544427324087</c:v>
                </c:pt>
                <c:pt idx="80">
                  <c:v>1.0028248587570621</c:v>
                </c:pt>
                <c:pt idx="81">
                  <c:v>1.0043656908063687</c:v>
                </c:pt>
                <c:pt idx="82">
                  <c:v>1.0053929121725731</c:v>
                </c:pt>
                <c:pt idx="83">
                  <c:v>1.0033384694401644</c:v>
                </c:pt>
                <c:pt idx="84">
                  <c:v>1.00231124807396</c:v>
                </c:pt>
                <c:pt idx="85">
                  <c:v>1.0017976373908577</c:v>
                </c:pt>
                <c:pt idx="86">
                  <c:v>1.0010272213662044</c:v>
                </c:pt>
                <c:pt idx="87">
                  <c:v>0.99871597329224437</c:v>
                </c:pt>
                <c:pt idx="88">
                  <c:v>0.99871597329224437</c:v>
                </c:pt>
                <c:pt idx="89">
                  <c:v>0.99383667180277346</c:v>
                </c:pt>
                <c:pt idx="90">
                  <c:v>0.98998459167950692</c:v>
                </c:pt>
                <c:pt idx="91">
                  <c:v>0.99255264509501795</c:v>
                </c:pt>
                <c:pt idx="92">
                  <c:v>1.0038520801232664</c:v>
                </c:pt>
                <c:pt idx="93">
                  <c:v>1.0005136106831021</c:v>
                </c:pt>
                <c:pt idx="94">
                  <c:v>0.99614791987673346</c:v>
                </c:pt>
                <c:pt idx="95">
                  <c:v>0.99691833590138679</c:v>
                </c:pt>
                <c:pt idx="96">
                  <c:v>0.99743194658448886</c:v>
                </c:pt>
                <c:pt idx="97">
                  <c:v>0.99897277863379563</c:v>
                </c:pt>
                <c:pt idx="98">
                  <c:v>0.99666153055983553</c:v>
                </c:pt>
                <c:pt idx="99">
                  <c:v>0.98741653826399589</c:v>
                </c:pt>
                <c:pt idx="100">
                  <c:v>0.98767334360554704</c:v>
                </c:pt>
                <c:pt idx="101">
                  <c:v>0.98407806882383142</c:v>
                </c:pt>
                <c:pt idx="102">
                  <c:v>0.98741653826399589</c:v>
                </c:pt>
                <c:pt idx="103">
                  <c:v>0.98998459167950692</c:v>
                </c:pt>
                <c:pt idx="104">
                  <c:v>0.99435028248587565</c:v>
                </c:pt>
                <c:pt idx="105">
                  <c:v>0.99794555726759115</c:v>
                </c:pt>
                <c:pt idx="106">
                  <c:v>0.99922958397534667</c:v>
                </c:pt>
                <c:pt idx="107">
                  <c:v>1.0005136106831021</c:v>
                </c:pt>
                <c:pt idx="108">
                  <c:v>1.002568053415511</c:v>
                </c:pt>
                <c:pt idx="109">
                  <c:v>0.99974319465844885</c:v>
                </c:pt>
                <c:pt idx="110">
                  <c:v>0.99922958397534667</c:v>
                </c:pt>
                <c:pt idx="111">
                  <c:v>1.0010272213662044</c:v>
                </c:pt>
                <c:pt idx="112">
                  <c:v>1.0038520801232664</c:v>
                </c:pt>
                <c:pt idx="113">
                  <c:v>1.0017976373908577</c:v>
                </c:pt>
                <c:pt idx="114">
                  <c:v>1.0043656908063687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A-4C6E-A28D-151D73C3AB31}"/>
            </c:ext>
          </c:extLst>
        </c:ser>
        <c:ser>
          <c:idx val="2"/>
          <c:order val="2"/>
          <c:tx>
            <c:strRef>
              <c:f>reits合集!$D$3</c:f>
              <c:strCache>
                <c:ptCount val="1"/>
                <c:pt idx="0">
                  <c:v>浙商沪杭甬REIT</c:v>
                </c:pt>
              </c:strCache>
            </c:strRef>
          </c:tx>
          <c:spPr>
            <a:ln>
              <a:solidFill>
                <a:srgbClr val="FF6464"/>
              </a:solidFill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reits合集!$D$5:$D$119</c:f>
              <c:numCache>
                <c:formatCode>#,##0.00_ </c:formatCode>
                <c:ptCount val="115"/>
                <c:pt idx="0">
                  <c:v>1.1369365277620074</c:v>
                </c:pt>
                <c:pt idx="1">
                  <c:v>1.1381855342341318</c:v>
                </c:pt>
                <c:pt idx="2">
                  <c:v>1.1359146133757239</c:v>
                </c:pt>
                <c:pt idx="3">
                  <c:v>1.1331895083456343</c:v>
                </c:pt>
                <c:pt idx="4">
                  <c:v>1.1336436925173157</c:v>
                </c:pt>
                <c:pt idx="5">
                  <c:v>1.1321675939593505</c:v>
                </c:pt>
                <c:pt idx="6">
                  <c:v>1.1262631997274895</c:v>
                </c:pt>
                <c:pt idx="7">
                  <c:v>1.1249006472124445</c:v>
                </c:pt>
                <c:pt idx="8">
                  <c:v>1.1246735551266036</c:v>
                </c:pt>
                <c:pt idx="9">
                  <c:v>1.1268309299420913</c:v>
                </c:pt>
                <c:pt idx="10">
                  <c:v>1.1278528443283751</c:v>
                </c:pt>
                <c:pt idx="11">
                  <c:v>1.1276257522425341</c:v>
                </c:pt>
                <c:pt idx="12">
                  <c:v>1.1252412853412059</c:v>
                </c:pt>
                <c:pt idx="13">
                  <c:v>1.1327353241739526</c:v>
                </c:pt>
                <c:pt idx="14">
                  <c:v>1.1348926989894401</c:v>
                </c:pt>
                <c:pt idx="15">
                  <c:v>1.1296695810151016</c:v>
                </c:pt>
                <c:pt idx="16">
                  <c:v>1.1266038378562506</c:v>
                </c:pt>
                <c:pt idx="17">
                  <c:v>1.1252412853412059</c:v>
                </c:pt>
                <c:pt idx="18">
                  <c:v>1.1285341205858976</c:v>
                </c:pt>
                <c:pt idx="19">
                  <c:v>1.1271715680708527</c:v>
                </c:pt>
                <c:pt idx="20">
                  <c:v>1.1211536277960714</c:v>
                </c:pt>
                <c:pt idx="21">
                  <c:v>1.1185420688089021</c:v>
                </c:pt>
                <c:pt idx="22">
                  <c:v>1.1178607925513797</c:v>
                </c:pt>
                <c:pt idx="23">
                  <c:v>1.1192233450664244</c:v>
                </c:pt>
                <c:pt idx="24">
                  <c:v>1.114567957306688</c:v>
                </c:pt>
                <c:pt idx="25">
                  <c:v>1.1127512206199615</c:v>
                </c:pt>
                <c:pt idx="26">
                  <c:v>1.1241058249120017</c:v>
                </c:pt>
                <c:pt idx="27">
                  <c:v>1.1329624162597933</c:v>
                </c:pt>
                <c:pt idx="28">
                  <c:v>1.1356875212898832</c:v>
                </c:pt>
                <c:pt idx="29">
                  <c:v>1.1355739752469625</c:v>
                </c:pt>
                <c:pt idx="30">
                  <c:v>1.1356875212898832</c:v>
                </c:pt>
                <c:pt idx="31">
                  <c:v>1.1360281594186443</c:v>
                </c:pt>
                <c:pt idx="32">
                  <c:v>1.1321675939593505</c:v>
                </c:pt>
                <c:pt idx="33">
                  <c:v>1.1402293630066991</c:v>
                </c:pt>
                <c:pt idx="34">
                  <c:v>1.1365958896332462</c:v>
                </c:pt>
                <c:pt idx="35">
                  <c:v>1.1243329169978424</c:v>
                </c:pt>
                <c:pt idx="36">
                  <c:v>1.1151356875212899</c:v>
                </c:pt>
                <c:pt idx="37">
                  <c:v>1.1128647666628817</c:v>
                </c:pt>
                <c:pt idx="38">
                  <c:v>1.1128647666628817</c:v>
                </c:pt>
                <c:pt idx="39">
                  <c:v>1.1129783127058022</c:v>
                </c:pt>
                <c:pt idx="40">
                  <c:v>1.1110480299761554</c:v>
                </c:pt>
                <c:pt idx="41">
                  <c:v>1.1127512206199615</c:v>
                </c:pt>
                <c:pt idx="42">
                  <c:v>1.1132054047916431</c:v>
                </c:pt>
                <c:pt idx="43">
                  <c:v>1.1127512206199615</c:v>
                </c:pt>
                <c:pt idx="44">
                  <c:v>1.1128647666628817</c:v>
                </c:pt>
                <c:pt idx="45">
                  <c:v>1.1132054047916431</c:v>
                </c:pt>
                <c:pt idx="46">
                  <c:v>1.1015101623708414</c:v>
                </c:pt>
                <c:pt idx="47">
                  <c:v>1.0819802429885317</c:v>
                </c:pt>
                <c:pt idx="48">
                  <c:v>1.1120699443624389</c:v>
                </c:pt>
                <c:pt idx="49">
                  <c:v>1.1216078119677528</c:v>
                </c:pt>
                <c:pt idx="50">
                  <c:v>1.1057113659588962</c:v>
                </c:pt>
                <c:pt idx="51">
                  <c:v>1.0982173271261497</c:v>
                </c:pt>
                <c:pt idx="52">
                  <c:v>1.0953786760531394</c:v>
                </c:pt>
                <c:pt idx="53">
                  <c:v>1.0895878278641988</c:v>
                </c:pt>
                <c:pt idx="54">
                  <c:v>1.0822073350743726</c:v>
                </c:pt>
                <c:pt idx="55">
                  <c:v>1.0690359940956056</c:v>
                </c:pt>
                <c:pt idx="56">
                  <c:v>1.0672192574088792</c:v>
                </c:pt>
                <c:pt idx="57">
                  <c:v>1.0584762121040081</c:v>
                </c:pt>
                <c:pt idx="58">
                  <c:v>1.0585897581469286</c:v>
                </c:pt>
                <c:pt idx="59">
                  <c:v>1.0584762121040081</c:v>
                </c:pt>
                <c:pt idx="60">
                  <c:v>1.0583626660610876</c:v>
                </c:pt>
                <c:pt idx="61">
                  <c:v>1.0558646531168387</c:v>
                </c:pt>
                <c:pt idx="62">
                  <c:v>1.0480299761553309</c:v>
                </c:pt>
                <c:pt idx="63">
                  <c:v>1.0467809696832064</c:v>
                </c:pt>
                <c:pt idx="64">
                  <c:v>1.0448506869535596</c:v>
                </c:pt>
                <c:pt idx="65">
                  <c:v>1.0498467128420574</c:v>
                </c:pt>
                <c:pt idx="66">
                  <c:v>1.0500738049278981</c:v>
                </c:pt>
                <c:pt idx="67">
                  <c:v>1.040195299193823</c:v>
                </c:pt>
                <c:pt idx="68">
                  <c:v>1.0299761553309867</c:v>
                </c:pt>
                <c:pt idx="69">
                  <c:v>1.0258884977858522</c:v>
                </c:pt>
                <c:pt idx="70">
                  <c:v>1.0252072215283297</c:v>
                </c:pt>
                <c:pt idx="71">
                  <c:v>1.0238446690132847</c:v>
                </c:pt>
                <c:pt idx="72">
                  <c:v>1.0242988531849666</c:v>
                </c:pt>
                <c:pt idx="73">
                  <c:v>1.0232769387986829</c:v>
                </c:pt>
                <c:pt idx="74">
                  <c:v>1.0213466560690359</c:v>
                </c:pt>
                <c:pt idx="75">
                  <c:v>1.0187350970818665</c:v>
                </c:pt>
                <c:pt idx="76">
                  <c:v>1.0182809129101851</c:v>
                </c:pt>
                <c:pt idx="77">
                  <c:v>1.0213466560690359</c:v>
                </c:pt>
                <c:pt idx="78">
                  <c:v>1.0238446690132847</c:v>
                </c:pt>
                <c:pt idx="79">
                  <c:v>1.0242988531849666</c:v>
                </c:pt>
                <c:pt idx="80">
                  <c:v>1.0254343136141706</c:v>
                </c:pt>
                <c:pt idx="81">
                  <c:v>1.0253207675712501</c:v>
                </c:pt>
                <c:pt idx="82">
                  <c:v>1.0253207675712501</c:v>
                </c:pt>
                <c:pt idx="83">
                  <c:v>1.0233904848416031</c:v>
                </c:pt>
                <c:pt idx="84">
                  <c:v>1.0232769387986829</c:v>
                </c:pt>
                <c:pt idx="85">
                  <c:v>1.0211195639831951</c:v>
                </c:pt>
                <c:pt idx="86">
                  <c:v>1.0191892812535484</c:v>
                </c:pt>
                <c:pt idx="87">
                  <c:v>1.0091972294765528</c:v>
                </c:pt>
                <c:pt idx="88">
                  <c:v>1.0091972294765528</c:v>
                </c:pt>
                <c:pt idx="89">
                  <c:v>1.0087430453048711</c:v>
                </c:pt>
                <c:pt idx="90">
                  <c:v>1.0122629726354035</c:v>
                </c:pt>
                <c:pt idx="91">
                  <c:v>1.0126036107641647</c:v>
                </c:pt>
                <c:pt idx="92">
                  <c:v>1.0132848870216873</c:v>
                </c:pt>
                <c:pt idx="93">
                  <c:v>1.01124105824912</c:v>
                </c:pt>
                <c:pt idx="94">
                  <c:v>1.0102191438628363</c:v>
                </c:pt>
                <c:pt idx="95">
                  <c:v>1.0102191438628363</c:v>
                </c:pt>
                <c:pt idx="96">
                  <c:v>1.00840240717611</c:v>
                </c:pt>
                <c:pt idx="97">
                  <c:v>1.0060179402747813</c:v>
                </c:pt>
                <c:pt idx="98">
                  <c:v>0.99954581582831847</c:v>
                </c:pt>
                <c:pt idx="99">
                  <c:v>0.99591234245486548</c:v>
                </c:pt>
                <c:pt idx="100">
                  <c:v>0.99931872374247754</c:v>
                </c:pt>
                <c:pt idx="101">
                  <c:v>1</c:v>
                </c:pt>
                <c:pt idx="102">
                  <c:v>1.0003406381287612</c:v>
                </c:pt>
                <c:pt idx="103">
                  <c:v>1.0027251050300896</c:v>
                </c:pt>
                <c:pt idx="104">
                  <c:v>1.0085159532190302</c:v>
                </c:pt>
                <c:pt idx="105">
                  <c:v>1.010446235948677</c:v>
                </c:pt>
                <c:pt idx="106">
                  <c:v>1.0116952424208017</c:v>
                </c:pt>
                <c:pt idx="107">
                  <c:v>1.0124900647212445</c:v>
                </c:pt>
                <c:pt idx="108">
                  <c:v>1.0218008402407177</c:v>
                </c:pt>
                <c:pt idx="109">
                  <c:v>1.0005677302146019</c:v>
                </c:pt>
                <c:pt idx="110">
                  <c:v>1.0002270920858407</c:v>
                </c:pt>
                <c:pt idx="111">
                  <c:v>1.001135460429204</c:v>
                </c:pt>
                <c:pt idx="112">
                  <c:v>1.0007948223004428</c:v>
                </c:pt>
                <c:pt idx="113">
                  <c:v>1.0001135460429202</c:v>
                </c:pt>
                <c:pt idx="114">
                  <c:v>1.0007948223004428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A-4C6E-A28D-151D73C3AB31}"/>
            </c:ext>
          </c:extLst>
        </c:ser>
        <c:ser>
          <c:idx val="3"/>
          <c:order val="3"/>
          <c:tx>
            <c:strRef>
              <c:f>reits合集!$E$3</c:f>
              <c:strCache>
                <c:ptCount val="1"/>
                <c:pt idx="0">
                  <c:v>东吴苏园产业REIT</c:v>
                </c:pt>
              </c:strCache>
            </c:strRef>
          </c:tx>
          <c:spPr>
            <a:ln>
              <a:solidFill>
                <a:srgbClr val="B40000"/>
              </a:solidFill>
              <a:prstDash val="dash"/>
            </a:ln>
          </c:spPr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reits合集!$E$5:$E$119</c:f>
              <c:numCache>
                <c:formatCode>#,##0.00_ </c:formatCode>
                <c:ptCount val="115"/>
                <c:pt idx="0">
                  <c:v>1.1407729715894548</c:v>
                </c:pt>
                <c:pt idx="1">
                  <c:v>1.1295111338622985</c:v>
                </c:pt>
                <c:pt idx="2">
                  <c:v>1.1272075761453801</c:v>
                </c:pt>
                <c:pt idx="3">
                  <c:v>1.1243921167135909</c:v>
                </c:pt>
                <c:pt idx="4">
                  <c:v>1.1179933452777067</c:v>
                </c:pt>
                <c:pt idx="5">
                  <c:v>1.1098029178397748</c:v>
                </c:pt>
                <c:pt idx="6">
                  <c:v>1.104427949833632</c:v>
                </c:pt>
                <c:pt idx="7">
                  <c:v>1.0972613258254416</c:v>
                </c:pt>
                <c:pt idx="8">
                  <c:v>1.0936780138213462</c:v>
                </c:pt>
                <c:pt idx="9">
                  <c:v>1.0921423086767341</c:v>
                </c:pt>
                <c:pt idx="10">
                  <c:v>1.0921423086767341</c:v>
                </c:pt>
                <c:pt idx="11">
                  <c:v>1.0929101612490402</c:v>
                </c:pt>
                <c:pt idx="12">
                  <c:v>1.0890708983875095</c:v>
                </c:pt>
                <c:pt idx="13">
                  <c:v>1.0883030458152034</c:v>
                </c:pt>
                <c:pt idx="14">
                  <c:v>1.0929101612490402</c:v>
                </c:pt>
                <c:pt idx="15">
                  <c:v>1.0916304069618632</c:v>
                </c:pt>
                <c:pt idx="16">
                  <c:v>1.087279242385462</c:v>
                </c:pt>
                <c:pt idx="17">
                  <c:v>1.0824161760941899</c:v>
                </c:pt>
                <c:pt idx="18">
                  <c:v>1.0770412080880472</c:v>
                </c:pt>
                <c:pt idx="19">
                  <c:v>1.0772971589454823</c:v>
                </c:pt>
                <c:pt idx="20">
                  <c:v>1.0662912720757616</c:v>
                </c:pt>
                <c:pt idx="21">
                  <c:v>1.0627079600716662</c:v>
                </c:pt>
                <c:pt idx="22">
                  <c:v>1.0634758126439725</c:v>
                </c:pt>
                <c:pt idx="23">
                  <c:v>1.0637317635014076</c:v>
                </c:pt>
                <c:pt idx="24">
                  <c:v>1.0729459943690811</c:v>
                </c:pt>
                <c:pt idx="25">
                  <c:v>1.0678269772203737</c:v>
                </c:pt>
                <c:pt idx="26">
                  <c:v>1.0785769132326595</c:v>
                </c:pt>
                <c:pt idx="27">
                  <c:v>1.0724340926542104</c:v>
                </c:pt>
                <c:pt idx="28">
                  <c:v>1.1072434092654209</c:v>
                </c:pt>
                <c:pt idx="29">
                  <c:v>1.1105707704120811</c:v>
                </c:pt>
                <c:pt idx="30">
                  <c:v>1.0806245200921425</c:v>
                </c:pt>
                <c:pt idx="31">
                  <c:v>1.0596365497824416</c:v>
                </c:pt>
                <c:pt idx="32">
                  <c:v>1.0496544663424623</c:v>
                </c:pt>
                <c:pt idx="33">
                  <c:v>1.052213974916816</c:v>
                </c:pt>
                <c:pt idx="34">
                  <c:v>1.0409521371896597</c:v>
                </c:pt>
                <c:pt idx="35">
                  <c:v>1.033017660609163</c:v>
                </c:pt>
                <c:pt idx="36">
                  <c:v>1.0245712823137958</c:v>
                </c:pt>
                <c:pt idx="37">
                  <c:v>1.023291528026619</c:v>
                </c:pt>
                <c:pt idx="38">
                  <c:v>1.0225236754543128</c:v>
                </c:pt>
                <c:pt idx="39">
                  <c:v>1.0225236754543128</c:v>
                </c:pt>
                <c:pt idx="40">
                  <c:v>1.0225236754543128</c:v>
                </c:pt>
                <c:pt idx="41">
                  <c:v>1.0217558228820067</c:v>
                </c:pt>
                <c:pt idx="42">
                  <c:v>1.0214998720245714</c:v>
                </c:pt>
                <c:pt idx="43">
                  <c:v>1.023291528026619</c:v>
                </c:pt>
                <c:pt idx="44">
                  <c:v>1.0235474788840542</c:v>
                </c:pt>
                <c:pt idx="45">
                  <c:v>1.0197082160225237</c:v>
                </c:pt>
                <c:pt idx="46">
                  <c:v>1.019196314307653</c:v>
                </c:pt>
                <c:pt idx="47">
                  <c:v>1.0161249040184286</c:v>
                </c:pt>
                <c:pt idx="48">
                  <c:v>1.0156130023035577</c:v>
                </c:pt>
                <c:pt idx="49">
                  <c:v>1.0135653954440746</c:v>
                </c:pt>
                <c:pt idx="50">
                  <c:v>1.0087023291528026</c:v>
                </c:pt>
                <c:pt idx="51">
                  <c:v>1.0033273611466598</c:v>
                </c:pt>
                <c:pt idx="52">
                  <c:v>1.002047606859483</c:v>
                </c:pt>
                <c:pt idx="53">
                  <c:v>1.0015357051446121</c:v>
                </c:pt>
                <c:pt idx="54">
                  <c:v>1.0012797542871767</c:v>
                </c:pt>
                <c:pt idx="55">
                  <c:v>0.99718454056821082</c:v>
                </c:pt>
                <c:pt idx="56">
                  <c:v>0.99692858971077558</c:v>
                </c:pt>
                <c:pt idx="57">
                  <c:v>0.99616073713846942</c:v>
                </c:pt>
                <c:pt idx="58">
                  <c:v>0.99667263885334023</c:v>
                </c:pt>
                <c:pt idx="59">
                  <c:v>0.99641668799590477</c:v>
                </c:pt>
                <c:pt idx="60">
                  <c:v>0.99436908113642175</c:v>
                </c:pt>
                <c:pt idx="61">
                  <c:v>0.9941131302789864</c:v>
                </c:pt>
                <c:pt idx="62">
                  <c:v>0.99513693370872791</c:v>
                </c:pt>
                <c:pt idx="63">
                  <c:v>0.99488098285129256</c:v>
                </c:pt>
                <c:pt idx="64">
                  <c:v>0.99667263885334023</c:v>
                </c:pt>
                <c:pt idx="65">
                  <c:v>0.99769644228308163</c:v>
                </c:pt>
                <c:pt idx="66">
                  <c:v>0.99872024571282314</c:v>
                </c:pt>
                <c:pt idx="67">
                  <c:v>0.99590478628103407</c:v>
                </c:pt>
                <c:pt idx="68">
                  <c:v>0.99180957256206803</c:v>
                </c:pt>
                <c:pt idx="69">
                  <c:v>0.98848221141540826</c:v>
                </c:pt>
                <c:pt idx="70">
                  <c:v>0.98643460455592524</c:v>
                </c:pt>
                <c:pt idx="71">
                  <c:v>0.9818274891220885</c:v>
                </c:pt>
                <c:pt idx="72">
                  <c:v>0.98003583312004094</c:v>
                </c:pt>
                <c:pt idx="73">
                  <c:v>0.98105963654978245</c:v>
                </c:pt>
                <c:pt idx="74">
                  <c:v>0.98310724340926547</c:v>
                </c:pt>
                <c:pt idx="75">
                  <c:v>0.98233939083695931</c:v>
                </c:pt>
                <c:pt idx="76">
                  <c:v>0.98233939083695931</c:v>
                </c:pt>
                <c:pt idx="77">
                  <c:v>0.98617865369848989</c:v>
                </c:pt>
                <c:pt idx="78">
                  <c:v>0.98489889941131303</c:v>
                </c:pt>
                <c:pt idx="79">
                  <c:v>0.98489889941131303</c:v>
                </c:pt>
                <c:pt idx="80">
                  <c:v>0.98233939083695931</c:v>
                </c:pt>
                <c:pt idx="81">
                  <c:v>0.98233939083695931</c:v>
                </c:pt>
                <c:pt idx="82">
                  <c:v>0.98413104683900698</c:v>
                </c:pt>
                <c:pt idx="83">
                  <c:v>0.98643460455592524</c:v>
                </c:pt>
                <c:pt idx="84">
                  <c:v>0.98848221141540826</c:v>
                </c:pt>
                <c:pt idx="85">
                  <c:v>0.99104171998976198</c:v>
                </c:pt>
                <c:pt idx="86">
                  <c:v>0.9872024571282314</c:v>
                </c:pt>
                <c:pt idx="87">
                  <c:v>0.9813155874072178</c:v>
                </c:pt>
                <c:pt idx="88">
                  <c:v>0.98105963654978245</c:v>
                </c:pt>
                <c:pt idx="89">
                  <c:v>0.97901202969029955</c:v>
                </c:pt>
                <c:pt idx="90">
                  <c:v>0.98259534169439466</c:v>
                </c:pt>
                <c:pt idx="91">
                  <c:v>0.98848221141540826</c:v>
                </c:pt>
                <c:pt idx="92">
                  <c:v>1.0005119017148707</c:v>
                </c:pt>
                <c:pt idx="93">
                  <c:v>0.99539288456616326</c:v>
                </c:pt>
                <c:pt idx="94">
                  <c:v>0.99513693370872791</c:v>
                </c:pt>
                <c:pt idx="95">
                  <c:v>0.99488098285129256</c:v>
                </c:pt>
                <c:pt idx="96">
                  <c:v>0.99462503199385721</c:v>
                </c:pt>
                <c:pt idx="97">
                  <c:v>0.99436908113642175</c:v>
                </c:pt>
                <c:pt idx="98">
                  <c:v>0.98515485026874849</c:v>
                </c:pt>
                <c:pt idx="99">
                  <c:v>0.97261325825441514</c:v>
                </c:pt>
                <c:pt idx="100">
                  <c:v>0.97517276682876886</c:v>
                </c:pt>
                <c:pt idx="101">
                  <c:v>0.98105963654978245</c:v>
                </c:pt>
                <c:pt idx="102">
                  <c:v>0.98566675198361908</c:v>
                </c:pt>
                <c:pt idx="103">
                  <c:v>0.98976196570258512</c:v>
                </c:pt>
                <c:pt idx="104">
                  <c:v>0.99078576913232663</c:v>
                </c:pt>
                <c:pt idx="105">
                  <c:v>0.99308932684924489</c:v>
                </c:pt>
                <c:pt idx="106">
                  <c:v>0.99308932684924489</c:v>
                </c:pt>
                <c:pt idx="107">
                  <c:v>0.99488098285129256</c:v>
                </c:pt>
                <c:pt idx="108">
                  <c:v>1.0181725108779114</c:v>
                </c:pt>
                <c:pt idx="109">
                  <c:v>0.99436908113642175</c:v>
                </c:pt>
                <c:pt idx="110">
                  <c:v>0.99385717942155105</c:v>
                </c:pt>
                <c:pt idx="111">
                  <c:v>0.99334527770668024</c:v>
                </c:pt>
                <c:pt idx="112">
                  <c:v>0.99488098285129256</c:v>
                </c:pt>
                <c:pt idx="113">
                  <c:v>0.99436908113642175</c:v>
                </c:pt>
                <c:pt idx="114">
                  <c:v>0.99974404914256465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A-4C6E-A28D-151D73C3AB31}"/>
            </c:ext>
          </c:extLst>
        </c:ser>
        <c:ser>
          <c:idx val="4"/>
          <c:order val="4"/>
          <c:tx>
            <c:strRef>
              <c:f>reits合集!$F$3</c:f>
              <c:strCache>
                <c:ptCount val="1"/>
                <c:pt idx="0">
                  <c:v>博时蛇口产园REIT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reits合集!$F$5:$F$119</c:f>
              <c:numCache>
                <c:formatCode>#,##0.00_ </c:formatCode>
                <c:ptCount val="115"/>
                <c:pt idx="0">
                  <c:v>1.0917207792207793</c:v>
                </c:pt>
                <c:pt idx="1">
                  <c:v>1.0795454545454546</c:v>
                </c:pt>
                <c:pt idx="2">
                  <c:v>1.0693993506493507</c:v>
                </c:pt>
                <c:pt idx="3">
                  <c:v>1.0633116883116884</c:v>
                </c:pt>
                <c:pt idx="4">
                  <c:v>1.0620941558441559</c:v>
                </c:pt>
                <c:pt idx="5">
                  <c:v>1.0592532467532467</c:v>
                </c:pt>
                <c:pt idx="6">
                  <c:v>1.0596590909090911</c:v>
                </c:pt>
                <c:pt idx="7">
                  <c:v>1.0734577922077921</c:v>
                </c:pt>
                <c:pt idx="8">
                  <c:v>1.0698051948051948</c:v>
                </c:pt>
                <c:pt idx="9">
                  <c:v>1.0620941558441559</c:v>
                </c:pt>
                <c:pt idx="10">
                  <c:v>1.0515422077922079</c:v>
                </c:pt>
                <c:pt idx="11">
                  <c:v>1.0503246753246753</c:v>
                </c:pt>
                <c:pt idx="12">
                  <c:v>1.0507305194805194</c:v>
                </c:pt>
                <c:pt idx="13">
                  <c:v>1.0523538961038961</c:v>
                </c:pt>
                <c:pt idx="14">
                  <c:v>1.0560064935064934</c:v>
                </c:pt>
                <c:pt idx="15">
                  <c:v>1.0584415584415585</c:v>
                </c:pt>
                <c:pt idx="16">
                  <c:v>1.0507305194805194</c:v>
                </c:pt>
                <c:pt idx="17">
                  <c:v>1.0527597402597402</c:v>
                </c:pt>
                <c:pt idx="18">
                  <c:v>1.0539772727272727</c:v>
                </c:pt>
                <c:pt idx="19">
                  <c:v>1.0539772727272727</c:v>
                </c:pt>
                <c:pt idx="20">
                  <c:v>1.0539772727272727</c:v>
                </c:pt>
                <c:pt idx="21">
                  <c:v>1.0462662337662336</c:v>
                </c:pt>
                <c:pt idx="22">
                  <c:v>1.0487012987012987</c:v>
                </c:pt>
                <c:pt idx="23">
                  <c:v>1.051948051948052</c:v>
                </c:pt>
                <c:pt idx="24">
                  <c:v>1.0576298701298701</c:v>
                </c:pt>
                <c:pt idx="25">
                  <c:v>1.0450487012987013</c:v>
                </c:pt>
                <c:pt idx="26">
                  <c:v>1.0604707792207793</c:v>
                </c:pt>
                <c:pt idx="27">
                  <c:v>1.067775974025974</c:v>
                </c:pt>
                <c:pt idx="28">
                  <c:v>1.0795454545454546</c:v>
                </c:pt>
                <c:pt idx="29">
                  <c:v>1.0925324675324677</c:v>
                </c:pt>
                <c:pt idx="30">
                  <c:v>1.0775162337662336</c:v>
                </c:pt>
                <c:pt idx="31">
                  <c:v>1.0702110389610391</c:v>
                </c:pt>
                <c:pt idx="32">
                  <c:v>1.0669642857142858</c:v>
                </c:pt>
                <c:pt idx="33">
                  <c:v>1.075892857142857</c:v>
                </c:pt>
                <c:pt idx="34">
                  <c:v>1.0722402597402596</c:v>
                </c:pt>
                <c:pt idx="35">
                  <c:v>1.0718344155844155</c:v>
                </c:pt>
                <c:pt idx="36">
                  <c:v>1.0608766233766234</c:v>
                </c:pt>
                <c:pt idx="37">
                  <c:v>1.051948051948052</c:v>
                </c:pt>
                <c:pt idx="38">
                  <c:v>1.0470779220779221</c:v>
                </c:pt>
                <c:pt idx="39">
                  <c:v>1.0474837662337662</c:v>
                </c:pt>
                <c:pt idx="40">
                  <c:v>1.0422077922077921</c:v>
                </c:pt>
                <c:pt idx="41">
                  <c:v>1.0430194805194806</c:v>
                </c:pt>
                <c:pt idx="42">
                  <c:v>1.0442370129870129</c:v>
                </c:pt>
                <c:pt idx="43">
                  <c:v>1.0515422077922079</c:v>
                </c:pt>
                <c:pt idx="44">
                  <c:v>1.0531655844155845</c:v>
                </c:pt>
                <c:pt idx="45">
                  <c:v>1.0381493506493507</c:v>
                </c:pt>
                <c:pt idx="46">
                  <c:v>1.0349025974025974</c:v>
                </c:pt>
                <c:pt idx="47">
                  <c:v>1.0422077922077921</c:v>
                </c:pt>
                <c:pt idx="48">
                  <c:v>1.057224025974026</c:v>
                </c:pt>
                <c:pt idx="49">
                  <c:v>1.0551948051948052</c:v>
                </c:pt>
                <c:pt idx="50">
                  <c:v>1.0661525974025974</c:v>
                </c:pt>
                <c:pt idx="51">
                  <c:v>1.0596590909090911</c:v>
                </c:pt>
                <c:pt idx="52">
                  <c:v>1.0657467532467533</c:v>
                </c:pt>
                <c:pt idx="53">
                  <c:v>1.0665584415584417</c:v>
                </c:pt>
                <c:pt idx="54">
                  <c:v>1.0840097402597402</c:v>
                </c:pt>
                <c:pt idx="55">
                  <c:v>1.0515422077922079</c:v>
                </c:pt>
                <c:pt idx="56">
                  <c:v>1.0405844155844157</c:v>
                </c:pt>
                <c:pt idx="57">
                  <c:v>1.0288149350649352</c:v>
                </c:pt>
                <c:pt idx="58">
                  <c:v>1.0304383116883118</c:v>
                </c:pt>
                <c:pt idx="59">
                  <c:v>1.0393668831168832</c:v>
                </c:pt>
                <c:pt idx="60">
                  <c:v>1.0198863636363635</c:v>
                </c:pt>
                <c:pt idx="61">
                  <c:v>1.0101461038961039</c:v>
                </c:pt>
                <c:pt idx="62">
                  <c:v>1.0032467532467533</c:v>
                </c:pt>
                <c:pt idx="63">
                  <c:v>1.0004058441558441</c:v>
                </c:pt>
                <c:pt idx="64">
                  <c:v>0.99634740259740262</c:v>
                </c:pt>
                <c:pt idx="65">
                  <c:v>1.0068993506493507</c:v>
                </c:pt>
                <c:pt idx="66">
                  <c:v>1.0113636363636365</c:v>
                </c:pt>
                <c:pt idx="67">
                  <c:v>0.9862012987012988</c:v>
                </c:pt>
                <c:pt idx="68">
                  <c:v>0.97808441558441561</c:v>
                </c:pt>
                <c:pt idx="69">
                  <c:v>0.96550324675324672</c:v>
                </c:pt>
                <c:pt idx="70">
                  <c:v>0.95819805194805208</c:v>
                </c:pt>
                <c:pt idx="71">
                  <c:v>0.9549512987012988</c:v>
                </c:pt>
                <c:pt idx="72">
                  <c:v>0.95332792207792216</c:v>
                </c:pt>
                <c:pt idx="73">
                  <c:v>0.95170454545454553</c:v>
                </c:pt>
                <c:pt idx="74">
                  <c:v>0.9508928571428571</c:v>
                </c:pt>
                <c:pt idx="75">
                  <c:v>0.95008116883116889</c:v>
                </c:pt>
                <c:pt idx="76">
                  <c:v>0.95129870129870131</c:v>
                </c:pt>
                <c:pt idx="77">
                  <c:v>0.95211038961038963</c:v>
                </c:pt>
                <c:pt idx="78">
                  <c:v>0.95251623376623373</c:v>
                </c:pt>
                <c:pt idx="79">
                  <c:v>0.95292207792207784</c:v>
                </c:pt>
                <c:pt idx="80">
                  <c:v>0.95332792207792216</c:v>
                </c:pt>
                <c:pt idx="81">
                  <c:v>0.95454545454545447</c:v>
                </c:pt>
                <c:pt idx="82">
                  <c:v>0.95251623376623373</c:v>
                </c:pt>
                <c:pt idx="83">
                  <c:v>0.95129870129870131</c:v>
                </c:pt>
                <c:pt idx="84">
                  <c:v>0.95170454545454553</c:v>
                </c:pt>
                <c:pt idx="85">
                  <c:v>0.95170454545454553</c:v>
                </c:pt>
                <c:pt idx="86">
                  <c:v>0.94967532467532467</c:v>
                </c:pt>
                <c:pt idx="87">
                  <c:v>0.95008116883116889</c:v>
                </c:pt>
                <c:pt idx="88">
                  <c:v>0.95211038961038963</c:v>
                </c:pt>
                <c:pt idx="89">
                  <c:v>0.94764610389610393</c:v>
                </c:pt>
                <c:pt idx="90">
                  <c:v>0.95008116883116889</c:v>
                </c:pt>
                <c:pt idx="91">
                  <c:v>0.95698051948051954</c:v>
                </c:pt>
                <c:pt idx="92">
                  <c:v>0.96306818181818188</c:v>
                </c:pt>
                <c:pt idx="93">
                  <c:v>0.95819805194805208</c:v>
                </c:pt>
                <c:pt idx="94">
                  <c:v>0.95819805194805208</c:v>
                </c:pt>
                <c:pt idx="95">
                  <c:v>0.96063311688311692</c:v>
                </c:pt>
                <c:pt idx="96">
                  <c:v>0.9638798701298702</c:v>
                </c:pt>
                <c:pt idx="97">
                  <c:v>0.95900974025974028</c:v>
                </c:pt>
                <c:pt idx="98">
                  <c:v>0.9464285714285714</c:v>
                </c:pt>
                <c:pt idx="99">
                  <c:v>0.9464285714285714</c:v>
                </c:pt>
                <c:pt idx="100">
                  <c:v>0.94886363636363635</c:v>
                </c:pt>
                <c:pt idx="101">
                  <c:v>0.95413961038961037</c:v>
                </c:pt>
                <c:pt idx="102">
                  <c:v>0.95738636363636365</c:v>
                </c:pt>
                <c:pt idx="103">
                  <c:v>0.95941558441558439</c:v>
                </c:pt>
                <c:pt idx="104">
                  <c:v>0.96347402597402598</c:v>
                </c:pt>
                <c:pt idx="105">
                  <c:v>0.96631493506493504</c:v>
                </c:pt>
                <c:pt idx="106">
                  <c:v>0.96875</c:v>
                </c:pt>
                <c:pt idx="107">
                  <c:v>0.97199675324675328</c:v>
                </c:pt>
                <c:pt idx="108">
                  <c:v>0.99147727272727282</c:v>
                </c:pt>
                <c:pt idx="109">
                  <c:v>0.96347402597402598</c:v>
                </c:pt>
                <c:pt idx="110">
                  <c:v>0.96306818181818188</c:v>
                </c:pt>
                <c:pt idx="111">
                  <c:v>0.97321428571428581</c:v>
                </c:pt>
                <c:pt idx="112">
                  <c:v>0.97686688311688319</c:v>
                </c:pt>
                <c:pt idx="113">
                  <c:v>0.97402597402597402</c:v>
                </c:pt>
                <c:pt idx="114">
                  <c:v>0.97118506493506485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1A-4C6E-A28D-151D73C3AB31}"/>
            </c:ext>
          </c:extLst>
        </c:ser>
        <c:ser>
          <c:idx val="5"/>
          <c:order val="5"/>
          <c:tx>
            <c:strRef>
              <c:f>reits合集!$G$3</c:f>
              <c:strCache>
                <c:ptCount val="1"/>
                <c:pt idx="0">
                  <c:v>富国首创水务REIT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reits合集!$G$5:$G$119</c:f>
              <c:numCache>
                <c:formatCode>#,##0.00_ </c:formatCode>
                <c:ptCount val="115"/>
                <c:pt idx="0">
                  <c:v>1.3001543209876543</c:v>
                </c:pt>
                <c:pt idx="1">
                  <c:v>1.2893518518518519</c:v>
                </c:pt>
                <c:pt idx="2">
                  <c:v>1.2857510288065843</c:v>
                </c:pt>
                <c:pt idx="3">
                  <c:v>1.2453703703703702</c:v>
                </c:pt>
                <c:pt idx="4">
                  <c:v>1.2425411522633747</c:v>
                </c:pt>
                <c:pt idx="5">
                  <c:v>1.2332818930041152</c:v>
                </c:pt>
                <c:pt idx="6">
                  <c:v>1.2201646090534979</c:v>
                </c:pt>
                <c:pt idx="7">
                  <c:v>1.2183641975308643</c:v>
                </c:pt>
                <c:pt idx="8">
                  <c:v>1.215792181069959</c:v>
                </c:pt>
                <c:pt idx="9">
                  <c:v>1.2150205761316872</c:v>
                </c:pt>
                <c:pt idx="10">
                  <c:v>1.2152777777777777</c:v>
                </c:pt>
                <c:pt idx="11">
                  <c:v>1.215792181069959</c:v>
                </c:pt>
                <c:pt idx="12">
                  <c:v>1.2055041152263375</c:v>
                </c:pt>
                <c:pt idx="13">
                  <c:v>1.2235082304526748</c:v>
                </c:pt>
                <c:pt idx="14">
                  <c:v>1.227366255144033</c:v>
                </c:pt>
                <c:pt idx="15">
                  <c:v>1.2183641975308643</c:v>
                </c:pt>
                <c:pt idx="16">
                  <c:v>1.212962962962963</c:v>
                </c:pt>
                <c:pt idx="17">
                  <c:v>1.2052469135802468</c:v>
                </c:pt>
                <c:pt idx="18">
                  <c:v>1.2052469135802468</c:v>
                </c:pt>
                <c:pt idx="19">
                  <c:v>1.2044753086419753</c:v>
                </c:pt>
                <c:pt idx="20">
                  <c:v>1.1998456790123457</c:v>
                </c:pt>
                <c:pt idx="21">
                  <c:v>1.1877572016460907</c:v>
                </c:pt>
                <c:pt idx="22">
                  <c:v>1.1880144032921811</c:v>
                </c:pt>
                <c:pt idx="23">
                  <c:v>1.1947016460905349</c:v>
                </c:pt>
                <c:pt idx="24">
                  <c:v>1.2008744855967077</c:v>
                </c:pt>
                <c:pt idx="25">
                  <c:v>1.1831275720164609</c:v>
                </c:pt>
                <c:pt idx="26">
                  <c:v>1.1748971193415638</c:v>
                </c:pt>
                <c:pt idx="27">
                  <c:v>1.1802983539094651</c:v>
                </c:pt>
                <c:pt idx="28">
                  <c:v>1.2024176954732511</c:v>
                </c:pt>
                <c:pt idx="29">
                  <c:v>1.2098765432098766</c:v>
                </c:pt>
                <c:pt idx="30">
                  <c:v>1.1967592592592591</c:v>
                </c:pt>
                <c:pt idx="31">
                  <c:v>1.1831275720164609</c:v>
                </c:pt>
                <c:pt idx="32">
                  <c:v>1.1707818930041152</c:v>
                </c:pt>
                <c:pt idx="33">
                  <c:v>1.1977880658436215</c:v>
                </c:pt>
                <c:pt idx="34">
                  <c:v>1.1833847736625516</c:v>
                </c:pt>
                <c:pt idx="35">
                  <c:v>1.1676954732510287</c:v>
                </c:pt>
                <c:pt idx="36">
                  <c:v>1.1473765432098766</c:v>
                </c:pt>
                <c:pt idx="37">
                  <c:v>1.1406893004115226</c:v>
                </c:pt>
                <c:pt idx="38">
                  <c:v>1.136574074074074</c:v>
                </c:pt>
                <c:pt idx="39">
                  <c:v>1.1340020576131686</c:v>
                </c:pt>
                <c:pt idx="40">
                  <c:v>1.1409465020576133</c:v>
                </c:pt>
                <c:pt idx="41">
                  <c:v>1.1460905349794239</c:v>
                </c:pt>
                <c:pt idx="42">
                  <c:v>1.1414609053497942</c:v>
                </c:pt>
                <c:pt idx="43">
                  <c:v>1.1527777777777779</c:v>
                </c:pt>
                <c:pt idx="44">
                  <c:v>1.1622942386831276</c:v>
                </c:pt>
                <c:pt idx="45">
                  <c:v>1.1666666666666665</c:v>
                </c:pt>
                <c:pt idx="46">
                  <c:v>1.1213991769547327</c:v>
                </c:pt>
                <c:pt idx="47">
                  <c:v>1.094650205761317</c:v>
                </c:pt>
                <c:pt idx="48">
                  <c:v>1.1401748971193415</c:v>
                </c:pt>
                <c:pt idx="49">
                  <c:v>1.1993312757201646</c:v>
                </c:pt>
                <c:pt idx="50">
                  <c:v>1.1694958847736625</c:v>
                </c:pt>
                <c:pt idx="51">
                  <c:v>1.138374485596708</c:v>
                </c:pt>
                <c:pt idx="52">
                  <c:v>1.1098251028806585</c:v>
                </c:pt>
                <c:pt idx="53">
                  <c:v>1.0887345679012346</c:v>
                </c:pt>
                <c:pt idx="54">
                  <c:v>1.0807613168724279</c:v>
                </c:pt>
                <c:pt idx="55">
                  <c:v>1.0766460905349795</c:v>
                </c:pt>
                <c:pt idx="56">
                  <c:v>1.0483539094650205</c:v>
                </c:pt>
                <c:pt idx="57">
                  <c:v>1.039866255144033</c:v>
                </c:pt>
                <c:pt idx="58">
                  <c:v>1.042695473251029</c:v>
                </c:pt>
                <c:pt idx="59">
                  <c:v>1.042695473251029</c:v>
                </c:pt>
                <c:pt idx="60">
                  <c:v>1.0429526748971194</c:v>
                </c:pt>
                <c:pt idx="61">
                  <c:v>1.0429526748971194</c:v>
                </c:pt>
                <c:pt idx="62">
                  <c:v>1.0424382716049383</c:v>
                </c:pt>
                <c:pt idx="63">
                  <c:v>1.0424382716049383</c:v>
                </c:pt>
                <c:pt idx="64">
                  <c:v>1.0336934156378601</c:v>
                </c:pt>
                <c:pt idx="65">
                  <c:v>1.0406378600823045</c:v>
                </c:pt>
                <c:pt idx="66">
                  <c:v>1.0419238683127572</c:v>
                </c:pt>
                <c:pt idx="67">
                  <c:v>1.0336934156378601</c:v>
                </c:pt>
                <c:pt idx="68">
                  <c:v>1.0252057613168726</c:v>
                </c:pt>
                <c:pt idx="69">
                  <c:v>1.0195473251028806</c:v>
                </c:pt>
                <c:pt idx="70">
                  <c:v>1.0182613168724279</c:v>
                </c:pt>
                <c:pt idx="71">
                  <c:v>1.0177469135802468</c:v>
                </c:pt>
                <c:pt idx="72">
                  <c:v>1.0182613168724279</c:v>
                </c:pt>
                <c:pt idx="73">
                  <c:v>1.0164609053497942</c:v>
                </c:pt>
                <c:pt idx="74">
                  <c:v>1.0133744855967077</c:v>
                </c:pt>
                <c:pt idx="75">
                  <c:v>1.0082304526748971</c:v>
                </c:pt>
                <c:pt idx="76">
                  <c:v>1.0100308641975309</c:v>
                </c:pt>
                <c:pt idx="77">
                  <c:v>1.0156893004115226</c:v>
                </c:pt>
                <c:pt idx="78">
                  <c:v>1.0174897119341564</c:v>
                </c:pt>
                <c:pt idx="79">
                  <c:v>1.0210905349794239</c:v>
                </c:pt>
                <c:pt idx="80">
                  <c:v>1.0236625514403292</c:v>
                </c:pt>
                <c:pt idx="81">
                  <c:v>1.022633744855967</c:v>
                </c:pt>
                <c:pt idx="82">
                  <c:v>1.0275205761316872</c:v>
                </c:pt>
                <c:pt idx="83">
                  <c:v>1.0246913580246915</c:v>
                </c:pt>
                <c:pt idx="84">
                  <c:v>1.0205761316872428</c:v>
                </c:pt>
                <c:pt idx="85">
                  <c:v>1.0110596707818931</c:v>
                </c:pt>
                <c:pt idx="86">
                  <c:v>1.0051440329218106</c:v>
                </c:pt>
                <c:pt idx="87">
                  <c:v>0.99845679012345689</c:v>
                </c:pt>
                <c:pt idx="88">
                  <c:v>0.99768518518518523</c:v>
                </c:pt>
                <c:pt idx="89">
                  <c:v>0.99819958847736623</c:v>
                </c:pt>
                <c:pt idx="90">
                  <c:v>1.0007716049382716</c:v>
                </c:pt>
                <c:pt idx="91">
                  <c:v>1.0002572016460904</c:v>
                </c:pt>
                <c:pt idx="92">
                  <c:v>1.0020576131687242</c:v>
                </c:pt>
                <c:pt idx="93">
                  <c:v>0.99794238683127567</c:v>
                </c:pt>
                <c:pt idx="94">
                  <c:v>0.99717078189300412</c:v>
                </c:pt>
                <c:pt idx="95">
                  <c:v>0.99691358024691357</c:v>
                </c:pt>
                <c:pt idx="96">
                  <c:v>0.99485596707818924</c:v>
                </c:pt>
                <c:pt idx="97">
                  <c:v>0.99228395061728403</c:v>
                </c:pt>
                <c:pt idx="98">
                  <c:v>0.9902263374485597</c:v>
                </c:pt>
                <c:pt idx="99">
                  <c:v>0.98636831275720172</c:v>
                </c:pt>
                <c:pt idx="100">
                  <c:v>0.98816872427983549</c:v>
                </c:pt>
                <c:pt idx="101">
                  <c:v>0.98842592592592593</c:v>
                </c:pt>
                <c:pt idx="102">
                  <c:v>0.98688271604938282</c:v>
                </c:pt>
                <c:pt idx="103">
                  <c:v>0.98199588477366262</c:v>
                </c:pt>
                <c:pt idx="104">
                  <c:v>0.98662551440329216</c:v>
                </c:pt>
                <c:pt idx="105">
                  <c:v>0.98919753086419759</c:v>
                </c:pt>
                <c:pt idx="106">
                  <c:v>0.9940843621399178</c:v>
                </c:pt>
                <c:pt idx="107">
                  <c:v>1.0005144032921811</c:v>
                </c:pt>
                <c:pt idx="108">
                  <c:v>0.99742798353909468</c:v>
                </c:pt>
                <c:pt idx="109">
                  <c:v>0.98225308641975306</c:v>
                </c:pt>
                <c:pt idx="110">
                  <c:v>0.98739711934156382</c:v>
                </c:pt>
                <c:pt idx="111">
                  <c:v>0.99614197530864201</c:v>
                </c:pt>
                <c:pt idx="112">
                  <c:v>0.99871399176954734</c:v>
                </c:pt>
                <c:pt idx="113">
                  <c:v>0.99819958847736623</c:v>
                </c:pt>
                <c:pt idx="114">
                  <c:v>1.0010288065843622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1A-4C6E-A28D-151D73C3AB31}"/>
            </c:ext>
          </c:extLst>
        </c:ser>
        <c:ser>
          <c:idx val="6"/>
          <c:order val="6"/>
          <c:tx>
            <c:strRef>
              <c:f>reits合集!$H$3</c:f>
              <c:strCache>
                <c:ptCount val="1"/>
                <c:pt idx="0">
                  <c:v>红土盐田港REIT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reits合集!$H$5:$H$119</c:f>
              <c:numCache>
                <c:formatCode>#,##0.00_ </c:formatCode>
                <c:ptCount val="115"/>
                <c:pt idx="0">
                  <c:v>1.3653104925053534</c:v>
                </c:pt>
                <c:pt idx="1">
                  <c:v>1.321627408993576</c:v>
                </c:pt>
                <c:pt idx="2">
                  <c:v>1.2993576017130621</c:v>
                </c:pt>
                <c:pt idx="3">
                  <c:v>1.2955032119914347</c:v>
                </c:pt>
                <c:pt idx="4">
                  <c:v>1.286081370449679</c:v>
                </c:pt>
                <c:pt idx="5">
                  <c:v>1.2903640256959314</c:v>
                </c:pt>
                <c:pt idx="6">
                  <c:v>1.2531049250535333</c:v>
                </c:pt>
                <c:pt idx="7">
                  <c:v>1.2282655246252676</c:v>
                </c:pt>
                <c:pt idx="8">
                  <c:v>1.2089935760171306</c:v>
                </c:pt>
                <c:pt idx="9">
                  <c:v>1.2119914346895075</c:v>
                </c:pt>
                <c:pt idx="10">
                  <c:v>1.2025695931477516</c:v>
                </c:pt>
                <c:pt idx="11">
                  <c:v>1.2055674518201285</c:v>
                </c:pt>
                <c:pt idx="12">
                  <c:v>1.1931477516059958</c:v>
                </c:pt>
                <c:pt idx="13">
                  <c:v>1.1931477516059958</c:v>
                </c:pt>
                <c:pt idx="14">
                  <c:v>1.2098501070663812</c:v>
                </c:pt>
                <c:pt idx="15">
                  <c:v>1.211134903640257</c:v>
                </c:pt>
                <c:pt idx="16">
                  <c:v>1.2167023554603855</c:v>
                </c:pt>
                <c:pt idx="17">
                  <c:v>1.2077087794432548</c:v>
                </c:pt>
                <c:pt idx="18">
                  <c:v>1.2102783725910065</c:v>
                </c:pt>
                <c:pt idx="19">
                  <c:v>1.2201284796573877</c:v>
                </c:pt>
                <c:pt idx="20">
                  <c:v>1.2137044967880086</c:v>
                </c:pt>
                <c:pt idx="21">
                  <c:v>1.1995717344753749</c:v>
                </c:pt>
                <c:pt idx="22">
                  <c:v>1.2042826552462527</c:v>
                </c:pt>
                <c:pt idx="23">
                  <c:v>1.2145610278372592</c:v>
                </c:pt>
                <c:pt idx="24">
                  <c:v>1.2179871520342611</c:v>
                </c:pt>
                <c:pt idx="25">
                  <c:v>1.1970021413276231</c:v>
                </c:pt>
                <c:pt idx="26">
                  <c:v>1.1794432548179872</c:v>
                </c:pt>
                <c:pt idx="27">
                  <c:v>1.1957173447537472</c:v>
                </c:pt>
                <c:pt idx="28">
                  <c:v>1.2372591006423983</c:v>
                </c:pt>
                <c:pt idx="29">
                  <c:v>1.236830835117773</c:v>
                </c:pt>
                <c:pt idx="30">
                  <c:v>1.206423982869379</c:v>
                </c:pt>
                <c:pt idx="31">
                  <c:v>1.1820128479657386</c:v>
                </c:pt>
                <c:pt idx="32">
                  <c:v>1.1678800856531049</c:v>
                </c:pt>
                <c:pt idx="33">
                  <c:v>1.1670235546038545</c:v>
                </c:pt>
                <c:pt idx="34">
                  <c:v>1.1528907922912206</c:v>
                </c:pt>
                <c:pt idx="35">
                  <c:v>1.1374732334047111</c:v>
                </c:pt>
                <c:pt idx="36">
                  <c:v>1.1130620985010709</c:v>
                </c:pt>
                <c:pt idx="37">
                  <c:v>1.0942184154175589</c:v>
                </c:pt>
                <c:pt idx="38">
                  <c:v>1.0783725910064239</c:v>
                </c:pt>
                <c:pt idx="39">
                  <c:v>1.0732334047109207</c:v>
                </c:pt>
                <c:pt idx="40">
                  <c:v>1.0723768736616703</c:v>
                </c:pt>
                <c:pt idx="41">
                  <c:v>1.0715203426124196</c:v>
                </c:pt>
                <c:pt idx="42">
                  <c:v>1.0710920770877943</c:v>
                </c:pt>
                <c:pt idx="43">
                  <c:v>1.0710920770877943</c:v>
                </c:pt>
                <c:pt idx="44">
                  <c:v>1.0745182012847965</c:v>
                </c:pt>
                <c:pt idx="45">
                  <c:v>1.0616702355460386</c:v>
                </c:pt>
                <c:pt idx="46">
                  <c:v>1.060813704496788</c:v>
                </c:pt>
                <c:pt idx="47">
                  <c:v>1.0599571734475375</c:v>
                </c:pt>
                <c:pt idx="48">
                  <c:v>1.0591006423982869</c:v>
                </c:pt>
                <c:pt idx="49">
                  <c:v>1.0595289079229122</c:v>
                </c:pt>
                <c:pt idx="50">
                  <c:v>1.0676659528907924</c:v>
                </c:pt>
                <c:pt idx="51">
                  <c:v>1.044967880085653</c:v>
                </c:pt>
                <c:pt idx="52">
                  <c:v>1.0368308351177729</c:v>
                </c:pt>
                <c:pt idx="53">
                  <c:v>1.0364025695931478</c:v>
                </c:pt>
                <c:pt idx="54">
                  <c:v>1.0419700214132761</c:v>
                </c:pt>
                <c:pt idx="55">
                  <c:v>1.0226980728051391</c:v>
                </c:pt>
                <c:pt idx="56">
                  <c:v>1.0132762312633834</c:v>
                </c:pt>
                <c:pt idx="57">
                  <c:v>1.0137044967880087</c:v>
                </c:pt>
                <c:pt idx="58">
                  <c:v>1.0154175588865098</c:v>
                </c:pt>
                <c:pt idx="59">
                  <c:v>1.0154175588865098</c:v>
                </c:pt>
                <c:pt idx="60">
                  <c:v>1.0158458244111348</c:v>
                </c:pt>
                <c:pt idx="61">
                  <c:v>1.0132762312633834</c:v>
                </c:pt>
                <c:pt idx="62">
                  <c:v>1.0124197002141326</c:v>
                </c:pt>
                <c:pt idx="63">
                  <c:v>1.0145610278372592</c:v>
                </c:pt>
                <c:pt idx="64">
                  <c:v>1.0072805139186296</c:v>
                </c:pt>
                <c:pt idx="65">
                  <c:v>1.0218415417558888</c:v>
                </c:pt>
                <c:pt idx="66">
                  <c:v>1.0355460385438973</c:v>
                </c:pt>
                <c:pt idx="67">
                  <c:v>1.0252676659528908</c:v>
                </c:pt>
                <c:pt idx="68">
                  <c:v>1.0021413276231264</c:v>
                </c:pt>
                <c:pt idx="69">
                  <c:v>1</c:v>
                </c:pt>
                <c:pt idx="70">
                  <c:v>0.98972162740899361</c:v>
                </c:pt>
                <c:pt idx="71">
                  <c:v>0.98886509635974318</c:v>
                </c:pt>
                <c:pt idx="72">
                  <c:v>0.98929336188436834</c:v>
                </c:pt>
                <c:pt idx="73">
                  <c:v>0.98758029978586725</c:v>
                </c:pt>
                <c:pt idx="74">
                  <c:v>0.98543897216274101</c:v>
                </c:pt>
                <c:pt idx="75">
                  <c:v>0.98286937901498928</c:v>
                </c:pt>
                <c:pt idx="76">
                  <c:v>0.98372591006423993</c:v>
                </c:pt>
                <c:pt idx="77">
                  <c:v>0.98415417558886509</c:v>
                </c:pt>
                <c:pt idx="78">
                  <c:v>0.98458244111349036</c:v>
                </c:pt>
                <c:pt idx="79">
                  <c:v>0.98501070663811552</c:v>
                </c:pt>
                <c:pt idx="80">
                  <c:v>0.98543897216274101</c:v>
                </c:pt>
                <c:pt idx="81">
                  <c:v>0.98501070663811552</c:v>
                </c:pt>
                <c:pt idx="82">
                  <c:v>0.98586723768736617</c:v>
                </c:pt>
                <c:pt idx="83">
                  <c:v>0.98586723768736617</c:v>
                </c:pt>
                <c:pt idx="84">
                  <c:v>0.98758029978586725</c:v>
                </c:pt>
                <c:pt idx="85">
                  <c:v>0.98800856531049253</c:v>
                </c:pt>
                <c:pt idx="86">
                  <c:v>0.98629550321199144</c:v>
                </c:pt>
                <c:pt idx="87">
                  <c:v>0.98072805139186303</c:v>
                </c:pt>
                <c:pt idx="88">
                  <c:v>0.98072805139186303</c:v>
                </c:pt>
                <c:pt idx="89">
                  <c:v>0.97601713062098494</c:v>
                </c:pt>
                <c:pt idx="90">
                  <c:v>0.97259100642398288</c:v>
                </c:pt>
                <c:pt idx="91">
                  <c:v>0.97558886509635978</c:v>
                </c:pt>
                <c:pt idx="92">
                  <c:v>0.97901498929336195</c:v>
                </c:pt>
                <c:pt idx="93">
                  <c:v>0.97944325481798711</c:v>
                </c:pt>
                <c:pt idx="94">
                  <c:v>0.98329764453961455</c:v>
                </c:pt>
                <c:pt idx="95">
                  <c:v>0.98501070663811552</c:v>
                </c:pt>
                <c:pt idx="96">
                  <c:v>0.98501070663811552</c:v>
                </c:pt>
                <c:pt idx="97">
                  <c:v>0.98415417558886509</c:v>
                </c:pt>
                <c:pt idx="98">
                  <c:v>0.97858672376873668</c:v>
                </c:pt>
                <c:pt idx="99">
                  <c:v>0.96531049250535339</c:v>
                </c:pt>
                <c:pt idx="100">
                  <c:v>0.97130620985010696</c:v>
                </c:pt>
                <c:pt idx="101">
                  <c:v>0.9781584582441113</c:v>
                </c:pt>
                <c:pt idx="102">
                  <c:v>0.98072805139186303</c:v>
                </c:pt>
                <c:pt idx="103">
                  <c:v>0.98201284796573884</c:v>
                </c:pt>
                <c:pt idx="104">
                  <c:v>0.98201284796573884</c:v>
                </c:pt>
                <c:pt idx="105">
                  <c:v>0.98415417558886509</c:v>
                </c:pt>
                <c:pt idx="106">
                  <c:v>0.98586723768736617</c:v>
                </c:pt>
                <c:pt idx="107">
                  <c:v>0.98929336188436834</c:v>
                </c:pt>
                <c:pt idx="108">
                  <c:v>0.99057815845824415</c:v>
                </c:pt>
                <c:pt idx="109">
                  <c:v>0.98629550321199144</c:v>
                </c:pt>
                <c:pt idx="110">
                  <c:v>0.98586723768736617</c:v>
                </c:pt>
                <c:pt idx="111">
                  <c:v>0.99100642398286942</c:v>
                </c:pt>
                <c:pt idx="112">
                  <c:v>0.99528907922912202</c:v>
                </c:pt>
                <c:pt idx="113">
                  <c:v>0.99486081370449675</c:v>
                </c:pt>
                <c:pt idx="114">
                  <c:v>0.98843683083511769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1A-4C6E-A28D-151D73C3AB31}"/>
            </c:ext>
          </c:extLst>
        </c:ser>
        <c:ser>
          <c:idx val="7"/>
          <c:order val="7"/>
          <c:tx>
            <c:strRef>
              <c:f>reits合集!$I$3</c:f>
              <c:strCache>
                <c:ptCount val="1"/>
                <c:pt idx="0">
                  <c:v>华安张江光大REIT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reits合集!$I$5:$I$119</c:f>
              <c:numCache>
                <c:formatCode>#,##0.00_ </c:formatCode>
                <c:ptCount val="115"/>
                <c:pt idx="0">
                  <c:v>1.1775072092278116</c:v>
                </c:pt>
                <c:pt idx="1">
                  <c:v>1.1653316244793335</c:v>
                </c:pt>
                <c:pt idx="2">
                  <c:v>1.1541172701057354</c:v>
                </c:pt>
                <c:pt idx="3">
                  <c:v>1.1557193207305352</c:v>
                </c:pt>
                <c:pt idx="4">
                  <c:v>1.149951938481256</c:v>
                </c:pt>
                <c:pt idx="5">
                  <c:v>1.1518743992310159</c:v>
                </c:pt>
                <c:pt idx="6">
                  <c:v>1.1480294777314963</c:v>
                </c:pt>
                <c:pt idx="7">
                  <c:v>1.1310477411086191</c:v>
                </c:pt>
                <c:pt idx="8">
                  <c:v>1.1272028196090995</c:v>
                </c:pt>
                <c:pt idx="9">
                  <c:v>1.1239987183595002</c:v>
                </c:pt>
                <c:pt idx="10">
                  <c:v>1.1223966677347004</c:v>
                </c:pt>
                <c:pt idx="11">
                  <c:v>1.1214354373598205</c:v>
                </c:pt>
                <c:pt idx="12">
                  <c:v>1.112463953860942</c:v>
                </c:pt>
                <c:pt idx="13">
                  <c:v>1.1095802627363025</c:v>
                </c:pt>
                <c:pt idx="14">
                  <c:v>1.1211150272348607</c:v>
                </c:pt>
                <c:pt idx="15">
                  <c:v>1.1236783082345403</c:v>
                </c:pt>
                <c:pt idx="16">
                  <c:v>1.1259211791092598</c:v>
                </c:pt>
                <c:pt idx="17">
                  <c:v>1.1294456904838193</c:v>
                </c:pt>
                <c:pt idx="18">
                  <c:v>1.12431912848446</c:v>
                </c:pt>
                <c:pt idx="19">
                  <c:v>1.1304069208586991</c:v>
                </c:pt>
                <c:pt idx="20">
                  <c:v>1.1223966677347004</c:v>
                </c:pt>
                <c:pt idx="21">
                  <c:v>1.1022108298622237</c:v>
                </c:pt>
                <c:pt idx="22">
                  <c:v>1.1022108298622237</c:v>
                </c:pt>
                <c:pt idx="23">
                  <c:v>1.1012495994873437</c:v>
                </c:pt>
                <c:pt idx="24">
                  <c:v>1.1041332906119834</c:v>
                </c:pt>
                <c:pt idx="25">
                  <c:v>1.0945209868631849</c:v>
                </c:pt>
                <c:pt idx="26">
                  <c:v>1.0958026273630246</c:v>
                </c:pt>
                <c:pt idx="27">
                  <c:v>1.1031720602371036</c:v>
                </c:pt>
                <c:pt idx="28">
                  <c:v>1.1345722524831785</c:v>
                </c:pt>
                <c:pt idx="29">
                  <c:v>1.1211150272348607</c:v>
                </c:pt>
                <c:pt idx="30">
                  <c:v>1.0951618071131048</c:v>
                </c:pt>
                <c:pt idx="31">
                  <c:v>1.0772188401153477</c:v>
                </c:pt>
                <c:pt idx="32">
                  <c:v>1.074975969240628</c:v>
                </c:pt>
                <c:pt idx="33">
                  <c:v>1.0711310477411087</c:v>
                </c:pt>
                <c:pt idx="34">
                  <c:v>1.0512656199935919</c:v>
                </c:pt>
                <c:pt idx="35">
                  <c:v>1.0371675744953541</c:v>
                </c:pt>
                <c:pt idx="36">
                  <c:v>1.0294777314963153</c:v>
                </c:pt>
                <c:pt idx="37">
                  <c:v>1.0262736302467157</c:v>
                </c:pt>
                <c:pt idx="38">
                  <c:v>1.0259532201217558</c:v>
                </c:pt>
                <c:pt idx="39">
                  <c:v>1.0269144504966357</c:v>
                </c:pt>
                <c:pt idx="40">
                  <c:v>1.0259532201217558</c:v>
                </c:pt>
                <c:pt idx="41">
                  <c:v>1.0285165011214354</c:v>
                </c:pt>
                <c:pt idx="42">
                  <c:v>1.025632809996796</c:v>
                </c:pt>
                <c:pt idx="43">
                  <c:v>1.0262736302467157</c:v>
                </c:pt>
                <c:pt idx="44">
                  <c:v>1.0259532201217558</c:v>
                </c:pt>
                <c:pt idx="45">
                  <c:v>1.0240307593719962</c:v>
                </c:pt>
                <c:pt idx="46">
                  <c:v>1.0134572252483178</c:v>
                </c:pt>
                <c:pt idx="47">
                  <c:v>1.0137776353732779</c:v>
                </c:pt>
                <c:pt idx="48">
                  <c:v>1.013136815123358</c:v>
                </c:pt>
                <c:pt idx="49">
                  <c:v>1.0169817366228773</c:v>
                </c:pt>
                <c:pt idx="50">
                  <c:v>1.0173021467478371</c:v>
                </c:pt>
                <c:pt idx="51">
                  <c:v>1.0019224607497597</c:v>
                </c:pt>
                <c:pt idx="52">
                  <c:v>1.0022428708747197</c:v>
                </c:pt>
                <c:pt idx="53">
                  <c:v>0.99935917975008015</c:v>
                </c:pt>
                <c:pt idx="54">
                  <c:v>1.0044857417494393</c:v>
                </c:pt>
                <c:pt idx="55">
                  <c:v>0.99807753925024034</c:v>
                </c:pt>
                <c:pt idx="56">
                  <c:v>0.99519384812560074</c:v>
                </c:pt>
                <c:pt idx="57">
                  <c:v>0.99551425825056084</c:v>
                </c:pt>
                <c:pt idx="58">
                  <c:v>0.99807753925024034</c:v>
                </c:pt>
                <c:pt idx="59">
                  <c:v>0.99935917975008015</c:v>
                </c:pt>
                <c:pt idx="60">
                  <c:v>0.99935917975008015</c:v>
                </c:pt>
                <c:pt idx="61">
                  <c:v>0.99967958987504013</c:v>
                </c:pt>
                <c:pt idx="62">
                  <c:v>1.00064082024992</c:v>
                </c:pt>
                <c:pt idx="63">
                  <c:v>1</c:v>
                </c:pt>
                <c:pt idx="64">
                  <c:v>0.99519384812560074</c:v>
                </c:pt>
                <c:pt idx="65">
                  <c:v>1.0012816404998397</c:v>
                </c:pt>
                <c:pt idx="66">
                  <c:v>1.0035245113745594</c:v>
                </c:pt>
                <c:pt idx="67">
                  <c:v>0.987504005126562</c:v>
                </c:pt>
                <c:pt idx="68">
                  <c:v>0.97532842037808398</c:v>
                </c:pt>
                <c:pt idx="69">
                  <c:v>0.96763857737904524</c:v>
                </c:pt>
                <c:pt idx="70">
                  <c:v>0.96411406600448568</c:v>
                </c:pt>
                <c:pt idx="71">
                  <c:v>0.96315283562960585</c:v>
                </c:pt>
                <c:pt idx="72">
                  <c:v>0.96283242550464587</c:v>
                </c:pt>
                <c:pt idx="73">
                  <c:v>0.96315283562960585</c:v>
                </c:pt>
                <c:pt idx="74">
                  <c:v>0.96187119512976604</c:v>
                </c:pt>
                <c:pt idx="75">
                  <c:v>0.96187119512976604</c:v>
                </c:pt>
                <c:pt idx="76">
                  <c:v>0.962512015379686</c:v>
                </c:pt>
                <c:pt idx="77">
                  <c:v>0.96219160525472613</c:v>
                </c:pt>
                <c:pt idx="78">
                  <c:v>0.96219160525472613</c:v>
                </c:pt>
                <c:pt idx="79">
                  <c:v>0.96155078500480606</c:v>
                </c:pt>
                <c:pt idx="80">
                  <c:v>0.962512015379686</c:v>
                </c:pt>
                <c:pt idx="81">
                  <c:v>0.96283242550464587</c:v>
                </c:pt>
                <c:pt idx="82">
                  <c:v>0.96379365587952581</c:v>
                </c:pt>
                <c:pt idx="83">
                  <c:v>0.96379365587952581</c:v>
                </c:pt>
                <c:pt idx="84">
                  <c:v>0.96507529637936562</c:v>
                </c:pt>
                <c:pt idx="85">
                  <c:v>0.96507529637936562</c:v>
                </c:pt>
                <c:pt idx="86">
                  <c:v>0.96347324575456583</c:v>
                </c:pt>
                <c:pt idx="87">
                  <c:v>0.96283242550464587</c:v>
                </c:pt>
                <c:pt idx="88">
                  <c:v>0.96411406600448568</c:v>
                </c:pt>
                <c:pt idx="89">
                  <c:v>0.96219160525472613</c:v>
                </c:pt>
                <c:pt idx="90">
                  <c:v>0.96187119512976604</c:v>
                </c:pt>
                <c:pt idx="91">
                  <c:v>0.96379365587952581</c:v>
                </c:pt>
                <c:pt idx="92">
                  <c:v>0.96956103812880479</c:v>
                </c:pt>
                <c:pt idx="93">
                  <c:v>0.96859980775392507</c:v>
                </c:pt>
                <c:pt idx="94">
                  <c:v>0.96892021787888494</c:v>
                </c:pt>
                <c:pt idx="95">
                  <c:v>0.97052226850368473</c:v>
                </c:pt>
                <c:pt idx="96">
                  <c:v>0.97020185837872475</c:v>
                </c:pt>
                <c:pt idx="97">
                  <c:v>0.96988144825376488</c:v>
                </c:pt>
                <c:pt idx="98">
                  <c:v>0.96507529637936562</c:v>
                </c:pt>
                <c:pt idx="99">
                  <c:v>0.96347324575456583</c:v>
                </c:pt>
                <c:pt idx="100">
                  <c:v>0.96411406600448568</c:v>
                </c:pt>
                <c:pt idx="101">
                  <c:v>0.962512015379686</c:v>
                </c:pt>
                <c:pt idx="102">
                  <c:v>0.96443447612944566</c:v>
                </c:pt>
                <c:pt idx="103">
                  <c:v>0.96571611662928547</c:v>
                </c:pt>
                <c:pt idx="104">
                  <c:v>0.96892021787888494</c:v>
                </c:pt>
                <c:pt idx="105">
                  <c:v>0.9737263697532843</c:v>
                </c:pt>
                <c:pt idx="106">
                  <c:v>0.97885293175264343</c:v>
                </c:pt>
                <c:pt idx="107">
                  <c:v>0.9791733418776033</c:v>
                </c:pt>
                <c:pt idx="108">
                  <c:v>0.99551425825056084</c:v>
                </c:pt>
                <c:pt idx="109">
                  <c:v>0.96763857737904524</c:v>
                </c:pt>
                <c:pt idx="110">
                  <c:v>0.96635693687920543</c:v>
                </c:pt>
                <c:pt idx="111">
                  <c:v>0.97116308875360469</c:v>
                </c:pt>
                <c:pt idx="112">
                  <c:v>0.97757129125280362</c:v>
                </c:pt>
                <c:pt idx="113">
                  <c:v>0.98109580262736296</c:v>
                </c:pt>
                <c:pt idx="114">
                  <c:v>0.98013457225248324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1A-4C6E-A28D-151D73C3AB31}"/>
            </c:ext>
          </c:extLst>
        </c:ser>
        <c:ser>
          <c:idx val="8"/>
          <c:order val="8"/>
          <c:tx>
            <c:strRef>
              <c:f>reits合集!$J$3</c:f>
              <c:strCache>
                <c:ptCount val="1"/>
                <c:pt idx="0">
                  <c:v>中航首钢绿能REIT</c:v>
                </c:pt>
              </c:strCache>
            </c:strRef>
          </c:tx>
          <c:marker>
            <c:symbol val="none"/>
          </c:marker>
          <c:cat>
            <c:numRef>
              <c:f>reits合集!$A$5:$A$119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reits合集!$J$5:$J$119</c:f>
              <c:numCache>
                <c:formatCode>#,##0.00_ </c:formatCode>
                <c:ptCount val="115"/>
                <c:pt idx="0">
                  <c:v>1.1834013605442177</c:v>
                </c:pt>
                <c:pt idx="1">
                  <c:v>1.1751700680272108</c:v>
                </c:pt>
                <c:pt idx="2">
                  <c:v>1.1696598639455782</c:v>
                </c:pt>
                <c:pt idx="3">
                  <c:v>1.1670748299319729</c:v>
                </c:pt>
                <c:pt idx="4">
                  <c:v>1.1703401360544219</c:v>
                </c:pt>
                <c:pt idx="5">
                  <c:v>1.1692517006802721</c:v>
                </c:pt>
                <c:pt idx="6">
                  <c:v>1.1574149659863946</c:v>
                </c:pt>
                <c:pt idx="7">
                  <c:v>1.1572108843537414</c:v>
                </c:pt>
                <c:pt idx="8">
                  <c:v>1.1565306122448982</c:v>
                </c:pt>
                <c:pt idx="9">
                  <c:v>1.1579591836734693</c:v>
                </c:pt>
                <c:pt idx="10">
                  <c:v>1.1578231292517007</c:v>
                </c:pt>
                <c:pt idx="11">
                  <c:v>1.1581632653061225</c:v>
                </c:pt>
                <c:pt idx="12">
                  <c:v>1.1565986394557823</c:v>
                </c:pt>
                <c:pt idx="13">
                  <c:v>1.1595918367346938</c:v>
                </c:pt>
                <c:pt idx="14">
                  <c:v>1.1632653061224492</c:v>
                </c:pt>
                <c:pt idx="15">
                  <c:v>1.1700680272108843</c:v>
                </c:pt>
                <c:pt idx="16">
                  <c:v>1.1914965986394559</c:v>
                </c:pt>
                <c:pt idx="17">
                  <c:v>1.2244897959183674</c:v>
                </c:pt>
                <c:pt idx="18">
                  <c:v>1.202108843537415</c:v>
                </c:pt>
                <c:pt idx="19">
                  <c:v>1.1976190476190478</c:v>
                </c:pt>
                <c:pt idx="20">
                  <c:v>1.1620408163265308</c:v>
                </c:pt>
                <c:pt idx="21">
                  <c:v>1.1566666666666667</c:v>
                </c:pt>
                <c:pt idx="22">
                  <c:v>1.1570068027210885</c:v>
                </c:pt>
                <c:pt idx="23">
                  <c:v>1.1604761904761907</c:v>
                </c:pt>
                <c:pt idx="24">
                  <c:v>1.1655102040816328</c:v>
                </c:pt>
                <c:pt idx="25">
                  <c:v>1.1497278911564626</c:v>
                </c:pt>
                <c:pt idx="26">
                  <c:v>1.1565306122448982</c:v>
                </c:pt>
                <c:pt idx="27">
                  <c:v>1.1761904761904762</c:v>
                </c:pt>
                <c:pt idx="28">
                  <c:v>1.1975510204081632</c:v>
                </c:pt>
                <c:pt idx="29">
                  <c:v>1.2095238095238097</c:v>
                </c:pt>
                <c:pt idx="30">
                  <c:v>1.2092517006802721</c:v>
                </c:pt>
                <c:pt idx="31">
                  <c:v>1.1921768707482994</c:v>
                </c:pt>
                <c:pt idx="32">
                  <c:v>1.1793197278911565</c:v>
                </c:pt>
                <c:pt idx="33">
                  <c:v>1.2140136054421768</c:v>
                </c:pt>
                <c:pt idx="34">
                  <c:v>1.2051020408163267</c:v>
                </c:pt>
                <c:pt idx="35">
                  <c:v>1.1850340136054422</c:v>
                </c:pt>
                <c:pt idx="36">
                  <c:v>1.1564625850340136</c:v>
                </c:pt>
                <c:pt idx="37">
                  <c:v>1.1339455782312926</c:v>
                </c:pt>
                <c:pt idx="38">
                  <c:v>1.1331292517006804</c:v>
                </c:pt>
                <c:pt idx="39">
                  <c:v>1.1341496598639458</c:v>
                </c:pt>
                <c:pt idx="40">
                  <c:v>1.1355102040816327</c:v>
                </c:pt>
                <c:pt idx="41">
                  <c:v>1.1360544217687074</c:v>
                </c:pt>
                <c:pt idx="42">
                  <c:v>1.1353061224489795</c:v>
                </c:pt>
                <c:pt idx="43">
                  <c:v>1.1376190476190475</c:v>
                </c:pt>
                <c:pt idx="44">
                  <c:v>1.1427891156462586</c:v>
                </c:pt>
                <c:pt idx="45">
                  <c:v>1.1364625850340135</c:v>
                </c:pt>
                <c:pt idx="46">
                  <c:v>1.1078911564625851</c:v>
                </c:pt>
                <c:pt idx="47">
                  <c:v>1.0918367346938775</c:v>
                </c:pt>
                <c:pt idx="48">
                  <c:v>1.1541496598639458</c:v>
                </c:pt>
                <c:pt idx="49">
                  <c:v>1.2134693877551022</c:v>
                </c:pt>
                <c:pt idx="50">
                  <c:v>1.1713605442176873</c:v>
                </c:pt>
                <c:pt idx="51">
                  <c:v>1.1291836734693879</c:v>
                </c:pt>
                <c:pt idx="52">
                  <c:v>1.1082312925170068</c:v>
                </c:pt>
                <c:pt idx="53">
                  <c:v>1.0857142857142859</c:v>
                </c:pt>
                <c:pt idx="54">
                  <c:v>1.0815646258503402</c:v>
                </c:pt>
                <c:pt idx="55">
                  <c:v>1.0615646258503402</c:v>
                </c:pt>
                <c:pt idx="56">
                  <c:v>1.0285034013605443</c:v>
                </c:pt>
                <c:pt idx="57">
                  <c:v>1.0208843537414967</c:v>
                </c:pt>
                <c:pt idx="58">
                  <c:v>1.0212244897959184</c:v>
                </c:pt>
                <c:pt idx="59">
                  <c:v>1.021156462585034</c:v>
                </c:pt>
                <c:pt idx="60">
                  <c:v>1.0231292517006803</c:v>
                </c:pt>
                <c:pt idx="61">
                  <c:v>1.0216326530612245</c:v>
                </c:pt>
                <c:pt idx="62">
                  <c:v>1.0214285714285716</c:v>
                </c:pt>
                <c:pt idx="63">
                  <c:v>1.0204081632653061</c:v>
                </c:pt>
                <c:pt idx="64">
                  <c:v>1.0168707482993198</c:v>
                </c:pt>
                <c:pt idx="65">
                  <c:v>1.0212925170068028</c:v>
                </c:pt>
                <c:pt idx="66">
                  <c:v>1.0149659863945579</c:v>
                </c:pt>
                <c:pt idx="67">
                  <c:v>1.0010884353741496</c:v>
                </c:pt>
                <c:pt idx="68">
                  <c:v>0.99149659863945583</c:v>
                </c:pt>
                <c:pt idx="69">
                  <c:v>0.98442176870748299</c:v>
                </c:pt>
                <c:pt idx="70">
                  <c:v>0.98421768707482993</c:v>
                </c:pt>
                <c:pt idx="71">
                  <c:v>0.98394557823129258</c:v>
                </c:pt>
                <c:pt idx="72">
                  <c:v>0.98564625850340148</c:v>
                </c:pt>
                <c:pt idx="73">
                  <c:v>0.98482993197278923</c:v>
                </c:pt>
                <c:pt idx="74">
                  <c:v>0.98231292517006807</c:v>
                </c:pt>
                <c:pt idx="75">
                  <c:v>0.97952380952380946</c:v>
                </c:pt>
                <c:pt idx="76">
                  <c:v>0.97823129251700691</c:v>
                </c:pt>
                <c:pt idx="77">
                  <c:v>0.98510204081632657</c:v>
                </c:pt>
                <c:pt idx="78">
                  <c:v>0.99653061224489792</c:v>
                </c:pt>
                <c:pt idx="79">
                  <c:v>0.98931972789115641</c:v>
                </c:pt>
                <c:pt idx="80">
                  <c:v>0.98510204081632657</c:v>
                </c:pt>
                <c:pt idx="81">
                  <c:v>0.97897959183673477</c:v>
                </c:pt>
                <c:pt idx="82">
                  <c:v>0.97571428571428576</c:v>
                </c:pt>
                <c:pt idx="83">
                  <c:v>0.97442176870748298</c:v>
                </c:pt>
                <c:pt idx="84">
                  <c:v>0.96938775510204089</c:v>
                </c:pt>
                <c:pt idx="85">
                  <c:v>0.96238095238095245</c:v>
                </c:pt>
                <c:pt idx="86">
                  <c:v>0.95557823129251707</c:v>
                </c:pt>
                <c:pt idx="87">
                  <c:v>0.95517006802721094</c:v>
                </c:pt>
                <c:pt idx="88">
                  <c:v>0.95517006802721094</c:v>
                </c:pt>
                <c:pt idx="89">
                  <c:v>0.95523809523809522</c:v>
                </c:pt>
                <c:pt idx="90">
                  <c:v>0.95523809523809522</c:v>
                </c:pt>
                <c:pt idx="91">
                  <c:v>0.95503401360544216</c:v>
                </c:pt>
                <c:pt idx="92">
                  <c:v>0.95544217687074839</c:v>
                </c:pt>
                <c:pt idx="93">
                  <c:v>0.95333333333333337</c:v>
                </c:pt>
                <c:pt idx="94">
                  <c:v>0.95299319727891163</c:v>
                </c:pt>
                <c:pt idx="95">
                  <c:v>0.95374149659863949</c:v>
                </c:pt>
                <c:pt idx="96">
                  <c:v>0.9531292517006803</c:v>
                </c:pt>
                <c:pt idx="97">
                  <c:v>0.95299319727891163</c:v>
                </c:pt>
                <c:pt idx="98">
                  <c:v>0.95149659863945579</c:v>
                </c:pt>
                <c:pt idx="99">
                  <c:v>0.94884353741496608</c:v>
                </c:pt>
                <c:pt idx="100">
                  <c:v>0.95217687074829938</c:v>
                </c:pt>
                <c:pt idx="101">
                  <c:v>0.95217687074829938</c:v>
                </c:pt>
                <c:pt idx="102">
                  <c:v>0.95224489795918366</c:v>
                </c:pt>
                <c:pt idx="103">
                  <c:v>0.95197278911564631</c:v>
                </c:pt>
                <c:pt idx="104">
                  <c:v>0.95244897959183672</c:v>
                </c:pt>
                <c:pt idx="105">
                  <c:v>0.95292517006802724</c:v>
                </c:pt>
                <c:pt idx="106">
                  <c:v>0.95360544217687082</c:v>
                </c:pt>
                <c:pt idx="107">
                  <c:v>0.95489795918367359</c:v>
                </c:pt>
                <c:pt idx="108">
                  <c:v>0.96503401360544216</c:v>
                </c:pt>
                <c:pt idx="109">
                  <c:v>0.95489795918367359</c:v>
                </c:pt>
                <c:pt idx="110">
                  <c:v>0.95210884353741509</c:v>
                </c:pt>
                <c:pt idx="111">
                  <c:v>0.95605442176870759</c:v>
                </c:pt>
                <c:pt idx="112">
                  <c:v>0.95768707482993198</c:v>
                </c:pt>
                <c:pt idx="113">
                  <c:v>0.95714285714285718</c:v>
                </c:pt>
                <c:pt idx="114">
                  <c:v>0.97197278911564633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1A-4C6E-A28D-151D73C3A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372880"/>
        <c:axId val="564373440"/>
      </c:lineChart>
      <c:lineChart>
        <c:grouping val="standard"/>
        <c:varyColors val="0"/>
        <c:ser>
          <c:idx val="9"/>
          <c:order val="9"/>
          <c:tx>
            <c:strRef>
              <c:f>reits合集!$K$3</c:f>
              <c:strCache>
                <c:ptCount val="1"/>
                <c:pt idx="0">
                  <c:v>中债国债到期收益率:10年%（右轴）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reits合集!$K$5:$K$119</c:f>
              <c:numCache>
                <c:formatCode>General</c:formatCode>
                <c:ptCount val="115"/>
                <c:pt idx="0">
                  <c:v>2.8551000000000002</c:v>
                </c:pt>
                <c:pt idx="1">
                  <c:v>2.8551000000000002</c:v>
                </c:pt>
                <c:pt idx="2">
                  <c:v>2.8451</c:v>
                </c:pt>
                <c:pt idx="3">
                  <c:v>2.8176000000000001</c:v>
                </c:pt>
                <c:pt idx="4">
                  <c:v>2.8700999999999999</c:v>
                </c:pt>
                <c:pt idx="5">
                  <c:v>2.8601000000000001</c:v>
                </c:pt>
                <c:pt idx="6">
                  <c:v>2.8401000000000001</c:v>
                </c:pt>
                <c:pt idx="7">
                  <c:v>2.8250000000000002</c:v>
                </c:pt>
                <c:pt idx="8">
                  <c:v>2.8250000000000002</c:v>
                </c:pt>
                <c:pt idx="9">
                  <c:v>2.82</c:v>
                </c:pt>
                <c:pt idx="10">
                  <c:v>2.855</c:v>
                </c:pt>
                <c:pt idx="11">
                  <c:v>2.86</c:v>
                </c:pt>
                <c:pt idx="12">
                  <c:v>2.8875000000000002</c:v>
                </c:pt>
                <c:pt idx="13">
                  <c:v>2.8875999999999999</c:v>
                </c:pt>
                <c:pt idx="14">
                  <c:v>2.9302000000000001</c:v>
                </c:pt>
                <c:pt idx="15">
                  <c:v>2.9146000000000001</c:v>
                </c:pt>
                <c:pt idx="16">
                  <c:v>2.9295</c:v>
                </c:pt>
                <c:pt idx="17">
                  <c:v>2.9243999999999999</c:v>
                </c:pt>
                <c:pt idx="18">
                  <c:v>2.9268999999999998</c:v>
                </c:pt>
                <c:pt idx="19">
                  <c:v>2.9390999999999998</c:v>
                </c:pt>
                <c:pt idx="20">
                  <c:v>2.9365000000000001</c:v>
                </c:pt>
                <c:pt idx="21">
                  <c:v>2.9138999999999999</c:v>
                </c:pt>
                <c:pt idx="22">
                  <c:v>2.8988</c:v>
                </c:pt>
                <c:pt idx="23">
                  <c:v>2.9013</c:v>
                </c:pt>
                <c:pt idx="24">
                  <c:v>2.8910999999999998</c:v>
                </c:pt>
                <c:pt idx="25">
                  <c:v>2.9260999999999999</c:v>
                </c:pt>
                <c:pt idx="26">
                  <c:v>2.9384999999999999</c:v>
                </c:pt>
                <c:pt idx="27">
                  <c:v>2.9258999999999999</c:v>
                </c:pt>
                <c:pt idx="28">
                  <c:v>2.9434999999999998</c:v>
                </c:pt>
                <c:pt idx="29">
                  <c:v>2.9731999999999998</c:v>
                </c:pt>
                <c:pt idx="30">
                  <c:v>2.9681999999999999</c:v>
                </c:pt>
                <c:pt idx="31">
                  <c:v>2.9781</c:v>
                </c:pt>
                <c:pt idx="32">
                  <c:v>2.9780000000000002</c:v>
                </c:pt>
                <c:pt idx="33">
                  <c:v>2.9878999999999998</c:v>
                </c:pt>
                <c:pt idx="34">
                  <c:v>2.9952999999999999</c:v>
                </c:pt>
                <c:pt idx="35">
                  <c:v>2.9702000000000002</c:v>
                </c:pt>
                <c:pt idx="36">
                  <c:v>2.9977999999999998</c:v>
                </c:pt>
                <c:pt idx="37">
                  <c:v>3.0102000000000002</c:v>
                </c:pt>
                <c:pt idx="38">
                  <c:v>3.0426000000000002</c:v>
                </c:pt>
                <c:pt idx="39">
                  <c:v>2.9683000000000002</c:v>
                </c:pt>
                <c:pt idx="40">
                  <c:v>2.9581</c:v>
                </c:pt>
                <c:pt idx="41">
                  <c:v>2.9578000000000002</c:v>
                </c:pt>
                <c:pt idx="42">
                  <c:v>2.9657</c:v>
                </c:pt>
                <c:pt idx="43">
                  <c:v>2.9580000000000002</c:v>
                </c:pt>
                <c:pt idx="44">
                  <c:v>2.9131</c:v>
                </c:pt>
                <c:pt idx="45">
                  <c:v>2.8776000000000002</c:v>
                </c:pt>
                <c:pt idx="46">
                  <c:v>2.8645999999999998</c:v>
                </c:pt>
                <c:pt idx="47">
                  <c:v>2.8769</c:v>
                </c:pt>
                <c:pt idx="48">
                  <c:v>2.8824999999999998</c:v>
                </c:pt>
                <c:pt idx="49">
                  <c:v>2.8719000000000001</c:v>
                </c:pt>
                <c:pt idx="50">
                  <c:v>2.8565</c:v>
                </c:pt>
                <c:pt idx="51">
                  <c:v>2.8639000000000001</c:v>
                </c:pt>
                <c:pt idx="52">
                  <c:v>2.8784999999999998</c:v>
                </c:pt>
                <c:pt idx="53">
                  <c:v>2.8885000000000001</c:v>
                </c:pt>
                <c:pt idx="54">
                  <c:v>2.9009</c:v>
                </c:pt>
                <c:pt idx="55">
                  <c:v>2.8858000000000001</c:v>
                </c:pt>
                <c:pt idx="56">
                  <c:v>2.8908</c:v>
                </c:pt>
                <c:pt idx="57">
                  <c:v>2.8656000000000001</c:v>
                </c:pt>
                <c:pt idx="58">
                  <c:v>2.8730000000000002</c:v>
                </c:pt>
                <c:pt idx="59">
                  <c:v>2.8704999999999998</c:v>
                </c:pt>
                <c:pt idx="60">
                  <c:v>2.8603999999999998</c:v>
                </c:pt>
                <c:pt idx="61">
                  <c:v>2.8353999999999999</c:v>
                </c:pt>
                <c:pt idx="62">
                  <c:v>2.8327</c:v>
                </c:pt>
                <c:pt idx="63">
                  <c:v>2.8300999999999998</c:v>
                </c:pt>
                <c:pt idx="64">
                  <c:v>2.8226</c:v>
                </c:pt>
                <c:pt idx="65">
                  <c:v>2.8450000000000002</c:v>
                </c:pt>
                <c:pt idx="66">
                  <c:v>2.8504999999999998</c:v>
                </c:pt>
                <c:pt idx="67">
                  <c:v>2.8698000000000001</c:v>
                </c:pt>
                <c:pt idx="68">
                  <c:v>2.8847999999999998</c:v>
                </c:pt>
                <c:pt idx="69">
                  <c:v>2.8546999999999998</c:v>
                </c:pt>
                <c:pt idx="70">
                  <c:v>2.8521999999999998</c:v>
                </c:pt>
                <c:pt idx="71">
                  <c:v>2.8672</c:v>
                </c:pt>
                <c:pt idx="72">
                  <c:v>2.8519999999999999</c:v>
                </c:pt>
                <c:pt idx="73">
                  <c:v>2.8395000000000001</c:v>
                </c:pt>
                <c:pt idx="74">
                  <c:v>2.8494000000000002</c:v>
                </c:pt>
                <c:pt idx="75">
                  <c:v>2.8818999999999999</c:v>
                </c:pt>
                <c:pt idx="76">
                  <c:v>2.8942999999999999</c:v>
                </c:pt>
                <c:pt idx="77">
                  <c:v>2.8792</c:v>
                </c:pt>
                <c:pt idx="78">
                  <c:v>2.8565999999999998</c:v>
                </c:pt>
                <c:pt idx="79">
                  <c:v>2.8841000000000001</c:v>
                </c:pt>
                <c:pt idx="80">
                  <c:v>2.8765999999999998</c:v>
                </c:pt>
                <c:pt idx="81">
                  <c:v>2.8614999999999999</c:v>
                </c:pt>
                <c:pt idx="82">
                  <c:v>2.8138999999999998</c:v>
                </c:pt>
                <c:pt idx="83">
                  <c:v>2.7988</c:v>
                </c:pt>
                <c:pt idx="84">
                  <c:v>2.8338000000000001</c:v>
                </c:pt>
                <c:pt idx="85">
                  <c:v>2.8336999999999999</c:v>
                </c:pt>
                <c:pt idx="86">
                  <c:v>2.8212000000000002</c:v>
                </c:pt>
                <c:pt idx="87">
                  <c:v>2.8363</c:v>
                </c:pt>
                <c:pt idx="88">
                  <c:v>2.8839999999999999</c:v>
                </c:pt>
                <c:pt idx="89">
                  <c:v>2.9312</c:v>
                </c:pt>
                <c:pt idx="90">
                  <c:v>2.911</c:v>
                </c:pt>
                <c:pt idx="91">
                  <c:v>2.8711000000000002</c:v>
                </c:pt>
                <c:pt idx="92">
                  <c:v>2.9134000000000002</c:v>
                </c:pt>
                <c:pt idx="93">
                  <c:v>2.9283999999999999</c:v>
                </c:pt>
                <c:pt idx="94">
                  <c:v>2.9184000000000001</c:v>
                </c:pt>
                <c:pt idx="95">
                  <c:v>2.9258000000000002</c:v>
                </c:pt>
                <c:pt idx="96">
                  <c:v>2.9483000000000001</c:v>
                </c:pt>
                <c:pt idx="97">
                  <c:v>2.9432</c:v>
                </c:pt>
                <c:pt idx="98">
                  <c:v>2.9557000000000002</c:v>
                </c:pt>
                <c:pt idx="99">
                  <c:v>2.9356</c:v>
                </c:pt>
                <c:pt idx="100">
                  <c:v>2.9256000000000002</c:v>
                </c:pt>
                <c:pt idx="101">
                  <c:v>2.9430999999999998</c:v>
                </c:pt>
                <c:pt idx="102">
                  <c:v>3.0105</c:v>
                </c:pt>
                <c:pt idx="103">
                  <c:v>2.9830000000000001</c:v>
                </c:pt>
                <c:pt idx="104">
                  <c:v>3.0554000000000001</c:v>
                </c:pt>
                <c:pt idx="105">
                  <c:v>3.0853999999999999</c:v>
                </c:pt>
                <c:pt idx="106">
                  <c:v>3.0754000000000001</c:v>
                </c:pt>
                <c:pt idx="107">
                  <c:v>3.0802999999999998</c:v>
                </c:pt>
                <c:pt idx="108">
                  <c:v>3.0878000000000001</c:v>
                </c:pt>
                <c:pt idx="109">
                  <c:v>3.0777999999999999</c:v>
                </c:pt>
                <c:pt idx="110">
                  <c:v>3.0853000000000002</c:v>
                </c:pt>
                <c:pt idx="111">
                  <c:v>3.0903</c:v>
                </c:pt>
                <c:pt idx="112">
                  <c:v>3.0827</c:v>
                </c:pt>
                <c:pt idx="113">
                  <c:v>3.0828000000000002</c:v>
                </c:pt>
                <c:pt idx="114">
                  <c:v>3.0853000000000002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1A-4C6E-A28D-151D73C3A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898128"/>
        <c:axId val="1426882736"/>
      </c:lineChart>
      <c:dateAx>
        <c:axId val="564372880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64373440"/>
        <c:crosses val="autoZero"/>
        <c:auto val="1"/>
        <c:lblOffset val="100"/>
        <c:baseTimeUnit val="days"/>
      </c:dateAx>
      <c:valAx>
        <c:axId val="564373440"/>
        <c:scaling>
          <c:orientation val="minMax"/>
          <c:min val="0.85000000000000009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64372880"/>
        <c:crosses val="autoZero"/>
        <c:crossBetween val="between"/>
      </c:valAx>
      <c:valAx>
        <c:axId val="1426882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26898128"/>
        <c:crosses val="max"/>
        <c:crossBetween val="between"/>
      </c:valAx>
      <c:catAx>
        <c:axId val="142689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42688273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402879788339126"/>
                  <c:y val="-7.8926171640803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10785850384491"/>
                  <c:y val="-3.16908186185967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高速公路!#REF!</c:f>
            </c:numRef>
          </c:xVal>
          <c:yVal>
            <c:numRef>
              <c:f>高速公路!#REF!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3-491B-A6A1-55007251F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43359"/>
        <c:axId val="1580752927"/>
      </c:scatterChart>
      <c:valAx>
        <c:axId val="158074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752927"/>
        <c:crosses val="autoZero"/>
        <c:crossBetween val="midCat"/>
      </c:valAx>
      <c:valAx>
        <c:axId val="158075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74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高速公路!$B$2:$C$2</c:f>
              <c:strCache>
                <c:ptCount val="1"/>
                <c:pt idx="0">
                  <c:v>平安广州广河REIT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高速公路!$A$5:$A$120</c:f>
              <c:numCache>
                <c:formatCode>yyyy\-mm\-dd</c:formatCode>
                <c:ptCount val="116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</c:numCache>
            </c:numRef>
          </c:cat>
          <c:val>
            <c:numRef>
              <c:f>高速公路!$B$5:$B$120</c:f>
              <c:numCache>
                <c:formatCode>0.0000</c:formatCode>
                <c:ptCount val="116"/>
                <c:pt idx="0">
                  <c:v>13.07</c:v>
                </c:pt>
                <c:pt idx="1">
                  <c:v>13.028</c:v>
                </c:pt>
                <c:pt idx="2">
                  <c:v>13.023</c:v>
                </c:pt>
                <c:pt idx="3">
                  <c:v>13.028</c:v>
                </c:pt>
                <c:pt idx="4">
                  <c:v>13.03</c:v>
                </c:pt>
                <c:pt idx="5">
                  <c:v>13.000999999999999</c:v>
                </c:pt>
                <c:pt idx="6">
                  <c:v>12.983000000000001</c:v>
                </c:pt>
                <c:pt idx="7">
                  <c:v>12.962999999999999</c:v>
                </c:pt>
                <c:pt idx="8">
                  <c:v>12.952999999999999</c:v>
                </c:pt>
                <c:pt idx="9">
                  <c:v>12.975</c:v>
                </c:pt>
                <c:pt idx="10">
                  <c:v>12.972</c:v>
                </c:pt>
                <c:pt idx="11">
                  <c:v>12.975</c:v>
                </c:pt>
                <c:pt idx="12">
                  <c:v>12.946</c:v>
                </c:pt>
                <c:pt idx="13">
                  <c:v>12.968999999999999</c:v>
                </c:pt>
                <c:pt idx="14">
                  <c:v>12.993</c:v>
                </c:pt>
                <c:pt idx="15">
                  <c:v>13.005000000000001</c:v>
                </c:pt>
                <c:pt idx="16">
                  <c:v>13.018000000000001</c:v>
                </c:pt>
                <c:pt idx="17">
                  <c:v>13.004</c:v>
                </c:pt>
                <c:pt idx="18">
                  <c:v>13.016999999999999</c:v>
                </c:pt>
                <c:pt idx="19">
                  <c:v>12.98</c:v>
                </c:pt>
                <c:pt idx="20">
                  <c:v>12.952999999999999</c:v>
                </c:pt>
                <c:pt idx="21">
                  <c:v>12.929</c:v>
                </c:pt>
                <c:pt idx="22">
                  <c:v>12.926</c:v>
                </c:pt>
                <c:pt idx="23">
                  <c:v>12.923999999999999</c:v>
                </c:pt>
                <c:pt idx="24">
                  <c:v>12.929</c:v>
                </c:pt>
                <c:pt idx="25">
                  <c:v>12.926</c:v>
                </c:pt>
                <c:pt idx="26">
                  <c:v>12.951000000000001</c:v>
                </c:pt>
                <c:pt idx="27">
                  <c:v>12.993</c:v>
                </c:pt>
                <c:pt idx="28">
                  <c:v>13.023999999999999</c:v>
                </c:pt>
                <c:pt idx="29">
                  <c:v>13.071</c:v>
                </c:pt>
                <c:pt idx="30">
                  <c:v>12.994999999999999</c:v>
                </c:pt>
                <c:pt idx="31">
                  <c:v>13.042999999999999</c:v>
                </c:pt>
                <c:pt idx="32">
                  <c:v>13.039</c:v>
                </c:pt>
                <c:pt idx="33">
                  <c:v>13.102</c:v>
                </c:pt>
                <c:pt idx="34">
                  <c:v>13.084</c:v>
                </c:pt>
                <c:pt idx="35">
                  <c:v>13.054</c:v>
                </c:pt>
                <c:pt idx="36">
                  <c:v>13.08</c:v>
                </c:pt>
                <c:pt idx="37">
                  <c:v>13.074999999999999</c:v>
                </c:pt>
                <c:pt idx="38">
                  <c:v>13.05</c:v>
                </c:pt>
                <c:pt idx="39">
                  <c:v>13.051</c:v>
                </c:pt>
                <c:pt idx="40">
                  <c:v>13.055999999999999</c:v>
                </c:pt>
                <c:pt idx="41">
                  <c:v>13.055</c:v>
                </c:pt>
                <c:pt idx="42">
                  <c:v>13.05</c:v>
                </c:pt>
                <c:pt idx="43">
                  <c:v>13.058</c:v>
                </c:pt>
                <c:pt idx="44">
                  <c:v>13.000999999999999</c:v>
                </c:pt>
                <c:pt idx="45">
                  <c:v>13.019</c:v>
                </c:pt>
                <c:pt idx="46">
                  <c:v>12.936</c:v>
                </c:pt>
                <c:pt idx="47">
                  <c:v>12.888999999999999</c:v>
                </c:pt>
                <c:pt idx="48">
                  <c:v>13.053000000000001</c:v>
                </c:pt>
                <c:pt idx="49">
                  <c:v>13.009</c:v>
                </c:pt>
                <c:pt idx="50">
                  <c:v>12.936</c:v>
                </c:pt>
                <c:pt idx="51">
                  <c:v>12.88</c:v>
                </c:pt>
                <c:pt idx="52">
                  <c:v>12.878</c:v>
                </c:pt>
                <c:pt idx="53">
                  <c:v>12.923</c:v>
                </c:pt>
                <c:pt idx="54">
                  <c:v>12.938000000000001</c:v>
                </c:pt>
                <c:pt idx="55">
                  <c:v>12.845000000000001</c:v>
                </c:pt>
                <c:pt idx="56">
                  <c:v>12.808999999999999</c:v>
                </c:pt>
                <c:pt idx="57">
                  <c:v>12.804</c:v>
                </c:pt>
                <c:pt idx="58">
                  <c:v>12.827</c:v>
                </c:pt>
                <c:pt idx="59">
                  <c:v>12.845000000000001</c:v>
                </c:pt>
                <c:pt idx="60">
                  <c:v>12.826000000000001</c:v>
                </c:pt>
                <c:pt idx="61">
                  <c:v>12.827</c:v>
                </c:pt>
                <c:pt idx="62">
                  <c:v>12.82</c:v>
                </c:pt>
                <c:pt idx="63">
                  <c:v>12.824</c:v>
                </c:pt>
                <c:pt idx="64">
                  <c:v>12.856999999999999</c:v>
                </c:pt>
                <c:pt idx="65">
                  <c:v>12.933</c:v>
                </c:pt>
                <c:pt idx="66">
                  <c:v>12.895</c:v>
                </c:pt>
                <c:pt idx="67">
                  <c:v>12.766999999999999</c:v>
                </c:pt>
                <c:pt idx="68">
                  <c:v>12.68</c:v>
                </c:pt>
                <c:pt idx="69">
                  <c:v>12.656000000000001</c:v>
                </c:pt>
                <c:pt idx="70">
                  <c:v>12.624000000000001</c:v>
                </c:pt>
                <c:pt idx="71">
                  <c:v>12.605</c:v>
                </c:pt>
                <c:pt idx="72">
                  <c:v>12.536</c:v>
                </c:pt>
                <c:pt idx="73">
                  <c:v>12.513</c:v>
                </c:pt>
                <c:pt idx="74">
                  <c:v>12.5</c:v>
                </c:pt>
                <c:pt idx="75">
                  <c:v>12.500999999999999</c:v>
                </c:pt>
                <c:pt idx="76">
                  <c:v>12.507</c:v>
                </c:pt>
                <c:pt idx="77">
                  <c:v>12.513</c:v>
                </c:pt>
                <c:pt idx="78">
                  <c:v>12.510999999999999</c:v>
                </c:pt>
                <c:pt idx="79">
                  <c:v>12.510999999999999</c:v>
                </c:pt>
                <c:pt idx="80">
                  <c:v>12.510999999999999</c:v>
                </c:pt>
                <c:pt idx="81">
                  <c:v>12.518000000000001</c:v>
                </c:pt>
                <c:pt idx="82">
                  <c:v>12.507</c:v>
                </c:pt>
                <c:pt idx="83">
                  <c:v>12.504</c:v>
                </c:pt>
                <c:pt idx="84">
                  <c:v>12.506</c:v>
                </c:pt>
                <c:pt idx="85">
                  <c:v>12.506</c:v>
                </c:pt>
                <c:pt idx="86">
                  <c:v>12.510999999999999</c:v>
                </c:pt>
                <c:pt idx="87">
                  <c:v>12.534000000000001</c:v>
                </c:pt>
                <c:pt idx="88">
                  <c:v>12.557</c:v>
                </c:pt>
                <c:pt idx="89">
                  <c:v>12.552</c:v>
                </c:pt>
                <c:pt idx="90">
                  <c:v>12.576000000000001</c:v>
                </c:pt>
                <c:pt idx="91">
                  <c:v>12.615</c:v>
                </c:pt>
                <c:pt idx="92">
                  <c:v>12.672000000000001</c:v>
                </c:pt>
                <c:pt idx="93">
                  <c:v>12.646000000000001</c:v>
                </c:pt>
                <c:pt idx="94">
                  <c:v>12.71</c:v>
                </c:pt>
                <c:pt idx="95">
                  <c:v>12.737</c:v>
                </c:pt>
                <c:pt idx="96">
                  <c:v>12.743</c:v>
                </c:pt>
                <c:pt idx="97">
                  <c:v>12.702999999999999</c:v>
                </c:pt>
                <c:pt idx="98">
                  <c:v>12.587999999999999</c:v>
                </c:pt>
                <c:pt idx="99">
                  <c:v>12.505000000000001</c:v>
                </c:pt>
                <c:pt idx="100">
                  <c:v>12.595000000000001</c:v>
                </c:pt>
                <c:pt idx="101">
                  <c:v>12.689</c:v>
                </c:pt>
                <c:pt idx="102">
                  <c:v>12.738</c:v>
                </c:pt>
                <c:pt idx="103">
                  <c:v>12.808</c:v>
                </c:pt>
                <c:pt idx="104">
                  <c:v>12.89</c:v>
                </c:pt>
                <c:pt idx="105">
                  <c:v>12.913</c:v>
                </c:pt>
                <c:pt idx="106">
                  <c:v>12.936</c:v>
                </c:pt>
                <c:pt idx="107">
                  <c:v>12.956</c:v>
                </c:pt>
                <c:pt idx="108">
                  <c:v>13.044</c:v>
                </c:pt>
                <c:pt idx="109">
                  <c:v>12.955</c:v>
                </c:pt>
                <c:pt idx="110">
                  <c:v>12.922000000000001</c:v>
                </c:pt>
                <c:pt idx="111">
                  <c:v>12.961</c:v>
                </c:pt>
                <c:pt idx="112">
                  <c:v>13.045</c:v>
                </c:pt>
                <c:pt idx="113">
                  <c:v>12.962999999999999</c:v>
                </c:pt>
                <c:pt idx="114">
                  <c:v>13.026</c:v>
                </c:pt>
                <c:pt idx="115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高速公路!$D$2:$E$2</c:f>
              <c:strCache>
                <c:ptCount val="1"/>
                <c:pt idx="0">
                  <c:v>高速公路Ⅱ(申万)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高速公路!$A$5:$A$120</c:f>
              <c:numCache>
                <c:formatCode>yyyy\-mm\-dd</c:formatCode>
                <c:ptCount val="116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</c:numCache>
            </c:numRef>
          </c:cat>
          <c:val>
            <c:numRef>
              <c:f>高速公路!$D$5:$D$120</c:f>
              <c:numCache>
                <c:formatCode>#,##0_ </c:formatCode>
                <c:ptCount val="116"/>
                <c:pt idx="0">
                  <c:v>1834.316</c:v>
                </c:pt>
                <c:pt idx="1">
                  <c:v>1811.43</c:v>
                </c:pt>
                <c:pt idx="2">
                  <c:v>1803.65</c:v>
                </c:pt>
                <c:pt idx="3">
                  <c:v>1800.42</c:v>
                </c:pt>
                <c:pt idx="4">
                  <c:v>1804.49</c:v>
                </c:pt>
                <c:pt idx="5">
                  <c:v>1785.32</c:v>
                </c:pt>
                <c:pt idx="6">
                  <c:v>1787.21</c:v>
                </c:pt>
                <c:pt idx="7">
                  <c:v>1755.94</c:v>
                </c:pt>
                <c:pt idx="8">
                  <c:v>1750.67</c:v>
                </c:pt>
                <c:pt idx="9">
                  <c:v>1764.88</c:v>
                </c:pt>
                <c:pt idx="10">
                  <c:v>1761.03</c:v>
                </c:pt>
                <c:pt idx="11">
                  <c:v>1758.3</c:v>
                </c:pt>
                <c:pt idx="12">
                  <c:v>1756.65</c:v>
                </c:pt>
                <c:pt idx="13">
                  <c:v>1748.86</c:v>
                </c:pt>
                <c:pt idx="14">
                  <c:v>1746.6</c:v>
                </c:pt>
                <c:pt idx="15">
                  <c:v>1728.81</c:v>
                </c:pt>
                <c:pt idx="16">
                  <c:v>1731.01</c:v>
                </c:pt>
                <c:pt idx="17">
                  <c:v>1728.12</c:v>
                </c:pt>
                <c:pt idx="18">
                  <c:v>1735.37</c:v>
                </c:pt>
                <c:pt idx="19">
                  <c:v>1723.83</c:v>
                </c:pt>
                <c:pt idx="20">
                  <c:v>1725.18</c:v>
                </c:pt>
                <c:pt idx="21">
                  <c:v>1712.39</c:v>
                </c:pt>
                <c:pt idx="22">
                  <c:v>1708.27</c:v>
                </c:pt>
                <c:pt idx="23">
                  <c:v>1702.53</c:v>
                </c:pt>
                <c:pt idx="24">
                  <c:v>1704.7</c:v>
                </c:pt>
                <c:pt idx="25">
                  <c:v>1701.86</c:v>
                </c:pt>
                <c:pt idx="26">
                  <c:v>1698.53</c:v>
                </c:pt>
                <c:pt idx="27">
                  <c:v>1693.6</c:v>
                </c:pt>
                <c:pt idx="28">
                  <c:v>1724.43</c:v>
                </c:pt>
                <c:pt idx="29">
                  <c:v>1727.4</c:v>
                </c:pt>
                <c:pt idx="30">
                  <c:v>1717.24</c:v>
                </c:pt>
                <c:pt idx="31">
                  <c:v>1733.25</c:v>
                </c:pt>
                <c:pt idx="32">
                  <c:v>1752.06</c:v>
                </c:pt>
                <c:pt idx="33">
                  <c:v>1757.15</c:v>
                </c:pt>
                <c:pt idx="34">
                  <c:v>1759.93</c:v>
                </c:pt>
                <c:pt idx="35">
                  <c:v>1785.62</c:v>
                </c:pt>
                <c:pt idx="36">
                  <c:v>1793.79</c:v>
                </c:pt>
                <c:pt idx="37">
                  <c:v>1810.79</c:v>
                </c:pt>
                <c:pt idx="38">
                  <c:v>1813.42</c:v>
                </c:pt>
                <c:pt idx="39">
                  <c:v>1795.34</c:v>
                </c:pt>
                <c:pt idx="40">
                  <c:v>1817.61</c:v>
                </c:pt>
                <c:pt idx="41">
                  <c:v>1811.75</c:v>
                </c:pt>
                <c:pt idx="42">
                  <c:v>1820.12</c:v>
                </c:pt>
                <c:pt idx="43">
                  <c:v>1860.95</c:v>
                </c:pt>
                <c:pt idx="44">
                  <c:v>1864.64</c:v>
                </c:pt>
                <c:pt idx="45">
                  <c:v>1832.64</c:v>
                </c:pt>
                <c:pt idx="46">
                  <c:v>1820.75</c:v>
                </c:pt>
                <c:pt idx="47">
                  <c:v>1859.86</c:v>
                </c:pt>
                <c:pt idx="48">
                  <c:v>1839.37</c:v>
                </c:pt>
                <c:pt idx="49">
                  <c:v>1900.93</c:v>
                </c:pt>
                <c:pt idx="50">
                  <c:v>1922.14</c:v>
                </c:pt>
                <c:pt idx="51">
                  <c:v>1886.67</c:v>
                </c:pt>
                <c:pt idx="52">
                  <c:v>1823.04</c:v>
                </c:pt>
                <c:pt idx="53">
                  <c:v>1834.61</c:v>
                </c:pt>
                <c:pt idx="54">
                  <c:v>1854.63</c:v>
                </c:pt>
                <c:pt idx="55">
                  <c:v>1855.92</c:v>
                </c:pt>
                <c:pt idx="56">
                  <c:v>1901.74</c:v>
                </c:pt>
                <c:pt idx="57">
                  <c:v>1867.44</c:v>
                </c:pt>
                <c:pt idx="58">
                  <c:v>1886.99</c:v>
                </c:pt>
                <c:pt idx="59">
                  <c:v>1854.07</c:v>
                </c:pt>
                <c:pt idx="60">
                  <c:v>1824.26</c:v>
                </c:pt>
                <c:pt idx="61">
                  <c:v>1798.19</c:v>
                </c:pt>
                <c:pt idx="62">
                  <c:v>1785.93</c:v>
                </c:pt>
                <c:pt idx="63">
                  <c:v>1781.62</c:v>
                </c:pt>
                <c:pt idx="64">
                  <c:v>1778.43</c:v>
                </c:pt>
                <c:pt idx="65">
                  <c:v>1757.95</c:v>
                </c:pt>
                <c:pt idx="66">
                  <c:v>1743.18</c:v>
                </c:pt>
                <c:pt idx="67">
                  <c:v>1751.2</c:v>
                </c:pt>
                <c:pt idx="68">
                  <c:v>1760.47</c:v>
                </c:pt>
                <c:pt idx="69">
                  <c:v>1753.66</c:v>
                </c:pt>
                <c:pt idx="70">
                  <c:v>1731.65</c:v>
                </c:pt>
                <c:pt idx="71">
                  <c:v>1725.18</c:v>
                </c:pt>
                <c:pt idx="72">
                  <c:v>1717.63</c:v>
                </c:pt>
                <c:pt idx="73">
                  <c:v>1712.25</c:v>
                </c:pt>
                <c:pt idx="74">
                  <c:v>1708.37</c:v>
                </c:pt>
                <c:pt idx="75">
                  <c:v>1702.37</c:v>
                </c:pt>
                <c:pt idx="76">
                  <c:v>1704.16</c:v>
                </c:pt>
                <c:pt idx="77">
                  <c:v>1698.71</c:v>
                </c:pt>
                <c:pt idx="78">
                  <c:v>1697.86</c:v>
                </c:pt>
                <c:pt idx="79">
                  <c:v>1698.88</c:v>
                </c:pt>
                <c:pt idx="80">
                  <c:v>1697.1</c:v>
                </c:pt>
                <c:pt idx="81">
                  <c:v>1706.83</c:v>
                </c:pt>
                <c:pt idx="82">
                  <c:v>1684.93</c:v>
                </c:pt>
                <c:pt idx="83">
                  <c:v>1691.47</c:v>
                </c:pt>
                <c:pt idx="84">
                  <c:v>1695.47</c:v>
                </c:pt>
                <c:pt idx="85">
                  <c:v>1695.65</c:v>
                </c:pt>
                <c:pt idx="86">
                  <c:v>1694.88</c:v>
                </c:pt>
                <c:pt idx="87">
                  <c:v>1688.29</c:v>
                </c:pt>
                <c:pt idx="88">
                  <c:v>1700.14</c:v>
                </c:pt>
                <c:pt idx="89">
                  <c:v>1702.35</c:v>
                </c:pt>
                <c:pt idx="90">
                  <c:v>1716.46</c:v>
                </c:pt>
                <c:pt idx="91">
                  <c:v>1737.44</c:v>
                </c:pt>
                <c:pt idx="92">
                  <c:v>1758.58</c:v>
                </c:pt>
                <c:pt idx="93">
                  <c:v>1774.76</c:v>
                </c:pt>
                <c:pt idx="94">
                  <c:v>1773.87</c:v>
                </c:pt>
                <c:pt idx="95">
                  <c:v>1764.87</c:v>
                </c:pt>
                <c:pt idx="96">
                  <c:v>1767.16</c:v>
                </c:pt>
                <c:pt idx="97">
                  <c:v>1767.35</c:v>
                </c:pt>
                <c:pt idx="98">
                  <c:v>1762.43</c:v>
                </c:pt>
                <c:pt idx="99">
                  <c:v>1766.05</c:v>
                </c:pt>
                <c:pt idx="100">
                  <c:v>1770.1</c:v>
                </c:pt>
                <c:pt idx="101">
                  <c:v>1766.24</c:v>
                </c:pt>
                <c:pt idx="102">
                  <c:v>1768.9</c:v>
                </c:pt>
                <c:pt idx="103">
                  <c:v>1761.64</c:v>
                </c:pt>
                <c:pt idx="104">
                  <c:v>1769.02</c:v>
                </c:pt>
                <c:pt idx="105">
                  <c:v>1776.24</c:v>
                </c:pt>
                <c:pt idx="106">
                  <c:v>1759.51</c:v>
                </c:pt>
                <c:pt idx="107">
                  <c:v>1759.81</c:v>
                </c:pt>
                <c:pt idx="108">
                  <c:v>1767.57</c:v>
                </c:pt>
                <c:pt idx="109">
                  <c:v>1782.49</c:v>
                </c:pt>
                <c:pt idx="110">
                  <c:v>1777.3</c:v>
                </c:pt>
                <c:pt idx="111">
                  <c:v>1791.56</c:v>
                </c:pt>
                <c:pt idx="112">
                  <c:v>1816.1</c:v>
                </c:pt>
                <c:pt idx="113">
                  <c:v>1810.7</c:v>
                </c:pt>
                <c:pt idx="114">
                  <c:v>1807.89</c:v>
                </c:pt>
                <c:pt idx="115">
                  <c:v>1810.35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yyyy\-mm;@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</c:scaling>
        <c:delete val="0"/>
        <c:axPos val="l"/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</c:valAx>
      <c:dateAx>
        <c:axId val="594166240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594513936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高速公路!$F$2:$G$2</c:f>
              <c:strCache>
                <c:ptCount val="1"/>
                <c:pt idx="0">
                  <c:v>浙商沪杭甬REIT</c:v>
                </c:pt>
              </c:strCache>
            </c:strRef>
          </c:tx>
          <c:marker>
            <c:symbol val="none"/>
          </c:marker>
          <c:cat>
            <c:numRef>
              <c:f>高速公路!$A$5:$A$120</c:f>
              <c:numCache>
                <c:formatCode>yyyy\-mm\-dd</c:formatCode>
                <c:ptCount val="116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</c:numCache>
            </c:numRef>
          </c:cat>
          <c:val>
            <c:numRef>
              <c:f>高速公路!$F$5:$F$120</c:f>
              <c:numCache>
                <c:formatCode>###,###,##0.0000</c:formatCode>
                <c:ptCount val="116"/>
                <c:pt idx="0">
                  <c:v>10.013</c:v>
                </c:pt>
                <c:pt idx="1">
                  <c:v>10.023999999999999</c:v>
                </c:pt>
                <c:pt idx="2">
                  <c:v>10.004</c:v>
                </c:pt>
                <c:pt idx="3">
                  <c:v>9.98</c:v>
                </c:pt>
                <c:pt idx="4">
                  <c:v>9.984</c:v>
                </c:pt>
                <c:pt idx="5">
                  <c:v>9.9710000000000001</c:v>
                </c:pt>
                <c:pt idx="6">
                  <c:v>9.9190000000000005</c:v>
                </c:pt>
                <c:pt idx="7">
                  <c:v>9.907</c:v>
                </c:pt>
                <c:pt idx="8">
                  <c:v>9.9049999999999994</c:v>
                </c:pt>
                <c:pt idx="9">
                  <c:v>9.9239999999999995</c:v>
                </c:pt>
                <c:pt idx="10">
                  <c:v>9.9329999999999998</c:v>
                </c:pt>
                <c:pt idx="11">
                  <c:v>9.9309999999999992</c:v>
                </c:pt>
                <c:pt idx="12">
                  <c:v>9.91</c:v>
                </c:pt>
                <c:pt idx="13">
                  <c:v>9.9760000000000009</c:v>
                </c:pt>
                <c:pt idx="14">
                  <c:v>9.9949999999999992</c:v>
                </c:pt>
                <c:pt idx="15">
                  <c:v>9.9489999999999998</c:v>
                </c:pt>
                <c:pt idx="16">
                  <c:v>9.9220000000000006</c:v>
                </c:pt>
                <c:pt idx="17">
                  <c:v>9.91</c:v>
                </c:pt>
                <c:pt idx="18">
                  <c:v>9.9390000000000001</c:v>
                </c:pt>
                <c:pt idx="19">
                  <c:v>9.9269999999999996</c:v>
                </c:pt>
                <c:pt idx="20">
                  <c:v>9.8740000000000006</c:v>
                </c:pt>
                <c:pt idx="21">
                  <c:v>9.8510000000000009</c:v>
                </c:pt>
                <c:pt idx="22">
                  <c:v>9.8450000000000006</c:v>
                </c:pt>
                <c:pt idx="23">
                  <c:v>9.8569999999999993</c:v>
                </c:pt>
                <c:pt idx="24">
                  <c:v>9.8160000000000007</c:v>
                </c:pt>
                <c:pt idx="25">
                  <c:v>9.8000000000000007</c:v>
                </c:pt>
                <c:pt idx="26">
                  <c:v>9.9</c:v>
                </c:pt>
                <c:pt idx="27">
                  <c:v>9.9779999999999998</c:v>
                </c:pt>
                <c:pt idx="28">
                  <c:v>10.002000000000001</c:v>
                </c:pt>
                <c:pt idx="29">
                  <c:v>10.000999999999999</c:v>
                </c:pt>
                <c:pt idx="30">
                  <c:v>10.002000000000001</c:v>
                </c:pt>
                <c:pt idx="31">
                  <c:v>10.005000000000001</c:v>
                </c:pt>
                <c:pt idx="32">
                  <c:v>9.9710000000000001</c:v>
                </c:pt>
                <c:pt idx="33">
                  <c:v>10.042</c:v>
                </c:pt>
                <c:pt idx="34">
                  <c:v>10.01</c:v>
                </c:pt>
                <c:pt idx="35">
                  <c:v>9.9019999999999992</c:v>
                </c:pt>
                <c:pt idx="36">
                  <c:v>9.8209999999999997</c:v>
                </c:pt>
                <c:pt idx="37">
                  <c:v>9.8010000000000002</c:v>
                </c:pt>
                <c:pt idx="38">
                  <c:v>9.8010000000000002</c:v>
                </c:pt>
                <c:pt idx="39">
                  <c:v>9.8019999999999996</c:v>
                </c:pt>
                <c:pt idx="40">
                  <c:v>9.7850000000000001</c:v>
                </c:pt>
                <c:pt idx="41">
                  <c:v>9.8000000000000007</c:v>
                </c:pt>
                <c:pt idx="42">
                  <c:v>9.8040000000000003</c:v>
                </c:pt>
                <c:pt idx="43">
                  <c:v>9.8000000000000007</c:v>
                </c:pt>
                <c:pt idx="44">
                  <c:v>9.8010000000000002</c:v>
                </c:pt>
                <c:pt idx="45">
                  <c:v>9.8040000000000003</c:v>
                </c:pt>
                <c:pt idx="46">
                  <c:v>9.7010000000000005</c:v>
                </c:pt>
                <c:pt idx="47">
                  <c:v>9.5289999999999999</c:v>
                </c:pt>
                <c:pt idx="48">
                  <c:v>9.7940000000000005</c:v>
                </c:pt>
                <c:pt idx="49">
                  <c:v>9.8780000000000001</c:v>
                </c:pt>
                <c:pt idx="50">
                  <c:v>9.7379999999999995</c:v>
                </c:pt>
                <c:pt idx="51">
                  <c:v>9.6720000000000006</c:v>
                </c:pt>
                <c:pt idx="52">
                  <c:v>9.6470000000000002</c:v>
                </c:pt>
                <c:pt idx="53">
                  <c:v>9.5960000000000001</c:v>
                </c:pt>
                <c:pt idx="54">
                  <c:v>9.5310000000000006</c:v>
                </c:pt>
                <c:pt idx="55">
                  <c:v>9.4149999999999991</c:v>
                </c:pt>
                <c:pt idx="56">
                  <c:v>9.3989999999999991</c:v>
                </c:pt>
                <c:pt idx="57">
                  <c:v>9.3219999999999992</c:v>
                </c:pt>
                <c:pt idx="58">
                  <c:v>9.3230000000000004</c:v>
                </c:pt>
                <c:pt idx="59">
                  <c:v>9.3219999999999992</c:v>
                </c:pt>
                <c:pt idx="60">
                  <c:v>9.3209999999999997</c:v>
                </c:pt>
                <c:pt idx="61">
                  <c:v>9.2989999999999995</c:v>
                </c:pt>
                <c:pt idx="62">
                  <c:v>9.23</c:v>
                </c:pt>
                <c:pt idx="63">
                  <c:v>9.2189999999999994</c:v>
                </c:pt>
                <c:pt idx="64">
                  <c:v>9.202</c:v>
                </c:pt>
                <c:pt idx="65">
                  <c:v>9.2460000000000004</c:v>
                </c:pt>
                <c:pt idx="66">
                  <c:v>9.2479999999999993</c:v>
                </c:pt>
                <c:pt idx="67">
                  <c:v>9.1609999999999996</c:v>
                </c:pt>
                <c:pt idx="68">
                  <c:v>9.0709999999999997</c:v>
                </c:pt>
                <c:pt idx="69">
                  <c:v>9.0350000000000001</c:v>
                </c:pt>
                <c:pt idx="70">
                  <c:v>9.0289999999999999</c:v>
                </c:pt>
                <c:pt idx="71">
                  <c:v>9.0169999999999995</c:v>
                </c:pt>
                <c:pt idx="72">
                  <c:v>9.0210000000000008</c:v>
                </c:pt>
                <c:pt idx="73">
                  <c:v>9.0120000000000005</c:v>
                </c:pt>
                <c:pt idx="74">
                  <c:v>8.9949999999999992</c:v>
                </c:pt>
                <c:pt idx="75">
                  <c:v>8.9719999999999995</c:v>
                </c:pt>
                <c:pt idx="76">
                  <c:v>8.968</c:v>
                </c:pt>
                <c:pt idx="77">
                  <c:v>8.9949999999999992</c:v>
                </c:pt>
                <c:pt idx="78">
                  <c:v>9.0169999999999995</c:v>
                </c:pt>
                <c:pt idx="79">
                  <c:v>9.0210000000000008</c:v>
                </c:pt>
                <c:pt idx="80">
                  <c:v>9.0310000000000006</c:v>
                </c:pt>
                <c:pt idx="81">
                  <c:v>9.0299999999999994</c:v>
                </c:pt>
                <c:pt idx="82">
                  <c:v>9.0299999999999994</c:v>
                </c:pt>
                <c:pt idx="83">
                  <c:v>9.0129999999999999</c:v>
                </c:pt>
                <c:pt idx="84">
                  <c:v>9.0120000000000005</c:v>
                </c:pt>
                <c:pt idx="85">
                  <c:v>8.9930000000000003</c:v>
                </c:pt>
                <c:pt idx="86">
                  <c:v>8.9760000000000009</c:v>
                </c:pt>
                <c:pt idx="87">
                  <c:v>8.8879999999999999</c:v>
                </c:pt>
                <c:pt idx="88">
                  <c:v>8.8879999999999999</c:v>
                </c:pt>
                <c:pt idx="89">
                  <c:v>8.8840000000000003</c:v>
                </c:pt>
                <c:pt idx="90">
                  <c:v>8.9149999999999991</c:v>
                </c:pt>
                <c:pt idx="91">
                  <c:v>8.9179999999999993</c:v>
                </c:pt>
                <c:pt idx="92">
                  <c:v>8.9239999999999995</c:v>
                </c:pt>
                <c:pt idx="93">
                  <c:v>8.9060000000000006</c:v>
                </c:pt>
                <c:pt idx="94">
                  <c:v>8.8970000000000002</c:v>
                </c:pt>
                <c:pt idx="95">
                  <c:v>8.8970000000000002</c:v>
                </c:pt>
                <c:pt idx="96">
                  <c:v>8.8810000000000002</c:v>
                </c:pt>
                <c:pt idx="97">
                  <c:v>8.86</c:v>
                </c:pt>
                <c:pt idx="98">
                  <c:v>8.8030000000000008</c:v>
                </c:pt>
                <c:pt idx="99">
                  <c:v>8.7710000000000008</c:v>
                </c:pt>
                <c:pt idx="100">
                  <c:v>8.8010000000000002</c:v>
                </c:pt>
                <c:pt idx="101">
                  <c:v>8.8070000000000004</c:v>
                </c:pt>
                <c:pt idx="102">
                  <c:v>8.81</c:v>
                </c:pt>
                <c:pt idx="103">
                  <c:v>8.8309999999999995</c:v>
                </c:pt>
                <c:pt idx="104">
                  <c:v>8.8819999999999997</c:v>
                </c:pt>
                <c:pt idx="105">
                  <c:v>8.8989999999999991</c:v>
                </c:pt>
                <c:pt idx="106">
                  <c:v>8.91</c:v>
                </c:pt>
                <c:pt idx="107">
                  <c:v>8.9169999999999998</c:v>
                </c:pt>
                <c:pt idx="108">
                  <c:v>8.9990000000000006</c:v>
                </c:pt>
                <c:pt idx="109">
                  <c:v>8.8119999999999994</c:v>
                </c:pt>
                <c:pt idx="110">
                  <c:v>8.8089999999999993</c:v>
                </c:pt>
                <c:pt idx="111">
                  <c:v>8.8170000000000002</c:v>
                </c:pt>
                <c:pt idx="112">
                  <c:v>8.8140000000000001</c:v>
                </c:pt>
                <c:pt idx="113">
                  <c:v>8.8079999999999998</c:v>
                </c:pt>
                <c:pt idx="114">
                  <c:v>8.8140000000000001</c:v>
                </c:pt>
                <c:pt idx="115">
                  <c:v>8.8070000000000004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8-4325-A7BE-F8557A55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高速公路!$D$2:$E$2</c:f>
              <c:strCache>
                <c:ptCount val="1"/>
                <c:pt idx="0">
                  <c:v>高速公路Ⅱ(申万)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高速公路!$A$5:$A$120</c:f>
              <c:numCache>
                <c:formatCode>yyyy\-mm\-dd</c:formatCode>
                <c:ptCount val="116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</c:numCache>
            </c:numRef>
          </c:cat>
          <c:val>
            <c:numRef>
              <c:f>高速公路!$D$5:$D$120</c:f>
              <c:numCache>
                <c:formatCode>#,##0_ </c:formatCode>
                <c:ptCount val="116"/>
                <c:pt idx="0">
                  <c:v>1834.316</c:v>
                </c:pt>
                <c:pt idx="1">
                  <c:v>1811.43</c:v>
                </c:pt>
                <c:pt idx="2">
                  <c:v>1803.65</c:v>
                </c:pt>
                <c:pt idx="3">
                  <c:v>1800.42</c:v>
                </c:pt>
                <c:pt idx="4">
                  <c:v>1804.49</c:v>
                </c:pt>
                <c:pt idx="5">
                  <c:v>1785.32</c:v>
                </c:pt>
                <c:pt idx="6">
                  <c:v>1787.21</c:v>
                </c:pt>
                <c:pt idx="7">
                  <c:v>1755.94</c:v>
                </c:pt>
                <c:pt idx="8">
                  <c:v>1750.67</c:v>
                </c:pt>
                <c:pt idx="9">
                  <c:v>1764.88</c:v>
                </c:pt>
                <c:pt idx="10">
                  <c:v>1761.03</c:v>
                </c:pt>
                <c:pt idx="11">
                  <c:v>1758.3</c:v>
                </c:pt>
                <c:pt idx="12">
                  <c:v>1756.65</c:v>
                </c:pt>
                <c:pt idx="13">
                  <c:v>1748.86</c:v>
                </c:pt>
                <c:pt idx="14">
                  <c:v>1746.6</c:v>
                </c:pt>
                <c:pt idx="15">
                  <c:v>1728.81</c:v>
                </c:pt>
                <c:pt idx="16">
                  <c:v>1731.01</c:v>
                </c:pt>
                <c:pt idx="17">
                  <c:v>1728.12</c:v>
                </c:pt>
                <c:pt idx="18">
                  <c:v>1735.37</c:v>
                </c:pt>
                <c:pt idx="19">
                  <c:v>1723.83</c:v>
                </c:pt>
                <c:pt idx="20">
                  <c:v>1725.18</c:v>
                </c:pt>
                <c:pt idx="21">
                  <c:v>1712.39</c:v>
                </c:pt>
                <c:pt idx="22">
                  <c:v>1708.27</c:v>
                </c:pt>
                <c:pt idx="23">
                  <c:v>1702.53</c:v>
                </c:pt>
                <c:pt idx="24">
                  <c:v>1704.7</c:v>
                </c:pt>
                <c:pt idx="25">
                  <c:v>1701.86</c:v>
                </c:pt>
                <c:pt idx="26">
                  <c:v>1698.53</c:v>
                </c:pt>
                <c:pt idx="27">
                  <c:v>1693.6</c:v>
                </c:pt>
                <c:pt idx="28">
                  <c:v>1724.43</c:v>
                </c:pt>
                <c:pt idx="29">
                  <c:v>1727.4</c:v>
                </c:pt>
                <c:pt idx="30">
                  <c:v>1717.24</c:v>
                </c:pt>
                <c:pt idx="31">
                  <c:v>1733.25</c:v>
                </c:pt>
                <c:pt idx="32">
                  <c:v>1752.06</c:v>
                </c:pt>
                <c:pt idx="33">
                  <c:v>1757.15</c:v>
                </c:pt>
                <c:pt idx="34">
                  <c:v>1759.93</c:v>
                </c:pt>
                <c:pt idx="35">
                  <c:v>1785.62</c:v>
                </c:pt>
                <c:pt idx="36">
                  <c:v>1793.79</c:v>
                </c:pt>
                <c:pt idx="37">
                  <c:v>1810.79</c:v>
                </c:pt>
                <c:pt idx="38">
                  <c:v>1813.42</c:v>
                </c:pt>
                <c:pt idx="39">
                  <c:v>1795.34</c:v>
                </c:pt>
                <c:pt idx="40">
                  <c:v>1817.61</c:v>
                </c:pt>
                <c:pt idx="41">
                  <c:v>1811.75</c:v>
                </c:pt>
                <c:pt idx="42">
                  <c:v>1820.12</c:v>
                </c:pt>
                <c:pt idx="43">
                  <c:v>1860.95</c:v>
                </c:pt>
                <c:pt idx="44">
                  <c:v>1864.64</c:v>
                </c:pt>
                <c:pt idx="45">
                  <c:v>1832.64</c:v>
                </c:pt>
                <c:pt idx="46">
                  <c:v>1820.75</c:v>
                </c:pt>
                <c:pt idx="47">
                  <c:v>1859.86</c:v>
                </c:pt>
                <c:pt idx="48">
                  <c:v>1839.37</c:v>
                </c:pt>
                <c:pt idx="49">
                  <c:v>1900.93</c:v>
                </c:pt>
                <c:pt idx="50">
                  <c:v>1922.14</c:v>
                </c:pt>
                <c:pt idx="51">
                  <c:v>1886.67</c:v>
                </c:pt>
                <c:pt idx="52">
                  <c:v>1823.04</c:v>
                </c:pt>
                <c:pt idx="53">
                  <c:v>1834.61</c:v>
                </c:pt>
                <c:pt idx="54">
                  <c:v>1854.63</c:v>
                </c:pt>
                <c:pt idx="55">
                  <c:v>1855.92</c:v>
                </c:pt>
                <c:pt idx="56">
                  <c:v>1901.74</c:v>
                </c:pt>
                <c:pt idx="57">
                  <c:v>1867.44</c:v>
                </c:pt>
                <c:pt idx="58">
                  <c:v>1886.99</c:v>
                </c:pt>
                <c:pt idx="59">
                  <c:v>1854.07</c:v>
                </c:pt>
                <c:pt idx="60">
                  <c:v>1824.26</c:v>
                </c:pt>
                <c:pt idx="61">
                  <c:v>1798.19</c:v>
                </c:pt>
                <c:pt idx="62">
                  <c:v>1785.93</c:v>
                </c:pt>
                <c:pt idx="63">
                  <c:v>1781.62</c:v>
                </c:pt>
                <c:pt idx="64">
                  <c:v>1778.43</c:v>
                </c:pt>
                <c:pt idx="65">
                  <c:v>1757.95</c:v>
                </c:pt>
                <c:pt idx="66">
                  <c:v>1743.18</c:v>
                </c:pt>
                <c:pt idx="67">
                  <c:v>1751.2</c:v>
                </c:pt>
                <c:pt idx="68">
                  <c:v>1760.47</c:v>
                </c:pt>
                <c:pt idx="69">
                  <c:v>1753.66</c:v>
                </c:pt>
                <c:pt idx="70">
                  <c:v>1731.65</c:v>
                </c:pt>
                <c:pt idx="71">
                  <c:v>1725.18</c:v>
                </c:pt>
                <c:pt idx="72">
                  <c:v>1717.63</c:v>
                </c:pt>
                <c:pt idx="73">
                  <c:v>1712.25</c:v>
                </c:pt>
                <c:pt idx="74">
                  <c:v>1708.37</c:v>
                </c:pt>
                <c:pt idx="75">
                  <c:v>1702.37</c:v>
                </c:pt>
                <c:pt idx="76">
                  <c:v>1704.16</c:v>
                </c:pt>
                <c:pt idx="77">
                  <c:v>1698.71</c:v>
                </c:pt>
                <c:pt idx="78">
                  <c:v>1697.86</c:v>
                </c:pt>
                <c:pt idx="79">
                  <c:v>1698.88</c:v>
                </c:pt>
                <c:pt idx="80">
                  <c:v>1697.1</c:v>
                </c:pt>
                <c:pt idx="81">
                  <c:v>1706.83</c:v>
                </c:pt>
                <c:pt idx="82">
                  <c:v>1684.93</c:v>
                </c:pt>
                <c:pt idx="83">
                  <c:v>1691.47</c:v>
                </c:pt>
                <c:pt idx="84">
                  <c:v>1695.47</c:v>
                </c:pt>
                <c:pt idx="85">
                  <c:v>1695.65</c:v>
                </c:pt>
                <c:pt idx="86">
                  <c:v>1694.88</c:v>
                </c:pt>
                <c:pt idx="87">
                  <c:v>1688.29</c:v>
                </c:pt>
                <c:pt idx="88">
                  <c:v>1700.14</c:v>
                </c:pt>
                <c:pt idx="89">
                  <c:v>1702.35</c:v>
                </c:pt>
                <c:pt idx="90">
                  <c:v>1716.46</c:v>
                </c:pt>
                <c:pt idx="91">
                  <c:v>1737.44</c:v>
                </c:pt>
                <c:pt idx="92">
                  <c:v>1758.58</c:v>
                </c:pt>
                <c:pt idx="93">
                  <c:v>1774.76</c:v>
                </c:pt>
                <c:pt idx="94">
                  <c:v>1773.87</c:v>
                </c:pt>
                <c:pt idx="95">
                  <c:v>1764.87</c:v>
                </c:pt>
                <c:pt idx="96">
                  <c:v>1767.16</c:v>
                </c:pt>
                <c:pt idx="97">
                  <c:v>1767.35</c:v>
                </c:pt>
                <c:pt idx="98">
                  <c:v>1762.43</c:v>
                </c:pt>
                <c:pt idx="99">
                  <c:v>1766.05</c:v>
                </c:pt>
                <c:pt idx="100">
                  <c:v>1770.1</c:v>
                </c:pt>
                <c:pt idx="101">
                  <c:v>1766.24</c:v>
                </c:pt>
                <c:pt idx="102">
                  <c:v>1768.9</c:v>
                </c:pt>
                <c:pt idx="103">
                  <c:v>1761.64</c:v>
                </c:pt>
                <c:pt idx="104">
                  <c:v>1769.02</c:v>
                </c:pt>
                <c:pt idx="105">
                  <c:v>1776.24</c:v>
                </c:pt>
                <c:pt idx="106">
                  <c:v>1759.51</c:v>
                </c:pt>
                <c:pt idx="107">
                  <c:v>1759.81</c:v>
                </c:pt>
                <c:pt idx="108">
                  <c:v>1767.57</c:v>
                </c:pt>
                <c:pt idx="109">
                  <c:v>1782.49</c:v>
                </c:pt>
                <c:pt idx="110">
                  <c:v>1777.3</c:v>
                </c:pt>
                <c:pt idx="111">
                  <c:v>1791.56</c:v>
                </c:pt>
                <c:pt idx="112">
                  <c:v>1816.1</c:v>
                </c:pt>
                <c:pt idx="113">
                  <c:v>1810.7</c:v>
                </c:pt>
                <c:pt idx="114">
                  <c:v>1807.89</c:v>
                </c:pt>
                <c:pt idx="115">
                  <c:v>1810.35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8-4325-A7BE-F8557A55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yyyy\-mm;@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</c:scaling>
        <c:delete val="0"/>
        <c:axPos val="l"/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</c:valAx>
      <c:dateAx>
        <c:axId val="594166240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594513936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14113780201882E-3"/>
                  <c:y val="-6.47443958447238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高速公路!$L$6:$L$29</c:f>
              <c:numCache>
                <c:formatCode>0.00%</c:formatCode>
                <c:ptCount val="24"/>
                <c:pt idx="0">
                  <c:v>-6.8225373706400916E-3</c:v>
                </c:pt>
                <c:pt idx="1">
                  <c:v>-1.682618092003707E-2</c:v>
                </c:pt>
                <c:pt idx="2">
                  <c:v>-2.7476840948343906E-3</c:v>
                </c:pt>
                <c:pt idx="3">
                  <c:v>-2.4403684169093109E-3</c:v>
                </c:pt>
                <c:pt idx="4">
                  <c:v>-1.0890151515151492E-2</c:v>
                </c:pt>
                <c:pt idx="5">
                  <c:v>-2.1541407371948873E-3</c:v>
                </c:pt>
                <c:pt idx="6">
                  <c:v>4.7973135044387938E-4</c:v>
                </c:pt>
                <c:pt idx="7">
                  <c:v>1.8380883880764198E-3</c:v>
                </c:pt>
                <c:pt idx="8">
                  <c:v>1.8426930440331946E-2</c:v>
                </c:pt>
                <c:pt idx="9">
                  <c:v>4.151327641576108E-3</c:v>
                </c:pt>
                <c:pt idx="10">
                  <c:v>-1.2480499219968966E-3</c:v>
                </c:pt>
                <c:pt idx="11">
                  <c:v>5.7794439237737194E-3</c:v>
                </c:pt>
                <c:pt idx="12">
                  <c:v>1.017238701661749E-2</c:v>
                </c:pt>
                <c:pt idx="13">
                  <c:v>7.686985932815471E-4</c:v>
                </c:pt>
                <c:pt idx="14">
                  <c:v>-1.38259466932944E-3</c:v>
                </c:pt>
                <c:pt idx="15">
                  <c:v>3.8458580109221874E-3</c:v>
                </c:pt>
                <c:pt idx="16">
                  <c:v>2.5285418741858301E-3</c:v>
                </c:pt>
                <c:pt idx="17">
                  <c:v>-9.9357994497095703E-4</c:v>
                </c:pt>
                <c:pt idx="18">
                  <c:v>-1.0863744166475398E-2</c:v>
                </c:pt>
                <c:pt idx="19">
                  <c:v>3.944620620310868E-3</c:v>
                </c:pt>
                <c:pt idx="20">
                  <c:v>1.0015408320493968E-3</c:v>
                </c:pt>
                <c:pt idx="21">
                  <c:v>-1.3853613484183791E-3</c:v>
                </c:pt>
                <c:pt idx="22">
                  <c:v>4.2389210019266876E-3</c:v>
                </c:pt>
                <c:pt idx="23">
                  <c:v>3.0698388334613469E-3</c:v>
                </c:pt>
              </c:numCache>
            </c:numRef>
          </c:xVal>
          <c:yVal>
            <c:numRef>
              <c:f>高速公路!$N$6:$N$29</c:f>
              <c:numCache>
                <c:formatCode>0.00%</c:formatCode>
                <c:ptCount val="24"/>
                <c:pt idx="0">
                  <c:v>-3.099498926270583E-2</c:v>
                </c:pt>
                <c:pt idx="1">
                  <c:v>5.1653303481626889E-3</c:v>
                </c:pt>
                <c:pt idx="2">
                  <c:v>-8.7625077731934287E-4</c:v>
                </c:pt>
                <c:pt idx="3">
                  <c:v>-4.9622315896681313E-3</c:v>
                </c:pt>
                <c:pt idx="4">
                  <c:v>-3.9969748319666931E-2</c:v>
                </c:pt>
                <c:pt idx="5">
                  <c:v>-1.9901794123047267E-3</c:v>
                </c:pt>
                <c:pt idx="6">
                  <c:v>8.178381297739401E-3</c:v>
                </c:pt>
                <c:pt idx="7">
                  <c:v>1.1137863437549633E-2</c:v>
                </c:pt>
                <c:pt idx="8">
                  <c:v>1.9544372187257908E-2</c:v>
                </c:pt>
                <c:pt idx="9">
                  <c:v>1.9832115121059868E-2</c:v>
                </c:pt>
                <c:pt idx="10">
                  <c:v>4.5640086677529279E-2</c:v>
                </c:pt>
                <c:pt idx="11">
                  <c:v>-2.3775864284796389E-2</c:v>
                </c:pt>
                <c:pt idx="12">
                  <c:v>4.2725337897138838E-2</c:v>
                </c:pt>
                <c:pt idx="13">
                  <c:v>-3.592452115543443E-2</c:v>
                </c:pt>
                <c:pt idx="14">
                  <c:v>1.7461148943600513E-2</c:v>
                </c:pt>
                <c:pt idx="15">
                  <c:v>-3.7165350952462761E-2</c:v>
                </c:pt>
                <c:pt idx="16">
                  <c:v>-1.9723283612017695E-2</c:v>
                </c:pt>
                <c:pt idx="17">
                  <c:v>-1.8483689692203598E-2</c:v>
                </c:pt>
                <c:pt idx="18">
                  <c:v>-1.3141136968854994E-2</c:v>
                </c:pt>
                <c:pt idx="19">
                  <c:v>1.1221915879626954E-2</c:v>
                </c:pt>
                <c:pt idx="20">
                  <c:v>1.3208959120098784E-2</c:v>
                </c:pt>
                <c:pt idx="21">
                  <c:v>1.0466048322455235E-2</c:v>
                </c:pt>
                <c:pt idx="22">
                  <c:v>2.2443452246045048E-2</c:v>
                </c:pt>
                <c:pt idx="23">
                  <c:v>1.6528769901745122E-2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B-4FC7-BF09-BA3627AF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01023"/>
        <c:axId val="366902271"/>
      </c:scatterChart>
      <c:valAx>
        <c:axId val="36690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6902271"/>
        <c:crosses val="autoZero"/>
        <c:crossBetween val="midCat"/>
      </c:valAx>
      <c:valAx>
        <c:axId val="36690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690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产业园区!$B$2</c:f>
              <c:strCache>
                <c:ptCount val="1"/>
                <c:pt idx="0">
                  <c:v>东吴苏园产业REIT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产业园区!$A$5:$A$119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产业园区!$B$5:$B$119</c:f>
              <c:numCache>
                <c:formatCode>#,##0.00_ </c:formatCode>
                <c:ptCount val="115"/>
                <c:pt idx="0">
                  <c:v>4.4569999999999999</c:v>
                </c:pt>
                <c:pt idx="1">
                  <c:v>4.4130000000000003</c:v>
                </c:pt>
                <c:pt idx="2">
                  <c:v>4.4039999999999999</c:v>
                </c:pt>
                <c:pt idx="3">
                  <c:v>4.3929999999999998</c:v>
                </c:pt>
                <c:pt idx="4">
                  <c:v>4.3680000000000003</c:v>
                </c:pt>
                <c:pt idx="5">
                  <c:v>4.3360000000000003</c:v>
                </c:pt>
                <c:pt idx="6">
                  <c:v>4.3150000000000004</c:v>
                </c:pt>
                <c:pt idx="7">
                  <c:v>4.2869999999999999</c:v>
                </c:pt>
                <c:pt idx="8">
                  <c:v>4.2729999999999997</c:v>
                </c:pt>
                <c:pt idx="9">
                  <c:v>4.2670000000000003</c:v>
                </c:pt>
                <c:pt idx="10">
                  <c:v>4.2670000000000003</c:v>
                </c:pt>
                <c:pt idx="11">
                  <c:v>4.2699999999999996</c:v>
                </c:pt>
                <c:pt idx="12">
                  <c:v>4.2549999999999999</c:v>
                </c:pt>
                <c:pt idx="13">
                  <c:v>4.2519999999999998</c:v>
                </c:pt>
                <c:pt idx="14">
                  <c:v>4.2699999999999996</c:v>
                </c:pt>
                <c:pt idx="15">
                  <c:v>4.2649999999999997</c:v>
                </c:pt>
                <c:pt idx="16">
                  <c:v>4.2480000000000002</c:v>
                </c:pt>
                <c:pt idx="17">
                  <c:v>4.2290000000000001</c:v>
                </c:pt>
                <c:pt idx="18">
                  <c:v>4.2080000000000002</c:v>
                </c:pt>
                <c:pt idx="19">
                  <c:v>4.2089999999999996</c:v>
                </c:pt>
                <c:pt idx="20">
                  <c:v>4.1660000000000004</c:v>
                </c:pt>
                <c:pt idx="21">
                  <c:v>4.1520000000000001</c:v>
                </c:pt>
                <c:pt idx="22">
                  <c:v>4.1550000000000002</c:v>
                </c:pt>
                <c:pt idx="23">
                  <c:v>4.1559999999999997</c:v>
                </c:pt>
                <c:pt idx="24">
                  <c:v>4.1920000000000002</c:v>
                </c:pt>
                <c:pt idx="25">
                  <c:v>4.1719999999999997</c:v>
                </c:pt>
                <c:pt idx="26">
                  <c:v>4.2140000000000004</c:v>
                </c:pt>
                <c:pt idx="27">
                  <c:v>4.1900000000000004</c:v>
                </c:pt>
                <c:pt idx="28">
                  <c:v>4.3259999999999996</c:v>
                </c:pt>
                <c:pt idx="29">
                  <c:v>4.3390000000000004</c:v>
                </c:pt>
                <c:pt idx="30">
                  <c:v>4.2220000000000004</c:v>
                </c:pt>
                <c:pt idx="31">
                  <c:v>4.1399999999999997</c:v>
                </c:pt>
                <c:pt idx="32">
                  <c:v>4.101</c:v>
                </c:pt>
                <c:pt idx="33">
                  <c:v>4.1109999999999998</c:v>
                </c:pt>
                <c:pt idx="34">
                  <c:v>4.0670000000000002</c:v>
                </c:pt>
                <c:pt idx="35">
                  <c:v>4.0359999999999996</c:v>
                </c:pt>
                <c:pt idx="36">
                  <c:v>4.0030000000000001</c:v>
                </c:pt>
                <c:pt idx="37">
                  <c:v>3.9980000000000002</c:v>
                </c:pt>
                <c:pt idx="38">
                  <c:v>3.9950000000000001</c:v>
                </c:pt>
                <c:pt idx="39">
                  <c:v>3.9950000000000001</c:v>
                </c:pt>
                <c:pt idx="40">
                  <c:v>3.9950000000000001</c:v>
                </c:pt>
                <c:pt idx="41">
                  <c:v>3.992</c:v>
                </c:pt>
                <c:pt idx="42">
                  <c:v>3.9910000000000001</c:v>
                </c:pt>
                <c:pt idx="43">
                  <c:v>3.9980000000000002</c:v>
                </c:pt>
                <c:pt idx="44">
                  <c:v>3.9990000000000001</c:v>
                </c:pt>
                <c:pt idx="45">
                  <c:v>3.984</c:v>
                </c:pt>
                <c:pt idx="46">
                  <c:v>3.9820000000000002</c:v>
                </c:pt>
                <c:pt idx="47">
                  <c:v>3.97</c:v>
                </c:pt>
                <c:pt idx="48">
                  <c:v>3.968</c:v>
                </c:pt>
                <c:pt idx="49">
                  <c:v>3.96</c:v>
                </c:pt>
                <c:pt idx="50">
                  <c:v>3.9409999999999998</c:v>
                </c:pt>
                <c:pt idx="51">
                  <c:v>3.92</c:v>
                </c:pt>
                <c:pt idx="52">
                  <c:v>3.915</c:v>
                </c:pt>
                <c:pt idx="53">
                  <c:v>3.9129999999999998</c:v>
                </c:pt>
                <c:pt idx="54">
                  <c:v>3.9119999999999999</c:v>
                </c:pt>
                <c:pt idx="55">
                  <c:v>3.8959999999999999</c:v>
                </c:pt>
                <c:pt idx="56">
                  <c:v>3.895</c:v>
                </c:pt>
                <c:pt idx="57">
                  <c:v>3.8919999999999999</c:v>
                </c:pt>
                <c:pt idx="58">
                  <c:v>3.8940000000000001</c:v>
                </c:pt>
                <c:pt idx="59">
                  <c:v>3.8929999999999998</c:v>
                </c:pt>
                <c:pt idx="60">
                  <c:v>3.8849999999999998</c:v>
                </c:pt>
                <c:pt idx="61">
                  <c:v>3.8839999999999999</c:v>
                </c:pt>
                <c:pt idx="62">
                  <c:v>3.8879999999999999</c:v>
                </c:pt>
                <c:pt idx="63">
                  <c:v>3.887</c:v>
                </c:pt>
                <c:pt idx="64">
                  <c:v>3.8940000000000001</c:v>
                </c:pt>
                <c:pt idx="65">
                  <c:v>3.8980000000000001</c:v>
                </c:pt>
                <c:pt idx="66">
                  <c:v>3.9020000000000001</c:v>
                </c:pt>
                <c:pt idx="67">
                  <c:v>3.891</c:v>
                </c:pt>
                <c:pt idx="68">
                  <c:v>3.875</c:v>
                </c:pt>
                <c:pt idx="69">
                  <c:v>3.8620000000000001</c:v>
                </c:pt>
                <c:pt idx="70">
                  <c:v>3.8540000000000001</c:v>
                </c:pt>
                <c:pt idx="71">
                  <c:v>3.8359999999999999</c:v>
                </c:pt>
                <c:pt idx="72">
                  <c:v>3.8290000000000002</c:v>
                </c:pt>
                <c:pt idx="73">
                  <c:v>3.8330000000000002</c:v>
                </c:pt>
                <c:pt idx="74">
                  <c:v>3.8410000000000002</c:v>
                </c:pt>
                <c:pt idx="75">
                  <c:v>3.8380000000000001</c:v>
                </c:pt>
                <c:pt idx="76">
                  <c:v>3.8380000000000001</c:v>
                </c:pt>
                <c:pt idx="77">
                  <c:v>3.8530000000000002</c:v>
                </c:pt>
                <c:pt idx="78">
                  <c:v>3.8479999999999999</c:v>
                </c:pt>
                <c:pt idx="79">
                  <c:v>3.8479999999999999</c:v>
                </c:pt>
                <c:pt idx="80">
                  <c:v>3.8380000000000001</c:v>
                </c:pt>
                <c:pt idx="81">
                  <c:v>3.8380000000000001</c:v>
                </c:pt>
                <c:pt idx="82">
                  <c:v>3.8450000000000002</c:v>
                </c:pt>
                <c:pt idx="83">
                  <c:v>3.8540000000000001</c:v>
                </c:pt>
                <c:pt idx="84">
                  <c:v>3.8620000000000001</c:v>
                </c:pt>
                <c:pt idx="85">
                  <c:v>3.8719999999999999</c:v>
                </c:pt>
                <c:pt idx="86">
                  <c:v>3.8570000000000002</c:v>
                </c:pt>
                <c:pt idx="87">
                  <c:v>3.8340000000000001</c:v>
                </c:pt>
                <c:pt idx="88">
                  <c:v>3.8330000000000002</c:v>
                </c:pt>
                <c:pt idx="89">
                  <c:v>3.8250000000000002</c:v>
                </c:pt>
                <c:pt idx="90">
                  <c:v>3.839</c:v>
                </c:pt>
                <c:pt idx="91">
                  <c:v>3.8620000000000001</c:v>
                </c:pt>
                <c:pt idx="92">
                  <c:v>3.9089999999999998</c:v>
                </c:pt>
                <c:pt idx="93">
                  <c:v>3.8889999999999998</c:v>
                </c:pt>
                <c:pt idx="94">
                  <c:v>3.8879999999999999</c:v>
                </c:pt>
                <c:pt idx="95">
                  <c:v>3.887</c:v>
                </c:pt>
                <c:pt idx="96">
                  <c:v>3.8860000000000001</c:v>
                </c:pt>
                <c:pt idx="97">
                  <c:v>3.8849999999999998</c:v>
                </c:pt>
                <c:pt idx="98">
                  <c:v>3.8490000000000002</c:v>
                </c:pt>
                <c:pt idx="99">
                  <c:v>3.8</c:v>
                </c:pt>
                <c:pt idx="100">
                  <c:v>3.81</c:v>
                </c:pt>
                <c:pt idx="101">
                  <c:v>3.8330000000000002</c:v>
                </c:pt>
                <c:pt idx="102">
                  <c:v>3.851</c:v>
                </c:pt>
                <c:pt idx="103">
                  <c:v>3.867</c:v>
                </c:pt>
                <c:pt idx="104">
                  <c:v>3.871</c:v>
                </c:pt>
                <c:pt idx="105">
                  <c:v>3.88</c:v>
                </c:pt>
                <c:pt idx="106">
                  <c:v>3.88</c:v>
                </c:pt>
                <c:pt idx="107">
                  <c:v>3.887</c:v>
                </c:pt>
                <c:pt idx="108">
                  <c:v>3.9780000000000002</c:v>
                </c:pt>
                <c:pt idx="109">
                  <c:v>3.8849999999999998</c:v>
                </c:pt>
                <c:pt idx="110">
                  <c:v>3.883</c:v>
                </c:pt>
                <c:pt idx="111">
                  <c:v>3.8809999999999998</c:v>
                </c:pt>
                <c:pt idx="112">
                  <c:v>3.887</c:v>
                </c:pt>
                <c:pt idx="113">
                  <c:v>3.8849999999999998</c:v>
                </c:pt>
                <c:pt idx="114">
                  <c:v>3.9060000000000001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产业园区!$H$2</c:f>
              <c:strCache>
                <c:ptCount val="1"/>
                <c:pt idx="0">
                  <c:v>园区开发Ⅱ(申万)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val>
            <c:numRef>
              <c:f>产业园区!$H$5:$H$119</c:f>
              <c:numCache>
                <c:formatCode>#,##0_ </c:formatCode>
                <c:ptCount val="115"/>
                <c:pt idx="0">
                  <c:v>2001.07</c:v>
                </c:pt>
                <c:pt idx="1">
                  <c:v>1980.06</c:v>
                </c:pt>
                <c:pt idx="2">
                  <c:v>1975.19</c:v>
                </c:pt>
                <c:pt idx="3">
                  <c:v>1973.55</c:v>
                </c:pt>
                <c:pt idx="4">
                  <c:v>1990.74</c:v>
                </c:pt>
                <c:pt idx="5">
                  <c:v>1988.14</c:v>
                </c:pt>
                <c:pt idx="6">
                  <c:v>1989.71</c:v>
                </c:pt>
                <c:pt idx="7">
                  <c:v>1969.68</c:v>
                </c:pt>
                <c:pt idx="8">
                  <c:v>1969.61</c:v>
                </c:pt>
                <c:pt idx="9">
                  <c:v>1987.27</c:v>
                </c:pt>
                <c:pt idx="10">
                  <c:v>1985.09</c:v>
                </c:pt>
                <c:pt idx="11">
                  <c:v>1977.2</c:v>
                </c:pt>
                <c:pt idx="12">
                  <c:v>1979.78</c:v>
                </c:pt>
                <c:pt idx="13">
                  <c:v>1993.39</c:v>
                </c:pt>
                <c:pt idx="14">
                  <c:v>1994.72</c:v>
                </c:pt>
                <c:pt idx="15">
                  <c:v>1976.56</c:v>
                </c:pt>
                <c:pt idx="16">
                  <c:v>1989.74</c:v>
                </c:pt>
                <c:pt idx="17">
                  <c:v>1978.45</c:v>
                </c:pt>
                <c:pt idx="18">
                  <c:v>1990.87</c:v>
                </c:pt>
                <c:pt idx="19">
                  <c:v>1980.68</c:v>
                </c:pt>
                <c:pt idx="20">
                  <c:v>1984.11</c:v>
                </c:pt>
                <c:pt idx="21">
                  <c:v>1958.45</c:v>
                </c:pt>
                <c:pt idx="22">
                  <c:v>1947.6</c:v>
                </c:pt>
                <c:pt idx="23">
                  <c:v>1932.55</c:v>
                </c:pt>
                <c:pt idx="24">
                  <c:v>1944.73</c:v>
                </c:pt>
                <c:pt idx="25">
                  <c:v>1938.67</c:v>
                </c:pt>
                <c:pt idx="26">
                  <c:v>1938.02</c:v>
                </c:pt>
                <c:pt idx="27">
                  <c:v>1932.49</c:v>
                </c:pt>
                <c:pt idx="28">
                  <c:v>1967.28</c:v>
                </c:pt>
                <c:pt idx="29">
                  <c:v>1984.58</c:v>
                </c:pt>
                <c:pt idx="30">
                  <c:v>1954.65</c:v>
                </c:pt>
                <c:pt idx="31">
                  <c:v>1974.81</c:v>
                </c:pt>
                <c:pt idx="32">
                  <c:v>2022.89</c:v>
                </c:pt>
                <c:pt idx="33">
                  <c:v>2036.51</c:v>
                </c:pt>
                <c:pt idx="34">
                  <c:v>2057.42</c:v>
                </c:pt>
                <c:pt idx="35">
                  <c:v>2052.4899999999998</c:v>
                </c:pt>
                <c:pt idx="36">
                  <c:v>2053.4899999999998</c:v>
                </c:pt>
                <c:pt idx="37">
                  <c:v>2051.38</c:v>
                </c:pt>
                <c:pt idx="38">
                  <c:v>2055.08</c:v>
                </c:pt>
                <c:pt idx="39">
                  <c:v>2058.02</c:v>
                </c:pt>
                <c:pt idx="40">
                  <c:v>2067.16</c:v>
                </c:pt>
                <c:pt idx="41">
                  <c:v>2081.65</c:v>
                </c:pt>
                <c:pt idx="42">
                  <c:v>2078.9499999999998</c:v>
                </c:pt>
                <c:pt idx="43">
                  <c:v>2089.84</c:v>
                </c:pt>
                <c:pt idx="44">
                  <c:v>2073.67</c:v>
                </c:pt>
                <c:pt idx="45">
                  <c:v>2051.9699999999998</c:v>
                </c:pt>
                <c:pt idx="46">
                  <c:v>2042.58</c:v>
                </c:pt>
                <c:pt idx="47">
                  <c:v>2058.84</c:v>
                </c:pt>
                <c:pt idx="48">
                  <c:v>2049.2399999999998</c:v>
                </c:pt>
                <c:pt idx="49">
                  <c:v>2080.63</c:v>
                </c:pt>
                <c:pt idx="50">
                  <c:v>2100.7199999999998</c:v>
                </c:pt>
                <c:pt idx="51">
                  <c:v>2073.2399999999998</c:v>
                </c:pt>
                <c:pt idx="52">
                  <c:v>2068.89</c:v>
                </c:pt>
                <c:pt idx="53">
                  <c:v>2090.4699999999998</c:v>
                </c:pt>
                <c:pt idx="54">
                  <c:v>2107.04</c:v>
                </c:pt>
                <c:pt idx="55">
                  <c:v>2113.35</c:v>
                </c:pt>
                <c:pt idx="56">
                  <c:v>2158.41</c:v>
                </c:pt>
                <c:pt idx="57">
                  <c:v>2155.1</c:v>
                </c:pt>
                <c:pt idx="58">
                  <c:v>2179.8200000000002</c:v>
                </c:pt>
                <c:pt idx="59">
                  <c:v>2158.9899999999998</c:v>
                </c:pt>
                <c:pt idx="60">
                  <c:v>2155.37</c:v>
                </c:pt>
                <c:pt idx="61">
                  <c:v>2164.4299999999998</c:v>
                </c:pt>
                <c:pt idx="62">
                  <c:v>2146.42</c:v>
                </c:pt>
                <c:pt idx="63">
                  <c:v>2094.56</c:v>
                </c:pt>
                <c:pt idx="64">
                  <c:v>2099.2800000000002</c:v>
                </c:pt>
                <c:pt idx="65">
                  <c:v>2081.2600000000002</c:v>
                </c:pt>
                <c:pt idx="66">
                  <c:v>2002.1</c:v>
                </c:pt>
                <c:pt idx="67">
                  <c:v>2008.23</c:v>
                </c:pt>
                <c:pt idx="68">
                  <c:v>2020.53</c:v>
                </c:pt>
                <c:pt idx="69">
                  <c:v>2030.52</c:v>
                </c:pt>
                <c:pt idx="70">
                  <c:v>2022.21</c:v>
                </c:pt>
                <c:pt idx="71">
                  <c:v>2020.59</c:v>
                </c:pt>
                <c:pt idx="72">
                  <c:v>2007.95</c:v>
                </c:pt>
                <c:pt idx="73">
                  <c:v>2018.17</c:v>
                </c:pt>
                <c:pt idx="74">
                  <c:v>2032.41</c:v>
                </c:pt>
                <c:pt idx="75">
                  <c:v>2013.92</c:v>
                </c:pt>
                <c:pt idx="76">
                  <c:v>2056.14</c:v>
                </c:pt>
                <c:pt idx="77">
                  <c:v>2049.8000000000002</c:v>
                </c:pt>
                <c:pt idx="78">
                  <c:v>2043.97</c:v>
                </c:pt>
                <c:pt idx="79">
                  <c:v>2046.7</c:v>
                </c:pt>
                <c:pt idx="80">
                  <c:v>2044.67</c:v>
                </c:pt>
                <c:pt idx="81">
                  <c:v>2017.32</c:v>
                </c:pt>
                <c:pt idx="82">
                  <c:v>1994.3</c:v>
                </c:pt>
                <c:pt idx="83">
                  <c:v>2002.87</c:v>
                </c:pt>
                <c:pt idx="84">
                  <c:v>2012.17</c:v>
                </c:pt>
                <c:pt idx="85">
                  <c:v>2011.46</c:v>
                </c:pt>
                <c:pt idx="86">
                  <c:v>2017.09</c:v>
                </c:pt>
                <c:pt idx="87">
                  <c:v>2004.98</c:v>
                </c:pt>
                <c:pt idx="88">
                  <c:v>2031.97</c:v>
                </c:pt>
                <c:pt idx="89">
                  <c:v>2011.39</c:v>
                </c:pt>
                <c:pt idx="90">
                  <c:v>2044.71</c:v>
                </c:pt>
                <c:pt idx="91">
                  <c:v>2079.71</c:v>
                </c:pt>
                <c:pt idx="92">
                  <c:v>2140.14</c:v>
                </c:pt>
                <c:pt idx="93">
                  <c:v>2178.81</c:v>
                </c:pt>
                <c:pt idx="94">
                  <c:v>2177.06</c:v>
                </c:pt>
                <c:pt idx="95">
                  <c:v>2190.42</c:v>
                </c:pt>
                <c:pt idx="96">
                  <c:v>2194.91</c:v>
                </c:pt>
                <c:pt idx="97">
                  <c:v>2299.21</c:v>
                </c:pt>
                <c:pt idx="98">
                  <c:v>2366.48</c:v>
                </c:pt>
                <c:pt idx="99">
                  <c:v>2317.59</c:v>
                </c:pt>
                <c:pt idx="100">
                  <c:v>2351.79</c:v>
                </c:pt>
                <c:pt idx="101">
                  <c:v>2261.9499999999998</c:v>
                </c:pt>
                <c:pt idx="102">
                  <c:v>2270.5</c:v>
                </c:pt>
                <c:pt idx="103">
                  <c:v>2264.12</c:v>
                </c:pt>
                <c:pt idx="104">
                  <c:v>2269.2199999999998</c:v>
                </c:pt>
                <c:pt idx="105">
                  <c:v>2277.79</c:v>
                </c:pt>
                <c:pt idx="106">
                  <c:v>2284.31</c:v>
                </c:pt>
                <c:pt idx="107">
                  <c:v>2265.3200000000002</c:v>
                </c:pt>
                <c:pt idx="108">
                  <c:v>2292.34</c:v>
                </c:pt>
                <c:pt idx="109">
                  <c:v>2267.7199999999998</c:v>
                </c:pt>
                <c:pt idx="110">
                  <c:v>2278.25</c:v>
                </c:pt>
                <c:pt idx="111">
                  <c:v>2325.41</c:v>
                </c:pt>
                <c:pt idx="112">
                  <c:v>2356.38</c:v>
                </c:pt>
                <c:pt idx="113">
                  <c:v>2341.21</c:v>
                </c:pt>
                <c:pt idx="114">
                  <c:v>2333.31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  <c:min val="3.5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  <c:min val="15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8861689564102051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  <c:majorUnit val="500"/>
        <c:minorUnit val="200"/>
      </c:valAx>
      <c:catAx>
        <c:axId val="59416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451393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产业园区!$D$2</c:f>
              <c:strCache>
                <c:ptCount val="1"/>
                <c:pt idx="0">
                  <c:v>博时蛇口产园REIT</c:v>
                </c:pt>
              </c:strCache>
            </c:strRef>
          </c:tx>
          <c:marker>
            <c:symbol val="none"/>
          </c:marker>
          <c:cat>
            <c:numRef>
              <c:f>产业园区!$A$5:$A$119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产业园区!$D$5:$D$119</c:f>
              <c:numCache>
                <c:formatCode>#,##0.00_ </c:formatCode>
                <c:ptCount val="115"/>
                <c:pt idx="0">
                  <c:v>2.69</c:v>
                </c:pt>
                <c:pt idx="1">
                  <c:v>2.66</c:v>
                </c:pt>
                <c:pt idx="2">
                  <c:v>2.6349999999999998</c:v>
                </c:pt>
                <c:pt idx="3">
                  <c:v>2.62</c:v>
                </c:pt>
                <c:pt idx="4">
                  <c:v>2.617</c:v>
                </c:pt>
                <c:pt idx="5">
                  <c:v>2.61</c:v>
                </c:pt>
                <c:pt idx="6">
                  <c:v>2.6110000000000002</c:v>
                </c:pt>
                <c:pt idx="7">
                  <c:v>2.645</c:v>
                </c:pt>
                <c:pt idx="8">
                  <c:v>2.6360000000000001</c:v>
                </c:pt>
                <c:pt idx="9">
                  <c:v>2.617</c:v>
                </c:pt>
                <c:pt idx="10">
                  <c:v>2.5910000000000002</c:v>
                </c:pt>
                <c:pt idx="11">
                  <c:v>2.5880000000000001</c:v>
                </c:pt>
                <c:pt idx="12">
                  <c:v>2.589</c:v>
                </c:pt>
                <c:pt idx="13">
                  <c:v>2.593</c:v>
                </c:pt>
                <c:pt idx="14">
                  <c:v>2.6019999999999999</c:v>
                </c:pt>
                <c:pt idx="15">
                  <c:v>2.6080000000000001</c:v>
                </c:pt>
                <c:pt idx="16">
                  <c:v>2.589</c:v>
                </c:pt>
                <c:pt idx="17">
                  <c:v>2.5939999999999999</c:v>
                </c:pt>
                <c:pt idx="18">
                  <c:v>2.597</c:v>
                </c:pt>
                <c:pt idx="19">
                  <c:v>2.597</c:v>
                </c:pt>
                <c:pt idx="20">
                  <c:v>2.597</c:v>
                </c:pt>
                <c:pt idx="21">
                  <c:v>2.5779999999999998</c:v>
                </c:pt>
                <c:pt idx="22">
                  <c:v>2.5840000000000001</c:v>
                </c:pt>
                <c:pt idx="23">
                  <c:v>2.5920000000000001</c:v>
                </c:pt>
                <c:pt idx="24">
                  <c:v>2.6059999999999999</c:v>
                </c:pt>
                <c:pt idx="25">
                  <c:v>2.5750000000000002</c:v>
                </c:pt>
                <c:pt idx="26">
                  <c:v>2.613</c:v>
                </c:pt>
                <c:pt idx="27">
                  <c:v>2.6309999999999998</c:v>
                </c:pt>
                <c:pt idx="28">
                  <c:v>2.66</c:v>
                </c:pt>
                <c:pt idx="29">
                  <c:v>2.6920000000000002</c:v>
                </c:pt>
                <c:pt idx="30">
                  <c:v>2.6549999999999998</c:v>
                </c:pt>
                <c:pt idx="31">
                  <c:v>2.637</c:v>
                </c:pt>
                <c:pt idx="32">
                  <c:v>2.629</c:v>
                </c:pt>
                <c:pt idx="33">
                  <c:v>2.6509999999999998</c:v>
                </c:pt>
                <c:pt idx="34">
                  <c:v>2.6419999999999999</c:v>
                </c:pt>
                <c:pt idx="35">
                  <c:v>2.641</c:v>
                </c:pt>
                <c:pt idx="36">
                  <c:v>2.6139999999999999</c:v>
                </c:pt>
                <c:pt idx="37">
                  <c:v>2.5920000000000001</c:v>
                </c:pt>
                <c:pt idx="38">
                  <c:v>2.58</c:v>
                </c:pt>
                <c:pt idx="39">
                  <c:v>2.581</c:v>
                </c:pt>
                <c:pt idx="40">
                  <c:v>2.5680000000000001</c:v>
                </c:pt>
                <c:pt idx="41">
                  <c:v>2.57</c:v>
                </c:pt>
                <c:pt idx="42">
                  <c:v>2.573</c:v>
                </c:pt>
                <c:pt idx="43">
                  <c:v>2.5910000000000002</c:v>
                </c:pt>
                <c:pt idx="44">
                  <c:v>2.5950000000000002</c:v>
                </c:pt>
                <c:pt idx="45">
                  <c:v>2.5579999999999998</c:v>
                </c:pt>
                <c:pt idx="46">
                  <c:v>2.5499999999999998</c:v>
                </c:pt>
                <c:pt idx="47">
                  <c:v>2.5680000000000001</c:v>
                </c:pt>
                <c:pt idx="48">
                  <c:v>2.605</c:v>
                </c:pt>
                <c:pt idx="49">
                  <c:v>2.6</c:v>
                </c:pt>
                <c:pt idx="50">
                  <c:v>2.6269999999999998</c:v>
                </c:pt>
                <c:pt idx="51">
                  <c:v>2.6110000000000002</c:v>
                </c:pt>
                <c:pt idx="52">
                  <c:v>2.6259999999999999</c:v>
                </c:pt>
                <c:pt idx="53">
                  <c:v>2.6280000000000001</c:v>
                </c:pt>
                <c:pt idx="54">
                  <c:v>2.6709999999999998</c:v>
                </c:pt>
                <c:pt idx="55">
                  <c:v>2.5910000000000002</c:v>
                </c:pt>
                <c:pt idx="56">
                  <c:v>2.5640000000000001</c:v>
                </c:pt>
                <c:pt idx="57">
                  <c:v>2.5350000000000001</c:v>
                </c:pt>
                <c:pt idx="58">
                  <c:v>2.5390000000000001</c:v>
                </c:pt>
                <c:pt idx="59">
                  <c:v>2.5609999999999999</c:v>
                </c:pt>
                <c:pt idx="60">
                  <c:v>2.5129999999999999</c:v>
                </c:pt>
                <c:pt idx="61">
                  <c:v>2.4889999999999999</c:v>
                </c:pt>
                <c:pt idx="62">
                  <c:v>2.472</c:v>
                </c:pt>
                <c:pt idx="63">
                  <c:v>2.4649999999999999</c:v>
                </c:pt>
                <c:pt idx="64">
                  <c:v>2.4550000000000001</c:v>
                </c:pt>
                <c:pt idx="65">
                  <c:v>2.4809999999999999</c:v>
                </c:pt>
                <c:pt idx="66">
                  <c:v>2.492</c:v>
                </c:pt>
                <c:pt idx="67">
                  <c:v>2.4300000000000002</c:v>
                </c:pt>
                <c:pt idx="68">
                  <c:v>2.41</c:v>
                </c:pt>
                <c:pt idx="69">
                  <c:v>2.379</c:v>
                </c:pt>
                <c:pt idx="70">
                  <c:v>2.3610000000000002</c:v>
                </c:pt>
                <c:pt idx="71">
                  <c:v>2.3530000000000002</c:v>
                </c:pt>
                <c:pt idx="72">
                  <c:v>2.3490000000000002</c:v>
                </c:pt>
                <c:pt idx="73">
                  <c:v>2.3450000000000002</c:v>
                </c:pt>
                <c:pt idx="74">
                  <c:v>2.343</c:v>
                </c:pt>
                <c:pt idx="75">
                  <c:v>2.3410000000000002</c:v>
                </c:pt>
                <c:pt idx="76">
                  <c:v>2.3439999999999999</c:v>
                </c:pt>
                <c:pt idx="77">
                  <c:v>2.3460000000000001</c:v>
                </c:pt>
                <c:pt idx="78">
                  <c:v>2.347</c:v>
                </c:pt>
                <c:pt idx="79">
                  <c:v>2.3479999999999999</c:v>
                </c:pt>
                <c:pt idx="80">
                  <c:v>2.3490000000000002</c:v>
                </c:pt>
                <c:pt idx="81">
                  <c:v>2.3519999999999999</c:v>
                </c:pt>
                <c:pt idx="82">
                  <c:v>2.347</c:v>
                </c:pt>
                <c:pt idx="83">
                  <c:v>2.3439999999999999</c:v>
                </c:pt>
                <c:pt idx="84">
                  <c:v>2.3450000000000002</c:v>
                </c:pt>
                <c:pt idx="85">
                  <c:v>2.3450000000000002</c:v>
                </c:pt>
                <c:pt idx="86">
                  <c:v>2.34</c:v>
                </c:pt>
                <c:pt idx="87">
                  <c:v>2.3410000000000002</c:v>
                </c:pt>
                <c:pt idx="88">
                  <c:v>2.3460000000000001</c:v>
                </c:pt>
                <c:pt idx="89">
                  <c:v>2.335</c:v>
                </c:pt>
                <c:pt idx="90">
                  <c:v>2.3410000000000002</c:v>
                </c:pt>
                <c:pt idx="91">
                  <c:v>2.3580000000000001</c:v>
                </c:pt>
                <c:pt idx="92">
                  <c:v>2.3730000000000002</c:v>
                </c:pt>
                <c:pt idx="93">
                  <c:v>2.3610000000000002</c:v>
                </c:pt>
                <c:pt idx="94">
                  <c:v>2.3610000000000002</c:v>
                </c:pt>
                <c:pt idx="95">
                  <c:v>2.367</c:v>
                </c:pt>
                <c:pt idx="96">
                  <c:v>2.375</c:v>
                </c:pt>
                <c:pt idx="97">
                  <c:v>2.363</c:v>
                </c:pt>
                <c:pt idx="98">
                  <c:v>2.3319999999999999</c:v>
                </c:pt>
                <c:pt idx="99">
                  <c:v>2.3319999999999999</c:v>
                </c:pt>
                <c:pt idx="100">
                  <c:v>2.3380000000000001</c:v>
                </c:pt>
                <c:pt idx="101">
                  <c:v>2.351</c:v>
                </c:pt>
                <c:pt idx="102">
                  <c:v>2.359</c:v>
                </c:pt>
                <c:pt idx="103">
                  <c:v>2.3639999999999999</c:v>
                </c:pt>
                <c:pt idx="104">
                  <c:v>2.3740000000000001</c:v>
                </c:pt>
                <c:pt idx="105">
                  <c:v>2.3809999999999998</c:v>
                </c:pt>
                <c:pt idx="106">
                  <c:v>2.387</c:v>
                </c:pt>
                <c:pt idx="107">
                  <c:v>2.395</c:v>
                </c:pt>
                <c:pt idx="108">
                  <c:v>2.4430000000000001</c:v>
                </c:pt>
                <c:pt idx="109">
                  <c:v>2.3740000000000001</c:v>
                </c:pt>
                <c:pt idx="110">
                  <c:v>2.3730000000000002</c:v>
                </c:pt>
                <c:pt idx="111">
                  <c:v>2.3980000000000001</c:v>
                </c:pt>
                <c:pt idx="112">
                  <c:v>2.407</c:v>
                </c:pt>
                <c:pt idx="113">
                  <c:v>2.4</c:v>
                </c:pt>
                <c:pt idx="114">
                  <c:v>2.3929999999999998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7-4776-BD99-A8C47F248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产业园区!$H$2</c:f>
              <c:strCache>
                <c:ptCount val="1"/>
                <c:pt idx="0">
                  <c:v>园区开发Ⅱ(申万)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val>
            <c:numRef>
              <c:f>产业园区!$H$5:$H$119</c:f>
              <c:numCache>
                <c:formatCode>#,##0_ </c:formatCode>
                <c:ptCount val="115"/>
                <c:pt idx="0">
                  <c:v>2001.07</c:v>
                </c:pt>
                <c:pt idx="1">
                  <c:v>1980.06</c:v>
                </c:pt>
                <c:pt idx="2">
                  <c:v>1975.19</c:v>
                </c:pt>
                <c:pt idx="3">
                  <c:v>1973.55</c:v>
                </c:pt>
                <c:pt idx="4">
                  <c:v>1990.74</c:v>
                </c:pt>
                <c:pt idx="5">
                  <c:v>1988.14</c:v>
                </c:pt>
                <c:pt idx="6">
                  <c:v>1989.71</c:v>
                </c:pt>
                <c:pt idx="7">
                  <c:v>1969.68</c:v>
                </c:pt>
                <c:pt idx="8">
                  <c:v>1969.61</c:v>
                </c:pt>
                <c:pt idx="9">
                  <c:v>1987.27</c:v>
                </c:pt>
                <c:pt idx="10">
                  <c:v>1985.09</c:v>
                </c:pt>
                <c:pt idx="11">
                  <c:v>1977.2</c:v>
                </c:pt>
                <c:pt idx="12">
                  <c:v>1979.78</c:v>
                </c:pt>
                <c:pt idx="13">
                  <c:v>1993.39</c:v>
                </c:pt>
                <c:pt idx="14">
                  <c:v>1994.72</c:v>
                </c:pt>
                <c:pt idx="15">
                  <c:v>1976.56</c:v>
                </c:pt>
                <c:pt idx="16">
                  <c:v>1989.74</c:v>
                </c:pt>
                <c:pt idx="17">
                  <c:v>1978.45</c:v>
                </c:pt>
                <c:pt idx="18">
                  <c:v>1990.87</c:v>
                </c:pt>
                <c:pt idx="19">
                  <c:v>1980.68</c:v>
                </c:pt>
                <c:pt idx="20">
                  <c:v>1984.11</c:v>
                </c:pt>
                <c:pt idx="21">
                  <c:v>1958.45</c:v>
                </c:pt>
                <c:pt idx="22">
                  <c:v>1947.6</c:v>
                </c:pt>
                <c:pt idx="23">
                  <c:v>1932.55</c:v>
                </c:pt>
                <c:pt idx="24">
                  <c:v>1944.73</c:v>
                </c:pt>
                <c:pt idx="25">
                  <c:v>1938.67</c:v>
                </c:pt>
                <c:pt idx="26">
                  <c:v>1938.02</c:v>
                </c:pt>
                <c:pt idx="27">
                  <c:v>1932.49</c:v>
                </c:pt>
                <c:pt idx="28">
                  <c:v>1967.28</c:v>
                </c:pt>
                <c:pt idx="29">
                  <c:v>1984.58</c:v>
                </c:pt>
                <c:pt idx="30">
                  <c:v>1954.65</c:v>
                </c:pt>
                <c:pt idx="31">
                  <c:v>1974.81</c:v>
                </c:pt>
                <c:pt idx="32">
                  <c:v>2022.89</c:v>
                </c:pt>
                <c:pt idx="33">
                  <c:v>2036.51</c:v>
                </c:pt>
                <c:pt idx="34">
                  <c:v>2057.42</c:v>
                </c:pt>
                <c:pt idx="35">
                  <c:v>2052.4899999999998</c:v>
                </c:pt>
                <c:pt idx="36">
                  <c:v>2053.4899999999998</c:v>
                </c:pt>
                <c:pt idx="37">
                  <c:v>2051.38</c:v>
                </c:pt>
                <c:pt idx="38">
                  <c:v>2055.08</c:v>
                </c:pt>
                <c:pt idx="39">
                  <c:v>2058.02</c:v>
                </c:pt>
                <c:pt idx="40">
                  <c:v>2067.16</c:v>
                </c:pt>
                <c:pt idx="41">
                  <c:v>2081.65</c:v>
                </c:pt>
                <c:pt idx="42">
                  <c:v>2078.9499999999998</c:v>
                </c:pt>
                <c:pt idx="43">
                  <c:v>2089.84</c:v>
                </c:pt>
                <c:pt idx="44">
                  <c:v>2073.67</c:v>
                </c:pt>
                <c:pt idx="45">
                  <c:v>2051.9699999999998</c:v>
                </c:pt>
                <c:pt idx="46">
                  <c:v>2042.58</c:v>
                </c:pt>
                <c:pt idx="47">
                  <c:v>2058.84</c:v>
                </c:pt>
                <c:pt idx="48">
                  <c:v>2049.2399999999998</c:v>
                </c:pt>
                <c:pt idx="49">
                  <c:v>2080.63</c:v>
                </c:pt>
                <c:pt idx="50">
                  <c:v>2100.7199999999998</c:v>
                </c:pt>
                <c:pt idx="51">
                  <c:v>2073.2399999999998</c:v>
                </c:pt>
                <c:pt idx="52">
                  <c:v>2068.89</c:v>
                </c:pt>
                <c:pt idx="53">
                  <c:v>2090.4699999999998</c:v>
                </c:pt>
                <c:pt idx="54">
                  <c:v>2107.04</c:v>
                </c:pt>
                <c:pt idx="55">
                  <c:v>2113.35</c:v>
                </c:pt>
                <c:pt idx="56">
                  <c:v>2158.41</c:v>
                </c:pt>
                <c:pt idx="57">
                  <c:v>2155.1</c:v>
                </c:pt>
                <c:pt idx="58">
                  <c:v>2179.8200000000002</c:v>
                </c:pt>
                <c:pt idx="59">
                  <c:v>2158.9899999999998</c:v>
                </c:pt>
                <c:pt idx="60">
                  <c:v>2155.37</c:v>
                </c:pt>
                <c:pt idx="61">
                  <c:v>2164.4299999999998</c:v>
                </c:pt>
                <c:pt idx="62">
                  <c:v>2146.42</c:v>
                </c:pt>
                <c:pt idx="63">
                  <c:v>2094.56</c:v>
                </c:pt>
                <c:pt idx="64">
                  <c:v>2099.2800000000002</c:v>
                </c:pt>
                <c:pt idx="65">
                  <c:v>2081.2600000000002</c:v>
                </c:pt>
                <c:pt idx="66">
                  <c:v>2002.1</c:v>
                </c:pt>
                <c:pt idx="67">
                  <c:v>2008.23</c:v>
                </c:pt>
                <c:pt idx="68">
                  <c:v>2020.53</c:v>
                </c:pt>
                <c:pt idx="69">
                  <c:v>2030.52</c:v>
                </c:pt>
                <c:pt idx="70">
                  <c:v>2022.21</c:v>
                </c:pt>
                <c:pt idx="71">
                  <c:v>2020.59</c:v>
                </c:pt>
                <c:pt idx="72">
                  <c:v>2007.95</c:v>
                </c:pt>
                <c:pt idx="73">
                  <c:v>2018.17</c:v>
                </c:pt>
                <c:pt idx="74">
                  <c:v>2032.41</c:v>
                </c:pt>
                <c:pt idx="75">
                  <c:v>2013.92</c:v>
                </c:pt>
                <c:pt idx="76">
                  <c:v>2056.14</c:v>
                </c:pt>
                <c:pt idx="77">
                  <c:v>2049.8000000000002</c:v>
                </c:pt>
                <c:pt idx="78">
                  <c:v>2043.97</c:v>
                </c:pt>
                <c:pt idx="79">
                  <c:v>2046.7</c:v>
                </c:pt>
                <c:pt idx="80">
                  <c:v>2044.67</c:v>
                </c:pt>
                <c:pt idx="81">
                  <c:v>2017.32</c:v>
                </c:pt>
                <c:pt idx="82">
                  <c:v>1994.3</c:v>
                </c:pt>
                <c:pt idx="83">
                  <c:v>2002.87</c:v>
                </c:pt>
                <c:pt idx="84">
                  <c:v>2012.17</c:v>
                </c:pt>
                <c:pt idx="85">
                  <c:v>2011.46</c:v>
                </c:pt>
                <c:pt idx="86">
                  <c:v>2017.09</c:v>
                </c:pt>
                <c:pt idx="87">
                  <c:v>2004.98</c:v>
                </c:pt>
                <c:pt idx="88">
                  <c:v>2031.97</c:v>
                </c:pt>
                <c:pt idx="89">
                  <c:v>2011.39</c:v>
                </c:pt>
                <c:pt idx="90">
                  <c:v>2044.71</c:v>
                </c:pt>
                <c:pt idx="91">
                  <c:v>2079.71</c:v>
                </c:pt>
                <c:pt idx="92">
                  <c:v>2140.14</c:v>
                </c:pt>
                <c:pt idx="93">
                  <c:v>2178.81</c:v>
                </c:pt>
                <c:pt idx="94">
                  <c:v>2177.06</c:v>
                </c:pt>
                <c:pt idx="95">
                  <c:v>2190.42</c:v>
                </c:pt>
                <c:pt idx="96">
                  <c:v>2194.91</c:v>
                </c:pt>
                <c:pt idx="97">
                  <c:v>2299.21</c:v>
                </c:pt>
                <c:pt idx="98">
                  <c:v>2366.48</c:v>
                </c:pt>
                <c:pt idx="99">
                  <c:v>2317.59</c:v>
                </c:pt>
                <c:pt idx="100">
                  <c:v>2351.79</c:v>
                </c:pt>
                <c:pt idx="101">
                  <c:v>2261.9499999999998</c:v>
                </c:pt>
                <c:pt idx="102">
                  <c:v>2270.5</c:v>
                </c:pt>
                <c:pt idx="103">
                  <c:v>2264.12</c:v>
                </c:pt>
                <c:pt idx="104">
                  <c:v>2269.2199999999998</c:v>
                </c:pt>
                <c:pt idx="105">
                  <c:v>2277.79</c:v>
                </c:pt>
                <c:pt idx="106">
                  <c:v>2284.31</c:v>
                </c:pt>
                <c:pt idx="107">
                  <c:v>2265.3200000000002</c:v>
                </c:pt>
                <c:pt idx="108">
                  <c:v>2292.34</c:v>
                </c:pt>
                <c:pt idx="109">
                  <c:v>2267.7199999999998</c:v>
                </c:pt>
                <c:pt idx="110">
                  <c:v>2278.25</c:v>
                </c:pt>
                <c:pt idx="111">
                  <c:v>2325.41</c:v>
                </c:pt>
                <c:pt idx="112">
                  <c:v>2356.38</c:v>
                </c:pt>
                <c:pt idx="113">
                  <c:v>2341.21</c:v>
                </c:pt>
                <c:pt idx="114">
                  <c:v>2333.31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7-4776-BD99-A8C47F248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  <c:min val="15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8861689564102051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  <c:majorUnit val="500"/>
        <c:minorUnit val="200"/>
      </c:valAx>
      <c:catAx>
        <c:axId val="59416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451393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产业园区!$F$2</c:f>
              <c:strCache>
                <c:ptCount val="1"/>
                <c:pt idx="0">
                  <c:v>华安张江光大REIT</c:v>
                </c:pt>
              </c:strCache>
            </c:strRef>
          </c:tx>
          <c:marker>
            <c:symbol val="none"/>
          </c:marker>
          <c:cat>
            <c:numRef>
              <c:f>产业园区!$A$5:$A$119</c:f>
              <c:numCache>
                <c:formatCode>m/d/yyyy</c:formatCode>
                <c:ptCount val="115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</c:numCache>
            </c:numRef>
          </c:cat>
          <c:val>
            <c:numRef>
              <c:f>产业园区!$F$5:$F$119</c:f>
              <c:numCache>
                <c:formatCode>#,##0.00_ </c:formatCode>
                <c:ptCount val="115"/>
                <c:pt idx="0">
                  <c:v>3.6749999999999998</c:v>
                </c:pt>
                <c:pt idx="1">
                  <c:v>3.637</c:v>
                </c:pt>
                <c:pt idx="2">
                  <c:v>3.6019999999999999</c:v>
                </c:pt>
                <c:pt idx="3">
                  <c:v>3.6070000000000002</c:v>
                </c:pt>
                <c:pt idx="4">
                  <c:v>3.589</c:v>
                </c:pt>
                <c:pt idx="5">
                  <c:v>3.5950000000000002</c:v>
                </c:pt>
                <c:pt idx="6">
                  <c:v>3.5830000000000002</c:v>
                </c:pt>
                <c:pt idx="7">
                  <c:v>3.53</c:v>
                </c:pt>
                <c:pt idx="8">
                  <c:v>3.5179999999999998</c:v>
                </c:pt>
                <c:pt idx="9">
                  <c:v>3.508</c:v>
                </c:pt>
                <c:pt idx="10">
                  <c:v>3.5030000000000001</c:v>
                </c:pt>
                <c:pt idx="11">
                  <c:v>3.5</c:v>
                </c:pt>
                <c:pt idx="12">
                  <c:v>3.472</c:v>
                </c:pt>
                <c:pt idx="13">
                  <c:v>3.4630000000000001</c:v>
                </c:pt>
                <c:pt idx="14">
                  <c:v>3.4990000000000001</c:v>
                </c:pt>
                <c:pt idx="15">
                  <c:v>3.5070000000000001</c:v>
                </c:pt>
                <c:pt idx="16">
                  <c:v>3.5139999999999998</c:v>
                </c:pt>
                <c:pt idx="17">
                  <c:v>3.5249999999999999</c:v>
                </c:pt>
                <c:pt idx="18">
                  <c:v>3.5089999999999999</c:v>
                </c:pt>
                <c:pt idx="19">
                  <c:v>3.528</c:v>
                </c:pt>
                <c:pt idx="20">
                  <c:v>3.5030000000000001</c:v>
                </c:pt>
                <c:pt idx="21">
                  <c:v>3.44</c:v>
                </c:pt>
                <c:pt idx="22">
                  <c:v>3.44</c:v>
                </c:pt>
                <c:pt idx="23">
                  <c:v>3.4369999999999998</c:v>
                </c:pt>
                <c:pt idx="24">
                  <c:v>3.4460000000000002</c:v>
                </c:pt>
                <c:pt idx="25">
                  <c:v>3.4159999999999999</c:v>
                </c:pt>
                <c:pt idx="26">
                  <c:v>3.42</c:v>
                </c:pt>
                <c:pt idx="27">
                  <c:v>3.4430000000000001</c:v>
                </c:pt>
                <c:pt idx="28">
                  <c:v>3.5409999999999999</c:v>
                </c:pt>
                <c:pt idx="29">
                  <c:v>3.4990000000000001</c:v>
                </c:pt>
                <c:pt idx="30">
                  <c:v>3.4180000000000001</c:v>
                </c:pt>
                <c:pt idx="31">
                  <c:v>3.3620000000000001</c:v>
                </c:pt>
                <c:pt idx="32">
                  <c:v>3.355</c:v>
                </c:pt>
                <c:pt idx="33">
                  <c:v>3.343</c:v>
                </c:pt>
                <c:pt idx="34">
                  <c:v>3.2810000000000001</c:v>
                </c:pt>
                <c:pt idx="35">
                  <c:v>3.2370000000000001</c:v>
                </c:pt>
                <c:pt idx="36">
                  <c:v>3.2130000000000001</c:v>
                </c:pt>
                <c:pt idx="37">
                  <c:v>3.2029999999999998</c:v>
                </c:pt>
                <c:pt idx="38">
                  <c:v>3.202</c:v>
                </c:pt>
                <c:pt idx="39">
                  <c:v>3.2050000000000001</c:v>
                </c:pt>
                <c:pt idx="40">
                  <c:v>3.202</c:v>
                </c:pt>
                <c:pt idx="41">
                  <c:v>3.21</c:v>
                </c:pt>
                <c:pt idx="42">
                  <c:v>3.2010000000000001</c:v>
                </c:pt>
                <c:pt idx="43">
                  <c:v>3.2029999999999998</c:v>
                </c:pt>
                <c:pt idx="44">
                  <c:v>3.202</c:v>
                </c:pt>
                <c:pt idx="45">
                  <c:v>3.1960000000000002</c:v>
                </c:pt>
                <c:pt idx="46">
                  <c:v>3.1629999999999998</c:v>
                </c:pt>
                <c:pt idx="47">
                  <c:v>3.1640000000000001</c:v>
                </c:pt>
                <c:pt idx="48">
                  <c:v>3.1619999999999999</c:v>
                </c:pt>
                <c:pt idx="49">
                  <c:v>3.1739999999999999</c:v>
                </c:pt>
                <c:pt idx="50">
                  <c:v>3.1749999999999998</c:v>
                </c:pt>
                <c:pt idx="51">
                  <c:v>3.1269999999999998</c:v>
                </c:pt>
                <c:pt idx="52">
                  <c:v>3.1280000000000001</c:v>
                </c:pt>
                <c:pt idx="53">
                  <c:v>3.1190000000000002</c:v>
                </c:pt>
                <c:pt idx="54">
                  <c:v>3.1349999999999998</c:v>
                </c:pt>
                <c:pt idx="55">
                  <c:v>3.1150000000000002</c:v>
                </c:pt>
                <c:pt idx="56">
                  <c:v>3.1059999999999999</c:v>
                </c:pt>
                <c:pt idx="57">
                  <c:v>3.1070000000000002</c:v>
                </c:pt>
                <c:pt idx="58">
                  <c:v>3.1150000000000002</c:v>
                </c:pt>
                <c:pt idx="59">
                  <c:v>3.1190000000000002</c:v>
                </c:pt>
                <c:pt idx="60">
                  <c:v>3.1190000000000002</c:v>
                </c:pt>
                <c:pt idx="61">
                  <c:v>3.12</c:v>
                </c:pt>
                <c:pt idx="62">
                  <c:v>3.1230000000000002</c:v>
                </c:pt>
                <c:pt idx="63">
                  <c:v>3.121</c:v>
                </c:pt>
                <c:pt idx="64">
                  <c:v>3.1059999999999999</c:v>
                </c:pt>
                <c:pt idx="65">
                  <c:v>3.125</c:v>
                </c:pt>
                <c:pt idx="66">
                  <c:v>3.1320000000000001</c:v>
                </c:pt>
                <c:pt idx="67">
                  <c:v>3.0819999999999999</c:v>
                </c:pt>
                <c:pt idx="68">
                  <c:v>3.044</c:v>
                </c:pt>
                <c:pt idx="69">
                  <c:v>3.02</c:v>
                </c:pt>
                <c:pt idx="70">
                  <c:v>3.0089999999999999</c:v>
                </c:pt>
                <c:pt idx="71">
                  <c:v>3.0059999999999998</c:v>
                </c:pt>
                <c:pt idx="72">
                  <c:v>3.0049999999999999</c:v>
                </c:pt>
                <c:pt idx="73">
                  <c:v>3.0059999999999998</c:v>
                </c:pt>
                <c:pt idx="74">
                  <c:v>3.0019999999999998</c:v>
                </c:pt>
                <c:pt idx="75">
                  <c:v>3.0019999999999998</c:v>
                </c:pt>
                <c:pt idx="76">
                  <c:v>3.004</c:v>
                </c:pt>
                <c:pt idx="77">
                  <c:v>3.0030000000000001</c:v>
                </c:pt>
                <c:pt idx="78">
                  <c:v>3.0030000000000001</c:v>
                </c:pt>
                <c:pt idx="79">
                  <c:v>3.0009999999999999</c:v>
                </c:pt>
                <c:pt idx="80">
                  <c:v>3.004</c:v>
                </c:pt>
                <c:pt idx="81">
                  <c:v>3.0049999999999999</c:v>
                </c:pt>
                <c:pt idx="82">
                  <c:v>3.008</c:v>
                </c:pt>
                <c:pt idx="83">
                  <c:v>3.008</c:v>
                </c:pt>
                <c:pt idx="84">
                  <c:v>3.012</c:v>
                </c:pt>
                <c:pt idx="85">
                  <c:v>3.012</c:v>
                </c:pt>
                <c:pt idx="86">
                  <c:v>3.0070000000000001</c:v>
                </c:pt>
                <c:pt idx="87">
                  <c:v>3.0049999999999999</c:v>
                </c:pt>
                <c:pt idx="88">
                  <c:v>3.0089999999999999</c:v>
                </c:pt>
                <c:pt idx="89">
                  <c:v>3.0030000000000001</c:v>
                </c:pt>
                <c:pt idx="90">
                  <c:v>3.0019999999999998</c:v>
                </c:pt>
                <c:pt idx="91">
                  <c:v>3.008</c:v>
                </c:pt>
                <c:pt idx="92">
                  <c:v>3.0259999999999998</c:v>
                </c:pt>
                <c:pt idx="93">
                  <c:v>3.0230000000000001</c:v>
                </c:pt>
                <c:pt idx="94">
                  <c:v>3.024</c:v>
                </c:pt>
                <c:pt idx="95">
                  <c:v>3.0289999999999999</c:v>
                </c:pt>
                <c:pt idx="96">
                  <c:v>3.028</c:v>
                </c:pt>
                <c:pt idx="97">
                  <c:v>3.0270000000000001</c:v>
                </c:pt>
                <c:pt idx="98">
                  <c:v>3.012</c:v>
                </c:pt>
                <c:pt idx="99">
                  <c:v>3.0070000000000001</c:v>
                </c:pt>
                <c:pt idx="100">
                  <c:v>3.0089999999999999</c:v>
                </c:pt>
                <c:pt idx="101">
                  <c:v>3.004</c:v>
                </c:pt>
                <c:pt idx="102">
                  <c:v>3.01</c:v>
                </c:pt>
                <c:pt idx="103">
                  <c:v>3.0139999999999998</c:v>
                </c:pt>
                <c:pt idx="104">
                  <c:v>3.024</c:v>
                </c:pt>
                <c:pt idx="105">
                  <c:v>3.0390000000000001</c:v>
                </c:pt>
                <c:pt idx="106">
                  <c:v>3.0550000000000002</c:v>
                </c:pt>
                <c:pt idx="107">
                  <c:v>3.056</c:v>
                </c:pt>
                <c:pt idx="108">
                  <c:v>3.1070000000000002</c:v>
                </c:pt>
                <c:pt idx="109">
                  <c:v>3.02</c:v>
                </c:pt>
                <c:pt idx="110">
                  <c:v>3.016</c:v>
                </c:pt>
                <c:pt idx="111">
                  <c:v>3.0310000000000001</c:v>
                </c:pt>
                <c:pt idx="112">
                  <c:v>3.0510000000000002</c:v>
                </c:pt>
                <c:pt idx="113">
                  <c:v>3.0619999999999998</c:v>
                </c:pt>
                <c:pt idx="114">
                  <c:v>3.0590000000000002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F-4B43-A51A-28B1493FE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产业园区!$H$2</c:f>
              <c:strCache>
                <c:ptCount val="1"/>
                <c:pt idx="0">
                  <c:v>园区开发Ⅱ(申万)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val>
            <c:numRef>
              <c:f>产业园区!$H$5:$H$119</c:f>
              <c:numCache>
                <c:formatCode>#,##0_ </c:formatCode>
                <c:ptCount val="115"/>
                <c:pt idx="0">
                  <c:v>2001.07</c:v>
                </c:pt>
                <c:pt idx="1">
                  <c:v>1980.06</c:v>
                </c:pt>
                <c:pt idx="2">
                  <c:v>1975.19</c:v>
                </c:pt>
                <c:pt idx="3">
                  <c:v>1973.55</c:v>
                </c:pt>
                <c:pt idx="4">
                  <c:v>1990.74</c:v>
                </c:pt>
                <c:pt idx="5">
                  <c:v>1988.14</c:v>
                </c:pt>
                <c:pt idx="6">
                  <c:v>1989.71</c:v>
                </c:pt>
                <c:pt idx="7">
                  <c:v>1969.68</c:v>
                </c:pt>
                <c:pt idx="8">
                  <c:v>1969.61</c:v>
                </c:pt>
                <c:pt idx="9">
                  <c:v>1987.27</c:v>
                </c:pt>
                <c:pt idx="10">
                  <c:v>1985.09</c:v>
                </c:pt>
                <c:pt idx="11">
                  <c:v>1977.2</c:v>
                </c:pt>
                <c:pt idx="12">
                  <c:v>1979.78</c:v>
                </c:pt>
                <c:pt idx="13">
                  <c:v>1993.39</c:v>
                </c:pt>
                <c:pt idx="14">
                  <c:v>1994.72</c:v>
                </c:pt>
                <c:pt idx="15">
                  <c:v>1976.56</c:v>
                </c:pt>
                <c:pt idx="16">
                  <c:v>1989.74</c:v>
                </c:pt>
                <c:pt idx="17">
                  <c:v>1978.45</c:v>
                </c:pt>
                <c:pt idx="18">
                  <c:v>1990.87</c:v>
                </c:pt>
                <c:pt idx="19">
                  <c:v>1980.68</c:v>
                </c:pt>
                <c:pt idx="20">
                  <c:v>1984.11</c:v>
                </c:pt>
                <c:pt idx="21">
                  <c:v>1958.45</c:v>
                </c:pt>
                <c:pt idx="22">
                  <c:v>1947.6</c:v>
                </c:pt>
                <c:pt idx="23">
                  <c:v>1932.55</c:v>
                </c:pt>
                <c:pt idx="24">
                  <c:v>1944.73</c:v>
                </c:pt>
                <c:pt idx="25">
                  <c:v>1938.67</c:v>
                </c:pt>
                <c:pt idx="26">
                  <c:v>1938.02</c:v>
                </c:pt>
                <c:pt idx="27">
                  <c:v>1932.49</c:v>
                </c:pt>
                <c:pt idx="28">
                  <c:v>1967.28</c:v>
                </c:pt>
                <c:pt idx="29">
                  <c:v>1984.58</c:v>
                </c:pt>
                <c:pt idx="30">
                  <c:v>1954.65</c:v>
                </c:pt>
                <c:pt idx="31">
                  <c:v>1974.81</c:v>
                </c:pt>
                <c:pt idx="32">
                  <c:v>2022.89</c:v>
                </c:pt>
                <c:pt idx="33">
                  <c:v>2036.51</c:v>
                </c:pt>
                <c:pt idx="34">
                  <c:v>2057.42</c:v>
                </c:pt>
                <c:pt idx="35">
                  <c:v>2052.4899999999998</c:v>
                </c:pt>
                <c:pt idx="36">
                  <c:v>2053.4899999999998</c:v>
                </c:pt>
                <c:pt idx="37">
                  <c:v>2051.38</c:v>
                </c:pt>
                <c:pt idx="38">
                  <c:v>2055.08</c:v>
                </c:pt>
                <c:pt idx="39">
                  <c:v>2058.02</c:v>
                </c:pt>
                <c:pt idx="40">
                  <c:v>2067.16</c:v>
                </c:pt>
                <c:pt idx="41">
                  <c:v>2081.65</c:v>
                </c:pt>
                <c:pt idx="42">
                  <c:v>2078.9499999999998</c:v>
                </c:pt>
                <c:pt idx="43">
                  <c:v>2089.84</c:v>
                </c:pt>
                <c:pt idx="44">
                  <c:v>2073.67</c:v>
                </c:pt>
                <c:pt idx="45">
                  <c:v>2051.9699999999998</c:v>
                </c:pt>
                <c:pt idx="46">
                  <c:v>2042.58</c:v>
                </c:pt>
                <c:pt idx="47">
                  <c:v>2058.84</c:v>
                </c:pt>
                <c:pt idx="48">
                  <c:v>2049.2399999999998</c:v>
                </c:pt>
                <c:pt idx="49">
                  <c:v>2080.63</c:v>
                </c:pt>
                <c:pt idx="50">
                  <c:v>2100.7199999999998</c:v>
                </c:pt>
                <c:pt idx="51">
                  <c:v>2073.2399999999998</c:v>
                </c:pt>
                <c:pt idx="52">
                  <c:v>2068.89</c:v>
                </c:pt>
                <c:pt idx="53">
                  <c:v>2090.4699999999998</c:v>
                </c:pt>
                <c:pt idx="54">
                  <c:v>2107.04</c:v>
                </c:pt>
                <c:pt idx="55">
                  <c:v>2113.35</c:v>
                </c:pt>
                <c:pt idx="56">
                  <c:v>2158.41</c:v>
                </c:pt>
                <c:pt idx="57">
                  <c:v>2155.1</c:v>
                </c:pt>
                <c:pt idx="58">
                  <c:v>2179.8200000000002</c:v>
                </c:pt>
                <c:pt idx="59">
                  <c:v>2158.9899999999998</c:v>
                </c:pt>
                <c:pt idx="60">
                  <c:v>2155.37</c:v>
                </c:pt>
                <c:pt idx="61">
                  <c:v>2164.4299999999998</c:v>
                </c:pt>
                <c:pt idx="62">
                  <c:v>2146.42</c:v>
                </c:pt>
                <c:pt idx="63">
                  <c:v>2094.56</c:v>
                </c:pt>
                <c:pt idx="64">
                  <c:v>2099.2800000000002</c:v>
                </c:pt>
                <c:pt idx="65">
                  <c:v>2081.2600000000002</c:v>
                </c:pt>
                <c:pt idx="66">
                  <c:v>2002.1</c:v>
                </c:pt>
                <c:pt idx="67">
                  <c:v>2008.23</c:v>
                </c:pt>
                <c:pt idx="68">
                  <c:v>2020.53</c:v>
                </c:pt>
                <c:pt idx="69">
                  <c:v>2030.52</c:v>
                </c:pt>
                <c:pt idx="70">
                  <c:v>2022.21</c:v>
                </c:pt>
                <c:pt idx="71">
                  <c:v>2020.59</c:v>
                </c:pt>
                <c:pt idx="72">
                  <c:v>2007.95</c:v>
                </c:pt>
                <c:pt idx="73">
                  <c:v>2018.17</c:v>
                </c:pt>
                <c:pt idx="74">
                  <c:v>2032.41</c:v>
                </c:pt>
                <c:pt idx="75">
                  <c:v>2013.92</c:v>
                </c:pt>
                <c:pt idx="76">
                  <c:v>2056.14</c:v>
                </c:pt>
                <c:pt idx="77">
                  <c:v>2049.8000000000002</c:v>
                </c:pt>
                <c:pt idx="78">
                  <c:v>2043.97</c:v>
                </c:pt>
                <c:pt idx="79">
                  <c:v>2046.7</c:v>
                </c:pt>
                <c:pt idx="80">
                  <c:v>2044.67</c:v>
                </c:pt>
                <c:pt idx="81">
                  <c:v>2017.32</c:v>
                </c:pt>
                <c:pt idx="82">
                  <c:v>1994.3</c:v>
                </c:pt>
                <c:pt idx="83">
                  <c:v>2002.87</c:v>
                </c:pt>
                <c:pt idx="84">
                  <c:v>2012.17</c:v>
                </c:pt>
                <c:pt idx="85">
                  <c:v>2011.46</c:v>
                </c:pt>
                <c:pt idx="86">
                  <c:v>2017.09</c:v>
                </c:pt>
                <c:pt idx="87">
                  <c:v>2004.98</c:v>
                </c:pt>
                <c:pt idx="88">
                  <c:v>2031.97</c:v>
                </c:pt>
                <c:pt idx="89">
                  <c:v>2011.39</c:v>
                </c:pt>
                <c:pt idx="90">
                  <c:v>2044.71</c:v>
                </c:pt>
                <c:pt idx="91">
                  <c:v>2079.71</c:v>
                </c:pt>
                <c:pt idx="92">
                  <c:v>2140.14</c:v>
                </c:pt>
                <c:pt idx="93">
                  <c:v>2178.81</c:v>
                </c:pt>
                <c:pt idx="94">
                  <c:v>2177.06</c:v>
                </c:pt>
                <c:pt idx="95">
                  <c:v>2190.42</c:v>
                </c:pt>
                <c:pt idx="96">
                  <c:v>2194.91</c:v>
                </c:pt>
                <c:pt idx="97">
                  <c:v>2299.21</c:v>
                </c:pt>
                <c:pt idx="98">
                  <c:v>2366.48</c:v>
                </c:pt>
                <c:pt idx="99">
                  <c:v>2317.59</c:v>
                </c:pt>
                <c:pt idx="100">
                  <c:v>2351.79</c:v>
                </c:pt>
                <c:pt idx="101">
                  <c:v>2261.9499999999998</c:v>
                </c:pt>
                <c:pt idx="102">
                  <c:v>2270.5</c:v>
                </c:pt>
                <c:pt idx="103">
                  <c:v>2264.12</c:v>
                </c:pt>
                <c:pt idx="104">
                  <c:v>2269.2199999999998</c:v>
                </c:pt>
                <c:pt idx="105">
                  <c:v>2277.79</c:v>
                </c:pt>
                <c:pt idx="106">
                  <c:v>2284.31</c:v>
                </c:pt>
                <c:pt idx="107">
                  <c:v>2265.3200000000002</c:v>
                </c:pt>
                <c:pt idx="108">
                  <c:v>2292.34</c:v>
                </c:pt>
                <c:pt idx="109">
                  <c:v>2267.7199999999998</c:v>
                </c:pt>
                <c:pt idx="110">
                  <c:v>2278.25</c:v>
                </c:pt>
                <c:pt idx="111">
                  <c:v>2325.41</c:v>
                </c:pt>
                <c:pt idx="112">
                  <c:v>2356.38</c:v>
                </c:pt>
                <c:pt idx="113">
                  <c:v>2341.21</c:v>
                </c:pt>
                <c:pt idx="114">
                  <c:v>2333.31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F-4B43-A51A-28B1493FE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  <c:min val="2.7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  <c:min val="15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8861689564102051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  <c:majorUnit val="500"/>
        <c:minorUnit val="200"/>
      </c:valAx>
      <c:catAx>
        <c:axId val="59416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451393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产业园区!$S$6:$S$29</c:f>
              <c:numCache>
                <c:formatCode>0.00%</c:formatCode>
                <c:ptCount val="24"/>
                <c:pt idx="0">
                  <c:v>0</c:v>
                </c:pt>
                <c:pt idx="1">
                  <c:v>-9.261641368664808E-3</c:v>
                </c:pt>
                <c:pt idx="2">
                  <c:v>8.8288756167229643E-3</c:v>
                </c:pt>
                <c:pt idx="3">
                  <c:v>6.1776061776062097E-3</c:v>
                </c:pt>
                <c:pt idx="4">
                  <c:v>-1.9186492709132752E-2</c:v>
                </c:pt>
                <c:pt idx="5">
                  <c:v>2.8690662493480179E-3</c:v>
                </c:pt>
                <c:pt idx="6">
                  <c:v>2.0806241872561859E-3</c:v>
                </c:pt>
                <c:pt idx="7">
                  <c:v>-6.2289125356864705E-3</c:v>
                </c:pt>
                <c:pt idx="8">
                  <c:v>1.6192217289109356E-2</c:v>
                </c:pt>
                <c:pt idx="9">
                  <c:v>-7.7101002313029188E-4</c:v>
                </c:pt>
                <c:pt idx="10">
                  <c:v>1.0288065843622185E-3</c:v>
                </c:pt>
                <c:pt idx="11">
                  <c:v>5.9095580678314441E-3</c:v>
                </c:pt>
                <c:pt idx="12">
                  <c:v>1.1494252873563093E-2</c:v>
                </c:pt>
                <c:pt idx="13">
                  <c:v>6.0606060606060996E-3</c:v>
                </c:pt>
                <c:pt idx="14">
                  <c:v>3.7650602409637912E-3</c:v>
                </c:pt>
                <c:pt idx="15">
                  <c:v>-1.0002500625155841E-3</c:v>
                </c:pt>
                <c:pt idx="16">
                  <c:v>1.8022528160200224E-2</c:v>
                </c:pt>
                <c:pt idx="17">
                  <c:v>6.6879763953774374E-2</c:v>
                </c:pt>
                <c:pt idx="18">
                  <c:v>-3.3878773911039439E-2</c:v>
                </c:pt>
                <c:pt idx="19">
                  <c:v>4.0553435114503156E-3</c:v>
                </c:pt>
                <c:pt idx="20">
                  <c:v>1.449275362318847E-2</c:v>
                </c:pt>
                <c:pt idx="21">
                  <c:v>-7.0257611241197893E-4</c:v>
                </c:pt>
                <c:pt idx="22">
                  <c:v>2.3670025779235937E-2</c:v>
                </c:pt>
                <c:pt idx="23">
                  <c:v>2.0375457875457803E-2</c:v>
                </c:pt>
              </c:numCache>
            </c:numRef>
          </c:xVal>
          <c:yVal>
            <c:numRef>
              <c:f>产业园区!$Y$6:$Y$29</c:f>
              <c:numCache>
                <c:formatCode>0.00%</c:formatCode>
                <c:ptCount val="24"/>
                <c:pt idx="0">
                  <c:v>-3.8644021762194503E-2</c:v>
                </c:pt>
                <c:pt idx="1">
                  <c:v>2.2866526583440461E-3</c:v>
                </c:pt>
                <c:pt idx="2">
                  <c:v>1.2644791896058161E-2</c:v>
                </c:pt>
                <c:pt idx="3">
                  <c:v>-6.9184632982633221E-2</c:v>
                </c:pt>
                <c:pt idx="4">
                  <c:v>-6.315474688571765E-2</c:v>
                </c:pt>
                <c:pt idx="5">
                  <c:v>-5.3267364262985506E-3</c:v>
                </c:pt>
                <c:pt idx="6">
                  <c:v>2.782931354359941E-2</c:v>
                </c:pt>
                <c:pt idx="7">
                  <c:v>-2.0416626012293992E-2</c:v>
                </c:pt>
                <c:pt idx="8">
                  <c:v>1.39445703329244E-4</c:v>
                </c:pt>
                <c:pt idx="9">
                  <c:v>6.8811839281357257E-2</c:v>
                </c:pt>
                <c:pt idx="10">
                  <c:v>4.0439429375425107E-3</c:v>
                </c:pt>
                <c:pt idx="11">
                  <c:v>-4.0002784093545518E-2</c:v>
                </c:pt>
                <c:pt idx="12">
                  <c:v>5.6745404540601285E-3</c:v>
                </c:pt>
                <c:pt idx="13">
                  <c:v>-1.3774674017004607E-2</c:v>
                </c:pt>
                <c:pt idx="14">
                  <c:v>1.0575203341179673E-2</c:v>
                </c:pt>
                <c:pt idx="15">
                  <c:v>-7.5470060327824662E-3</c:v>
                </c:pt>
                <c:pt idx="16">
                  <c:v>-2.9154235624528901E-4</c:v>
                </c:pt>
                <c:pt idx="17">
                  <c:v>-3.5403563686558948E-2</c:v>
                </c:pt>
                <c:pt idx="18">
                  <c:v>-2.0079815376553234E-2</c:v>
                </c:pt>
                <c:pt idx="19">
                  <c:v>1.8485856648480681E-2</c:v>
                </c:pt>
                <c:pt idx="20">
                  <c:v>7.0884746652664088E-3</c:v>
                </c:pt>
                <c:pt idx="21">
                  <c:v>-3.7348600304805135E-3</c:v>
                </c:pt>
                <c:pt idx="22">
                  <c:v>1.7461140157100097E-3</c:v>
                </c:pt>
                <c:pt idx="23">
                  <c:v>5.1890251866140158E-3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6-4F8B-9345-78C552C2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661199"/>
        <c:axId val="393651631"/>
      </c:scatterChart>
      <c:valAx>
        <c:axId val="3936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51631"/>
        <c:crosses val="autoZero"/>
        <c:crossBetween val="midCat"/>
      </c:valAx>
      <c:valAx>
        <c:axId val="3936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物流!$B$2</c:f>
              <c:strCache>
                <c:ptCount val="1"/>
                <c:pt idx="0">
                  <c:v>中金普洛斯REIT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物流!$A$5:$A$121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物流!$B$5:$B$121</c:f>
              <c:numCache>
                <c:formatCode>#,##0.00_ </c:formatCode>
                <c:ptCount val="117"/>
                <c:pt idx="0">
                  <c:v>5.0019999999999998</c:v>
                </c:pt>
                <c:pt idx="1">
                  <c:v>4.9669999999999996</c:v>
                </c:pt>
                <c:pt idx="2">
                  <c:v>4.9370000000000003</c:v>
                </c:pt>
                <c:pt idx="3">
                  <c:v>4.8760000000000003</c:v>
                </c:pt>
                <c:pt idx="4">
                  <c:v>4.867</c:v>
                </c:pt>
                <c:pt idx="5">
                  <c:v>4.8730000000000002</c:v>
                </c:pt>
                <c:pt idx="6">
                  <c:v>4.7460000000000004</c:v>
                </c:pt>
                <c:pt idx="7">
                  <c:v>4.7359999999999998</c:v>
                </c:pt>
                <c:pt idx="8">
                  <c:v>4.7220000000000004</c:v>
                </c:pt>
                <c:pt idx="9">
                  <c:v>4.7290000000000001</c:v>
                </c:pt>
                <c:pt idx="10">
                  <c:v>4.7279999999999998</c:v>
                </c:pt>
                <c:pt idx="11">
                  <c:v>4.7169999999999996</c:v>
                </c:pt>
                <c:pt idx="12">
                  <c:v>4.7030000000000003</c:v>
                </c:pt>
                <c:pt idx="13">
                  <c:v>4.6989999999999998</c:v>
                </c:pt>
                <c:pt idx="14">
                  <c:v>4.7960000000000003</c:v>
                </c:pt>
                <c:pt idx="15">
                  <c:v>4.835</c:v>
                </c:pt>
                <c:pt idx="16">
                  <c:v>4.8540000000000001</c:v>
                </c:pt>
                <c:pt idx="17">
                  <c:v>4.8490000000000002</c:v>
                </c:pt>
                <c:pt idx="18">
                  <c:v>4.8369999999999997</c:v>
                </c:pt>
                <c:pt idx="19">
                  <c:v>4.8520000000000003</c:v>
                </c:pt>
                <c:pt idx="20">
                  <c:v>4.867</c:v>
                </c:pt>
                <c:pt idx="21">
                  <c:v>4.8159999999999998</c:v>
                </c:pt>
                <c:pt idx="22">
                  <c:v>4.8479999999999999</c:v>
                </c:pt>
                <c:pt idx="23">
                  <c:v>4.9189999999999996</c:v>
                </c:pt>
                <c:pt idx="24">
                  <c:v>4.9969999999999999</c:v>
                </c:pt>
                <c:pt idx="25">
                  <c:v>4.95</c:v>
                </c:pt>
                <c:pt idx="26">
                  <c:v>4.8529999999999998</c:v>
                </c:pt>
                <c:pt idx="27">
                  <c:v>4.8879999999999999</c:v>
                </c:pt>
                <c:pt idx="28">
                  <c:v>5.0049999999999999</c:v>
                </c:pt>
                <c:pt idx="29">
                  <c:v>5.0670000000000002</c:v>
                </c:pt>
                <c:pt idx="30">
                  <c:v>4.9329999999999998</c:v>
                </c:pt>
                <c:pt idx="31">
                  <c:v>4.75</c:v>
                </c:pt>
                <c:pt idx="32">
                  <c:v>4.6520000000000001</c:v>
                </c:pt>
                <c:pt idx="33">
                  <c:v>4.63</c:v>
                </c:pt>
                <c:pt idx="34">
                  <c:v>4.585</c:v>
                </c:pt>
                <c:pt idx="35">
                  <c:v>4.5069999999999997</c:v>
                </c:pt>
                <c:pt idx="36">
                  <c:v>4.4640000000000004</c:v>
                </c:pt>
                <c:pt idx="37">
                  <c:v>4.3739999999999997</c:v>
                </c:pt>
                <c:pt idx="38">
                  <c:v>4.2990000000000004</c:v>
                </c:pt>
                <c:pt idx="39">
                  <c:v>4.2869999999999999</c:v>
                </c:pt>
                <c:pt idx="40">
                  <c:v>4.282</c:v>
                </c:pt>
                <c:pt idx="41">
                  <c:v>4.28</c:v>
                </c:pt>
                <c:pt idx="42">
                  <c:v>4.2750000000000004</c:v>
                </c:pt>
                <c:pt idx="43">
                  <c:v>4.2930000000000001</c:v>
                </c:pt>
                <c:pt idx="44">
                  <c:v>4.3109999999999999</c:v>
                </c:pt>
                <c:pt idx="45">
                  <c:v>4.2850000000000001</c:v>
                </c:pt>
                <c:pt idx="46">
                  <c:v>4.2690000000000001</c:v>
                </c:pt>
                <c:pt idx="47">
                  <c:v>4.2370000000000001</c:v>
                </c:pt>
                <c:pt idx="48">
                  <c:v>4.2709999999999999</c:v>
                </c:pt>
                <c:pt idx="49">
                  <c:v>4.226</c:v>
                </c:pt>
                <c:pt idx="50">
                  <c:v>4.234</c:v>
                </c:pt>
                <c:pt idx="51">
                  <c:v>4.194</c:v>
                </c:pt>
                <c:pt idx="52">
                  <c:v>4.1890000000000001</c:v>
                </c:pt>
                <c:pt idx="53">
                  <c:v>4.2380000000000004</c:v>
                </c:pt>
                <c:pt idx="54">
                  <c:v>4.2430000000000003</c:v>
                </c:pt>
                <c:pt idx="55">
                  <c:v>4.1289999999999996</c:v>
                </c:pt>
                <c:pt idx="56">
                  <c:v>4.0970000000000004</c:v>
                </c:pt>
                <c:pt idx="57">
                  <c:v>4.0910000000000002</c:v>
                </c:pt>
                <c:pt idx="58">
                  <c:v>4.0910000000000002</c:v>
                </c:pt>
                <c:pt idx="59">
                  <c:v>4.0919999999999996</c:v>
                </c:pt>
                <c:pt idx="60">
                  <c:v>4.093</c:v>
                </c:pt>
                <c:pt idx="61">
                  <c:v>4.09</c:v>
                </c:pt>
                <c:pt idx="62">
                  <c:v>4.0910000000000002</c:v>
                </c:pt>
                <c:pt idx="63">
                  <c:v>4.09</c:v>
                </c:pt>
                <c:pt idx="64">
                  <c:v>4.048</c:v>
                </c:pt>
                <c:pt idx="65">
                  <c:v>4.0890000000000004</c:v>
                </c:pt>
                <c:pt idx="66">
                  <c:v>4.0910000000000002</c:v>
                </c:pt>
                <c:pt idx="67">
                  <c:v>4.0599999999999996</c:v>
                </c:pt>
                <c:pt idx="68">
                  <c:v>4.008</c:v>
                </c:pt>
                <c:pt idx="69">
                  <c:v>3.984</c:v>
                </c:pt>
                <c:pt idx="70">
                  <c:v>3.9409999999999998</c:v>
                </c:pt>
                <c:pt idx="71">
                  <c:v>3.927</c:v>
                </c:pt>
                <c:pt idx="72">
                  <c:v>3.93</c:v>
                </c:pt>
                <c:pt idx="73">
                  <c:v>3.93</c:v>
                </c:pt>
                <c:pt idx="74">
                  <c:v>3.9159999999999999</c:v>
                </c:pt>
                <c:pt idx="75">
                  <c:v>3.9039999999999999</c:v>
                </c:pt>
                <c:pt idx="76">
                  <c:v>3.8959999999999999</c:v>
                </c:pt>
                <c:pt idx="77">
                  <c:v>3.9020000000000001</c:v>
                </c:pt>
                <c:pt idx="78">
                  <c:v>3.9020000000000001</c:v>
                </c:pt>
                <c:pt idx="79">
                  <c:v>3.9020000000000001</c:v>
                </c:pt>
                <c:pt idx="80">
                  <c:v>3.9049999999999998</c:v>
                </c:pt>
                <c:pt idx="81">
                  <c:v>3.911</c:v>
                </c:pt>
                <c:pt idx="82">
                  <c:v>3.915</c:v>
                </c:pt>
                <c:pt idx="83">
                  <c:v>3.907</c:v>
                </c:pt>
                <c:pt idx="84">
                  <c:v>3.903</c:v>
                </c:pt>
                <c:pt idx="85">
                  <c:v>3.9009999999999998</c:v>
                </c:pt>
                <c:pt idx="86">
                  <c:v>3.8980000000000001</c:v>
                </c:pt>
                <c:pt idx="87">
                  <c:v>3.8889999999999998</c:v>
                </c:pt>
                <c:pt idx="88">
                  <c:v>3.8889999999999998</c:v>
                </c:pt>
                <c:pt idx="89">
                  <c:v>3.87</c:v>
                </c:pt>
                <c:pt idx="90">
                  <c:v>3.855</c:v>
                </c:pt>
                <c:pt idx="91">
                  <c:v>3.8650000000000002</c:v>
                </c:pt>
                <c:pt idx="92">
                  <c:v>3.9089999999999998</c:v>
                </c:pt>
                <c:pt idx="93">
                  <c:v>3.8959999999999999</c:v>
                </c:pt>
                <c:pt idx="94">
                  <c:v>3.879</c:v>
                </c:pt>
                <c:pt idx="95">
                  <c:v>3.8820000000000001</c:v>
                </c:pt>
                <c:pt idx="96">
                  <c:v>3.8839999999999999</c:v>
                </c:pt>
                <c:pt idx="97">
                  <c:v>3.89</c:v>
                </c:pt>
                <c:pt idx="98">
                  <c:v>3.8809999999999998</c:v>
                </c:pt>
                <c:pt idx="99">
                  <c:v>3.8450000000000002</c:v>
                </c:pt>
                <c:pt idx="100">
                  <c:v>3.8460000000000001</c:v>
                </c:pt>
                <c:pt idx="101">
                  <c:v>3.8319999999999999</c:v>
                </c:pt>
                <c:pt idx="102">
                  <c:v>3.8450000000000002</c:v>
                </c:pt>
                <c:pt idx="103">
                  <c:v>3.855</c:v>
                </c:pt>
                <c:pt idx="104">
                  <c:v>3.8719999999999999</c:v>
                </c:pt>
                <c:pt idx="105">
                  <c:v>3.8860000000000001</c:v>
                </c:pt>
                <c:pt idx="106">
                  <c:v>3.891</c:v>
                </c:pt>
                <c:pt idx="107">
                  <c:v>3.8959999999999999</c:v>
                </c:pt>
                <c:pt idx="108">
                  <c:v>3.9039999999999999</c:v>
                </c:pt>
                <c:pt idx="109">
                  <c:v>3.8929999999999998</c:v>
                </c:pt>
                <c:pt idx="110">
                  <c:v>3.891</c:v>
                </c:pt>
                <c:pt idx="111">
                  <c:v>3.8980000000000001</c:v>
                </c:pt>
                <c:pt idx="112">
                  <c:v>3.9089999999999998</c:v>
                </c:pt>
                <c:pt idx="113">
                  <c:v>3.9009999999999998</c:v>
                </c:pt>
                <c:pt idx="114">
                  <c:v>3.911</c:v>
                </c:pt>
                <c:pt idx="115">
                  <c:v>3.8940000000000001</c:v>
                </c:pt>
                <c:pt idx="116">
                  <c:v>3.972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5-48BF-8C90-5799EB2B57DD}"/>
            </c:ext>
          </c:extLst>
        </c:ser>
        <c:ser>
          <c:idx val="1"/>
          <c:order val="1"/>
          <c:tx>
            <c:strRef>
              <c:f>物流!$D$2</c:f>
              <c:strCache>
                <c:ptCount val="1"/>
                <c:pt idx="0">
                  <c:v>红土盐田港REIT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物流!$A$5:$A$121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物流!$D$5:$D$121</c:f>
              <c:numCache>
                <c:formatCode>#,##0.00_ </c:formatCode>
                <c:ptCount val="117"/>
                <c:pt idx="0">
                  <c:v>3.1880000000000002</c:v>
                </c:pt>
                <c:pt idx="1">
                  <c:v>3.0859999999999999</c:v>
                </c:pt>
                <c:pt idx="2">
                  <c:v>3.0339999999999998</c:v>
                </c:pt>
                <c:pt idx="3">
                  <c:v>3.0249999999999999</c:v>
                </c:pt>
                <c:pt idx="4">
                  <c:v>3.0030000000000001</c:v>
                </c:pt>
                <c:pt idx="5">
                  <c:v>3.0129999999999999</c:v>
                </c:pt>
                <c:pt idx="6">
                  <c:v>2.9260000000000002</c:v>
                </c:pt>
                <c:pt idx="7">
                  <c:v>2.8679999999999999</c:v>
                </c:pt>
                <c:pt idx="8">
                  <c:v>2.823</c:v>
                </c:pt>
                <c:pt idx="9">
                  <c:v>2.83</c:v>
                </c:pt>
                <c:pt idx="10">
                  <c:v>2.8079999999999998</c:v>
                </c:pt>
                <c:pt idx="11">
                  <c:v>2.8149999999999999</c:v>
                </c:pt>
                <c:pt idx="12">
                  <c:v>2.786</c:v>
                </c:pt>
                <c:pt idx="13">
                  <c:v>2.786</c:v>
                </c:pt>
                <c:pt idx="14">
                  <c:v>2.8250000000000002</c:v>
                </c:pt>
                <c:pt idx="15">
                  <c:v>2.8279999999999998</c:v>
                </c:pt>
                <c:pt idx="16">
                  <c:v>2.8410000000000002</c:v>
                </c:pt>
                <c:pt idx="17">
                  <c:v>2.82</c:v>
                </c:pt>
                <c:pt idx="18">
                  <c:v>2.8260000000000001</c:v>
                </c:pt>
                <c:pt idx="19">
                  <c:v>2.8490000000000002</c:v>
                </c:pt>
                <c:pt idx="20">
                  <c:v>2.8340000000000001</c:v>
                </c:pt>
                <c:pt idx="21">
                  <c:v>2.8010000000000002</c:v>
                </c:pt>
                <c:pt idx="22">
                  <c:v>2.8119999999999998</c:v>
                </c:pt>
                <c:pt idx="23">
                  <c:v>2.8359999999999999</c:v>
                </c:pt>
                <c:pt idx="24">
                  <c:v>2.8439999999999999</c:v>
                </c:pt>
                <c:pt idx="25">
                  <c:v>2.7949999999999999</c:v>
                </c:pt>
                <c:pt idx="26">
                  <c:v>2.754</c:v>
                </c:pt>
                <c:pt idx="27">
                  <c:v>2.7919999999999998</c:v>
                </c:pt>
                <c:pt idx="28">
                  <c:v>2.8889999999999998</c:v>
                </c:pt>
                <c:pt idx="29">
                  <c:v>2.8879999999999999</c:v>
                </c:pt>
                <c:pt idx="30">
                  <c:v>2.8170000000000002</c:v>
                </c:pt>
                <c:pt idx="31">
                  <c:v>2.76</c:v>
                </c:pt>
                <c:pt idx="32">
                  <c:v>2.7269999999999999</c:v>
                </c:pt>
                <c:pt idx="33">
                  <c:v>2.7250000000000001</c:v>
                </c:pt>
                <c:pt idx="34">
                  <c:v>2.6920000000000002</c:v>
                </c:pt>
                <c:pt idx="35">
                  <c:v>2.6560000000000001</c:v>
                </c:pt>
                <c:pt idx="36">
                  <c:v>2.5990000000000002</c:v>
                </c:pt>
                <c:pt idx="37">
                  <c:v>2.5550000000000002</c:v>
                </c:pt>
                <c:pt idx="38">
                  <c:v>2.5179999999999998</c:v>
                </c:pt>
                <c:pt idx="39">
                  <c:v>2.5059999999999998</c:v>
                </c:pt>
                <c:pt idx="40">
                  <c:v>2.504</c:v>
                </c:pt>
                <c:pt idx="41">
                  <c:v>2.5019999999999998</c:v>
                </c:pt>
                <c:pt idx="42">
                  <c:v>2.5009999999999999</c:v>
                </c:pt>
                <c:pt idx="43">
                  <c:v>2.5009999999999999</c:v>
                </c:pt>
                <c:pt idx="44">
                  <c:v>2.5089999999999999</c:v>
                </c:pt>
                <c:pt idx="45">
                  <c:v>2.4790000000000001</c:v>
                </c:pt>
                <c:pt idx="46">
                  <c:v>2.4769999999999999</c:v>
                </c:pt>
                <c:pt idx="47">
                  <c:v>2.4750000000000001</c:v>
                </c:pt>
                <c:pt idx="48">
                  <c:v>2.4729999999999999</c:v>
                </c:pt>
                <c:pt idx="49">
                  <c:v>2.4740000000000002</c:v>
                </c:pt>
                <c:pt idx="50">
                  <c:v>2.4929999999999999</c:v>
                </c:pt>
                <c:pt idx="51">
                  <c:v>2.44</c:v>
                </c:pt>
                <c:pt idx="52">
                  <c:v>2.4209999999999998</c:v>
                </c:pt>
                <c:pt idx="53">
                  <c:v>2.42</c:v>
                </c:pt>
                <c:pt idx="54">
                  <c:v>2.4329999999999998</c:v>
                </c:pt>
                <c:pt idx="55">
                  <c:v>2.3879999999999999</c:v>
                </c:pt>
                <c:pt idx="56">
                  <c:v>2.3660000000000001</c:v>
                </c:pt>
                <c:pt idx="57">
                  <c:v>2.367</c:v>
                </c:pt>
                <c:pt idx="58">
                  <c:v>2.371</c:v>
                </c:pt>
                <c:pt idx="59">
                  <c:v>2.371</c:v>
                </c:pt>
                <c:pt idx="60">
                  <c:v>2.3719999999999999</c:v>
                </c:pt>
                <c:pt idx="61">
                  <c:v>2.3660000000000001</c:v>
                </c:pt>
                <c:pt idx="62">
                  <c:v>2.3639999999999999</c:v>
                </c:pt>
                <c:pt idx="63">
                  <c:v>2.3690000000000002</c:v>
                </c:pt>
                <c:pt idx="64">
                  <c:v>2.3519999999999999</c:v>
                </c:pt>
                <c:pt idx="65">
                  <c:v>2.3860000000000001</c:v>
                </c:pt>
                <c:pt idx="66">
                  <c:v>2.4180000000000001</c:v>
                </c:pt>
                <c:pt idx="67">
                  <c:v>2.3940000000000001</c:v>
                </c:pt>
                <c:pt idx="68">
                  <c:v>2.34</c:v>
                </c:pt>
                <c:pt idx="69">
                  <c:v>2.335</c:v>
                </c:pt>
                <c:pt idx="70">
                  <c:v>2.3109999999999999</c:v>
                </c:pt>
                <c:pt idx="71">
                  <c:v>2.3090000000000002</c:v>
                </c:pt>
                <c:pt idx="72">
                  <c:v>2.31</c:v>
                </c:pt>
                <c:pt idx="73">
                  <c:v>2.306</c:v>
                </c:pt>
                <c:pt idx="74">
                  <c:v>2.3010000000000002</c:v>
                </c:pt>
                <c:pt idx="75">
                  <c:v>2.2949999999999999</c:v>
                </c:pt>
                <c:pt idx="76">
                  <c:v>2.2970000000000002</c:v>
                </c:pt>
                <c:pt idx="77">
                  <c:v>2.298</c:v>
                </c:pt>
                <c:pt idx="78">
                  <c:v>2.2989999999999999</c:v>
                </c:pt>
                <c:pt idx="79">
                  <c:v>2.2999999999999998</c:v>
                </c:pt>
                <c:pt idx="80">
                  <c:v>2.3010000000000002</c:v>
                </c:pt>
                <c:pt idx="81">
                  <c:v>2.2999999999999998</c:v>
                </c:pt>
                <c:pt idx="82">
                  <c:v>2.302</c:v>
                </c:pt>
                <c:pt idx="83">
                  <c:v>2.302</c:v>
                </c:pt>
                <c:pt idx="84">
                  <c:v>2.306</c:v>
                </c:pt>
                <c:pt idx="85">
                  <c:v>2.3069999999999999</c:v>
                </c:pt>
                <c:pt idx="86">
                  <c:v>2.3029999999999999</c:v>
                </c:pt>
                <c:pt idx="87">
                  <c:v>2.29</c:v>
                </c:pt>
                <c:pt idx="88">
                  <c:v>2.29</c:v>
                </c:pt>
                <c:pt idx="89">
                  <c:v>2.2789999999999999</c:v>
                </c:pt>
                <c:pt idx="90">
                  <c:v>2.2709999999999999</c:v>
                </c:pt>
                <c:pt idx="91">
                  <c:v>2.278</c:v>
                </c:pt>
                <c:pt idx="92">
                  <c:v>2.286</c:v>
                </c:pt>
                <c:pt idx="93">
                  <c:v>2.2869999999999999</c:v>
                </c:pt>
                <c:pt idx="94">
                  <c:v>2.2959999999999998</c:v>
                </c:pt>
                <c:pt idx="95">
                  <c:v>2.2999999999999998</c:v>
                </c:pt>
                <c:pt idx="96">
                  <c:v>2.2999999999999998</c:v>
                </c:pt>
                <c:pt idx="97">
                  <c:v>2.298</c:v>
                </c:pt>
                <c:pt idx="98">
                  <c:v>2.2850000000000001</c:v>
                </c:pt>
                <c:pt idx="99">
                  <c:v>2.254</c:v>
                </c:pt>
                <c:pt idx="100">
                  <c:v>2.2679999999999998</c:v>
                </c:pt>
                <c:pt idx="101">
                  <c:v>2.2839999999999998</c:v>
                </c:pt>
                <c:pt idx="102">
                  <c:v>2.29</c:v>
                </c:pt>
                <c:pt idx="103">
                  <c:v>2.2930000000000001</c:v>
                </c:pt>
                <c:pt idx="104">
                  <c:v>2.2930000000000001</c:v>
                </c:pt>
                <c:pt idx="105">
                  <c:v>2.298</c:v>
                </c:pt>
                <c:pt idx="106">
                  <c:v>2.302</c:v>
                </c:pt>
                <c:pt idx="107">
                  <c:v>2.31</c:v>
                </c:pt>
                <c:pt idx="108">
                  <c:v>2.3130000000000002</c:v>
                </c:pt>
                <c:pt idx="109">
                  <c:v>2.3029999999999999</c:v>
                </c:pt>
                <c:pt idx="110">
                  <c:v>2.302</c:v>
                </c:pt>
                <c:pt idx="111">
                  <c:v>2.3140000000000001</c:v>
                </c:pt>
                <c:pt idx="112">
                  <c:v>2.3239999999999998</c:v>
                </c:pt>
                <c:pt idx="113">
                  <c:v>2.323</c:v>
                </c:pt>
                <c:pt idx="114">
                  <c:v>2.3079999999999998</c:v>
                </c:pt>
                <c:pt idx="115">
                  <c:v>2.335</c:v>
                </c:pt>
                <c:pt idx="116">
                  <c:v>2.367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5-48BF-8C90-5799EB2B5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2"/>
          <c:order val="2"/>
          <c:tx>
            <c:strRef>
              <c:f>物流!$F$2</c:f>
              <c:strCache>
                <c:ptCount val="1"/>
                <c:pt idx="0">
                  <c:v>物流(申万)</c:v>
                </c:pt>
              </c:strCache>
            </c:strRef>
          </c:tx>
          <c:spPr>
            <a:ln>
              <a:solidFill>
                <a:srgbClr val="FF6464"/>
              </a:solidFill>
            </a:ln>
          </c:spPr>
          <c:marker>
            <c:symbol val="none"/>
          </c:marker>
          <c:cat>
            <c:numRef>
              <c:f>物流!$A$5:$A$121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物流!$F$5:$F$121</c:f>
              <c:numCache>
                <c:formatCode>#,##0_ </c:formatCode>
                <c:ptCount val="117"/>
                <c:pt idx="0">
                  <c:v>6192.8</c:v>
                </c:pt>
                <c:pt idx="1">
                  <c:v>6098.73</c:v>
                </c:pt>
                <c:pt idx="2">
                  <c:v>6017.94</c:v>
                </c:pt>
                <c:pt idx="3">
                  <c:v>6019.37</c:v>
                </c:pt>
                <c:pt idx="4">
                  <c:v>6023.33</c:v>
                </c:pt>
                <c:pt idx="5">
                  <c:v>5980.32</c:v>
                </c:pt>
                <c:pt idx="6">
                  <c:v>6053.23</c:v>
                </c:pt>
                <c:pt idx="7">
                  <c:v>6030.89</c:v>
                </c:pt>
                <c:pt idx="8">
                  <c:v>6008.94</c:v>
                </c:pt>
                <c:pt idx="9">
                  <c:v>6074.35</c:v>
                </c:pt>
                <c:pt idx="10">
                  <c:v>6110.61</c:v>
                </c:pt>
                <c:pt idx="11">
                  <c:v>6195.09</c:v>
                </c:pt>
                <c:pt idx="12">
                  <c:v>6168.25</c:v>
                </c:pt>
                <c:pt idx="13">
                  <c:v>6223.26</c:v>
                </c:pt>
                <c:pt idx="14">
                  <c:v>6201.56</c:v>
                </c:pt>
                <c:pt idx="15">
                  <c:v>5975.23</c:v>
                </c:pt>
                <c:pt idx="16">
                  <c:v>5863.78</c:v>
                </c:pt>
                <c:pt idx="17">
                  <c:v>5803.16</c:v>
                </c:pt>
                <c:pt idx="18">
                  <c:v>5792.99</c:v>
                </c:pt>
                <c:pt idx="19">
                  <c:v>5773.85</c:v>
                </c:pt>
                <c:pt idx="20">
                  <c:v>5712.25</c:v>
                </c:pt>
                <c:pt idx="21">
                  <c:v>5638.64</c:v>
                </c:pt>
                <c:pt idx="22">
                  <c:v>5638.49</c:v>
                </c:pt>
                <c:pt idx="23">
                  <c:v>5652.8</c:v>
                </c:pt>
                <c:pt idx="24">
                  <c:v>5631.44</c:v>
                </c:pt>
                <c:pt idx="25">
                  <c:v>5745.13</c:v>
                </c:pt>
                <c:pt idx="26">
                  <c:v>5758.23</c:v>
                </c:pt>
                <c:pt idx="27">
                  <c:v>5737.99</c:v>
                </c:pt>
                <c:pt idx="28">
                  <c:v>5750.36</c:v>
                </c:pt>
                <c:pt idx="29">
                  <c:v>5725.12</c:v>
                </c:pt>
                <c:pt idx="30">
                  <c:v>5638.44</c:v>
                </c:pt>
                <c:pt idx="31">
                  <c:v>5685.96</c:v>
                </c:pt>
                <c:pt idx="32">
                  <c:v>5737.56</c:v>
                </c:pt>
                <c:pt idx="33">
                  <c:v>5787.69</c:v>
                </c:pt>
                <c:pt idx="34">
                  <c:v>5721.02</c:v>
                </c:pt>
                <c:pt idx="35">
                  <c:v>5872.62</c:v>
                </c:pt>
                <c:pt idx="36">
                  <c:v>5793.78</c:v>
                </c:pt>
                <c:pt idx="37">
                  <c:v>5827.59</c:v>
                </c:pt>
                <c:pt idx="38">
                  <c:v>5735.85</c:v>
                </c:pt>
                <c:pt idx="39">
                  <c:v>5733.06</c:v>
                </c:pt>
                <c:pt idx="40">
                  <c:v>5762.51</c:v>
                </c:pt>
                <c:pt idx="41">
                  <c:v>5820.07</c:v>
                </c:pt>
                <c:pt idx="42">
                  <c:v>5841.33</c:v>
                </c:pt>
                <c:pt idx="43">
                  <c:v>5948.9</c:v>
                </c:pt>
                <c:pt idx="44">
                  <c:v>6026.02</c:v>
                </c:pt>
                <c:pt idx="45">
                  <c:v>5837.43</c:v>
                </c:pt>
                <c:pt idx="46">
                  <c:v>5812.57</c:v>
                </c:pt>
                <c:pt idx="47">
                  <c:v>5948.08</c:v>
                </c:pt>
                <c:pt idx="48">
                  <c:v>6006.75</c:v>
                </c:pt>
                <c:pt idx="49">
                  <c:v>6119.54</c:v>
                </c:pt>
                <c:pt idx="50">
                  <c:v>6161.35</c:v>
                </c:pt>
                <c:pt idx="51">
                  <c:v>6131.95</c:v>
                </c:pt>
                <c:pt idx="52">
                  <c:v>5957.98</c:v>
                </c:pt>
                <c:pt idx="53">
                  <c:v>5921.35</c:v>
                </c:pt>
                <c:pt idx="54">
                  <c:v>6012.13</c:v>
                </c:pt>
                <c:pt idx="55">
                  <c:v>6018.02</c:v>
                </c:pt>
                <c:pt idx="56">
                  <c:v>6017.72</c:v>
                </c:pt>
                <c:pt idx="57">
                  <c:v>5968.08</c:v>
                </c:pt>
                <c:pt idx="58">
                  <c:v>6017</c:v>
                </c:pt>
                <c:pt idx="59">
                  <c:v>5875.03</c:v>
                </c:pt>
                <c:pt idx="60">
                  <c:v>5819.97</c:v>
                </c:pt>
                <c:pt idx="61">
                  <c:v>5803.85</c:v>
                </c:pt>
                <c:pt idx="62">
                  <c:v>5659.01</c:v>
                </c:pt>
                <c:pt idx="63">
                  <c:v>5653.87</c:v>
                </c:pt>
                <c:pt idx="64">
                  <c:v>5601.79</c:v>
                </c:pt>
                <c:pt idx="65">
                  <c:v>5513.06</c:v>
                </c:pt>
                <c:pt idx="66">
                  <c:v>5541.77</c:v>
                </c:pt>
                <c:pt idx="67">
                  <c:v>5482.08</c:v>
                </c:pt>
                <c:pt idx="68">
                  <c:v>5557.12</c:v>
                </c:pt>
                <c:pt idx="69">
                  <c:v>5590.84</c:v>
                </c:pt>
                <c:pt idx="70">
                  <c:v>5570.65</c:v>
                </c:pt>
                <c:pt idx="71">
                  <c:v>5439.08</c:v>
                </c:pt>
                <c:pt idx="72">
                  <c:v>5421.89</c:v>
                </c:pt>
                <c:pt idx="73">
                  <c:v>5347.05</c:v>
                </c:pt>
                <c:pt idx="74">
                  <c:v>5334.68</c:v>
                </c:pt>
                <c:pt idx="75">
                  <c:v>5300.4</c:v>
                </c:pt>
                <c:pt idx="76">
                  <c:v>5397.95</c:v>
                </c:pt>
                <c:pt idx="77">
                  <c:v>5373.64</c:v>
                </c:pt>
                <c:pt idx="78">
                  <c:v>5362.68</c:v>
                </c:pt>
                <c:pt idx="79">
                  <c:v>5327.07</c:v>
                </c:pt>
                <c:pt idx="80">
                  <c:v>5360.87</c:v>
                </c:pt>
                <c:pt idx="81">
                  <c:v>5318.06</c:v>
                </c:pt>
                <c:pt idx="82">
                  <c:v>5208.5</c:v>
                </c:pt>
                <c:pt idx="83">
                  <c:v>5228.03</c:v>
                </c:pt>
                <c:pt idx="84">
                  <c:v>5292.21</c:v>
                </c:pt>
                <c:pt idx="85">
                  <c:v>5271.49</c:v>
                </c:pt>
                <c:pt idx="86">
                  <c:v>5317.08</c:v>
                </c:pt>
                <c:pt idx="87">
                  <c:v>5186.8</c:v>
                </c:pt>
                <c:pt idx="88">
                  <c:v>5187.5200000000004</c:v>
                </c:pt>
                <c:pt idx="89">
                  <c:v>5048.8500000000004</c:v>
                </c:pt>
                <c:pt idx="90">
                  <c:v>5177</c:v>
                </c:pt>
                <c:pt idx="91">
                  <c:v>5364.09</c:v>
                </c:pt>
                <c:pt idx="92">
                  <c:v>5465.47</c:v>
                </c:pt>
                <c:pt idx="93">
                  <c:v>5523.3</c:v>
                </c:pt>
                <c:pt idx="94">
                  <c:v>5543.68</c:v>
                </c:pt>
                <c:pt idx="95">
                  <c:v>5538.65</c:v>
                </c:pt>
                <c:pt idx="96">
                  <c:v>5566.89</c:v>
                </c:pt>
                <c:pt idx="97">
                  <c:v>5625.4</c:v>
                </c:pt>
                <c:pt idx="98">
                  <c:v>5652.55</c:v>
                </c:pt>
                <c:pt idx="99">
                  <c:v>5740.44</c:v>
                </c:pt>
                <c:pt idx="100">
                  <c:v>5687.8</c:v>
                </c:pt>
                <c:pt idx="101">
                  <c:v>5693.28</c:v>
                </c:pt>
                <c:pt idx="102">
                  <c:v>5677.18</c:v>
                </c:pt>
                <c:pt idx="103">
                  <c:v>5606.42</c:v>
                </c:pt>
                <c:pt idx="104">
                  <c:v>5674.93</c:v>
                </c:pt>
                <c:pt idx="105">
                  <c:v>5576.64</c:v>
                </c:pt>
                <c:pt idx="106">
                  <c:v>5605.35</c:v>
                </c:pt>
                <c:pt idx="107">
                  <c:v>5578</c:v>
                </c:pt>
                <c:pt idx="108">
                  <c:v>5625.46</c:v>
                </c:pt>
                <c:pt idx="109">
                  <c:v>5684.97</c:v>
                </c:pt>
                <c:pt idx="110">
                  <c:v>5695.41</c:v>
                </c:pt>
                <c:pt idx="111">
                  <c:v>5790.43</c:v>
                </c:pt>
                <c:pt idx="112">
                  <c:v>5875.6</c:v>
                </c:pt>
                <c:pt idx="113">
                  <c:v>5936.59</c:v>
                </c:pt>
                <c:pt idx="114">
                  <c:v>5865.35</c:v>
                </c:pt>
                <c:pt idx="115">
                  <c:v>5859.27</c:v>
                </c:pt>
                <c:pt idx="116">
                  <c:v>5875.96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5-48BF-8C90-5799EB2B5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437535"/>
        <c:axId val="344435039"/>
      </c:lineChart>
      <c:dateAx>
        <c:axId val="594512816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  <c:min val="2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344435039"/>
        <c:scaling>
          <c:orientation val="minMax"/>
          <c:min val="4500"/>
        </c:scaling>
        <c:delete val="0"/>
        <c:axPos val="r"/>
        <c:numFmt formatCode="#,##0_ " sourceLinked="1"/>
        <c:majorTickMark val="out"/>
        <c:minorTickMark val="none"/>
        <c:tickLblPos val="nextTo"/>
        <c:crossAx val="344437535"/>
        <c:crosses val="max"/>
        <c:crossBetween val="between"/>
      </c:valAx>
      <c:dateAx>
        <c:axId val="3444375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44435039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物流!$Q$6:$Q$29</c:f>
              <c:numCache>
                <c:formatCode>0.00%</c:formatCode>
                <c:ptCount val="24"/>
                <c:pt idx="0">
                  <c:v>-3.3256587362496814E-3</c:v>
                </c:pt>
                <c:pt idx="1">
                  <c:v>-1.3090349075975283E-2</c:v>
                </c:pt>
                <c:pt idx="2">
                  <c:v>1.1703511053315907E-2</c:v>
                </c:pt>
                <c:pt idx="3">
                  <c:v>4.8843187660667642E-3</c:v>
                </c:pt>
                <c:pt idx="4">
                  <c:v>-5.1163980557686894E-3</c:v>
                </c:pt>
                <c:pt idx="5">
                  <c:v>6.6855232707636603E-3</c:v>
                </c:pt>
                <c:pt idx="6">
                  <c:v>-3.3205619412515208E-3</c:v>
                </c:pt>
                <c:pt idx="7">
                  <c:v>7.1758072783187909E-3</c:v>
                </c:pt>
                <c:pt idx="8">
                  <c:v>3.3078880407124478E-2</c:v>
                </c:pt>
                <c:pt idx="9">
                  <c:v>7.6354679802956849E-3</c:v>
                </c:pt>
                <c:pt idx="10">
                  <c:v>0</c:v>
                </c:pt>
                <c:pt idx="11">
                  <c:v>2.3955023221706062E-2</c:v>
                </c:pt>
                <c:pt idx="12">
                  <c:v>8.8326569587013903E-3</c:v>
                </c:pt>
                <c:pt idx="13">
                  <c:v>1.3961192617132134E-2</c:v>
                </c:pt>
                <c:pt idx="14">
                  <c:v>6.0676779463242347E-3</c:v>
                </c:pt>
                <c:pt idx="15">
                  <c:v>-5.5671537926235137E-3</c:v>
                </c:pt>
                <c:pt idx="16">
                  <c:v>6.9512479589456611E-2</c:v>
                </c:pt>
                <c:pt idx="17">
                  <c:v>0.1051254089422029</c:v>
                </c:pt>
                <c:pt idx="18">
                  <c:v>-1.3814880599960611E-2</c:v>
                </c:pt>
                <c:pt idx="19">
                  <c:v>-2.9017410446267711E-2</c:v>
                </c:pt>
                <c:pt idx="20">
                  <c:v>-1.154163231657046E-2</c:v>
                </c:pt>
                <c:pt idx="21">
                  <c:v>-1.3969974979149313E-2</c:v>
                </c:pt>
                <c:pt idx="22">
                  <c:v>2.9181645168111725E-2</c:v>
                </c:pt>
                <c:pt idx="23">
                  <c:v>2.7737826176289282E-2</c:v>
                </c:pt>
              </c:numCache>
            </c:numRef>
          </c:xVal>
          <c:yVal>
            <c:numRef>
              <c:f>物流!$U$6:$U$29</c:f>
              <c:numCache>
                <c:formatCode>0.00%</c:formatCode>
                <c:ptCount val="24"/>
                <c:pt idx="0">
                  <c:v>-5.0650146368030557E-2</c:v>
                </c:pt>
                <c:pt idx="1">
                  <c:v>1.7780566511294449E-2</c:v>
                </c:pt>
                <c:pt idx="2">
                  <c:v>-9.1207254305836205E-3</c:v>
                </c:pt>
                <c:pt idx="3">
                  <c:v>-2.8429978312653259E-2</c:v>
                </c:pt>
                <c:pt idx="4">
                  <c:v>-5.0987380774206059E-2</c:v>
                </c:pt>
                <c:pt idx="5">
                  <c:v>4.1836970771960136E-3</c:v>
                </c:pt>
                <c:pt idx="6">
                  <c:v>3.17058654123068E-2</c:v>
                </c:pt>
                <c:pt idx="7">
                  <c:v>8.9790160859306578E-3</c:v>
                </c:pt>
                <c:pt idx="8">
                  <c:v>1.110129493589862E-2</c:v>
                </c:pt>
                <c:pt idx="9">
                  <c:v>3.2274246271488227E-2</c:v>
                </c:pt>
                <c:pt idx="10">
                  <c:v>5.4615559965435656E-2</c:v>
                </c:pt>
                <c:pt idx="11">
                  <c:v>-1.6923365638531473E-3</c:v>
                </c:pt>
                <c:pt idx="12">
                  <c:v>2.711657306671067E-2</c:v>
                </c:pt>
                <c:pt idx="13">
                  <c:v>-4.6099870251685493E-2</c:v>
                </c:pt>
                <c:pt idx="14">
                  <c:v>3.2307025523218291E-2</c:v>
                </c:pt>
                <c:pt idx="15">
                  <c:v>-4.8615835991251299E-2</c:v>
                </c:pt>
                <c:pt idx="16">
                  <c:v>-2.1001001210523285E-3</c:v>
                </c:pt>
                <c:pt idx="17">
                  <c:v>7.1665542158561024E-4</c:v>
                </c:pt>
                <c:pt idx="18">
                  <c:v>-1.6362975797887258E-2</c:v>
                </c:pt>
                <c:pt idx="19">
                  <c:v>2.528838094696928E-2</c:v>
                </c:pt>
                <c:pt idx="20">
                  <c:v>7.4077088944118685E-2</c:v>
                </c:pt>
                <c:pt idx="21">
                  <c:v>-2.0512580705499883E-2</c:v>
                </c:pt>
                <c:pt idx="22">
                  <c:v>-8.3992525949279084E-3</c:v>
                </c:pt>
                <c:pt idx="23">
                  <c:v>2.8135599410957113E-2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6-4472-9669-42E05FF2C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664943"/>
        <c:axId val="393666607"/>
      </c:scatterChart>
      <c:valAx>
        <c:axId val="3936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66607"/>
        <c:crosses val="autoZero"/>
        <c:crossBetween val="midCat"/>
      </c:valAx>
      <c:valAx>
        <c:axId val="3936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6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水务!$B$2</c:f>
              <c:strCache>
                <c:ptCount val="1"/>
                <c:pt idx="0">
                  <c:v>富国首创水务REIT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val>
            <c:numRef>
              <c:f>水务!$B$5:$B$121</c:f>
              <c:numCache>
                <c:formatCode>#,##0.00_ </c:formatCode>
                <c:ptCount val="117"/>
                <c:pt idx="0">
                  <c:v>5.0549999999999997</c:v>
                </c:pt>
                <c:pt idx="1">
                  <c:v>5.0129999999999999</c:v>
                </c:pt>
                <c:pt idx="2">
                  <c:v>4.9989999999999997</c:v>
                </c:pt>
                <c:pt idx="3">
                  <c:v>4.8419999999999996</c:v>
                </c:pt>
                <c:pt idx="4">
                  <c:v>4.8310000000000004</c:v>
                </c:pt>
                <c:pt idx="5">
                  <c:v>4.7949999999999999</c:v>
                </c:pt>
                <c:pt idx="6">
                  <c:v>4.7439999999999998</c:v>
                </c:pt>
                <c:pt idx="7">
                  <c:v>4.7370000000000001</c:v>
                </c:pt>
                <c:pt idx="8">
                  <c:v>4.7270000000000003</c:v>
                </c:pt>
                <c:pt idx="9">
                  <c:v>4.7240000000000002</c:v>
                </c:pt>
                <c:pt idx="10">
                  <c:v>4.7249999999999996</c:v>
                </c:pt>
                <c:pt idx="11">
                  <c:v>4.7270000000000003</c:v>
                </c:pt>
                <c:pt idx="12">
                  <c:v>4.6870000000000003</c:v>
                </c:pt>
                <c:pt idx="13">
                  <c:v>4.7569999999999997</c:v>
                </c:pt>
                <c:pt idx="14">
                  <c:v>4.7720000000000002</c:v>
                </c:pt>
                <c:pt idx="15">
                  <c:v>4.7370000000000001</c:v>
                </c:pt>
                <c:pt idx="16">
                  <c:v>4.7160000000000002</c:v>
                </c:pt>
                <c:pt idx="17">
                  <c:v>4.6859999999999999</c:v>
                </c:pt>
                <c:pt idx="18">
                  <c:v>4.6859999999999999</c:v>
                </c:pt>
                <c:pt idx="19">
                  <c:v>4.6829999999999998</c:v>
                </c:pt>
                <c:pt idx="20">
                  <c:v>4.665</c:v>
                </c:pt>
                <c:pt idx="21">
                  <c:v>4.6180000000000003</c:v>
                </c:pt>
                <c:pt idx="22">
                  <c:v>4.6189999999999998</c:v>
                </c:pt>
                <c:pt idx="23">
                  <c:v>4.6449999999999996</c:v>
                </c:pt>
                <c:pt idx="24">
                  <c:v>4.6689999999999996</c:v>
                </c:pt>
                <c:pt idx="25">
                  <c:v>4.5999999999999996</c:v>
                </c:pt>
                <c:pt idx="26">
                  <c:v>4.5679999999999996</c:v>
                </c:pt>
                <c:pt idx="27">
                  <c:v>4.5890000000000004</c:v>
                </c:pt>
                <c:pt idx="28">
                  <c:v>4.6749999999999998</c:v>
                </c:pt>
                <c:pt idx="29">
                  <c:v>4.7039999999999997</c:v>
                </c:pt>
                <c:pt idx="30">
                  <c:v>4.6529999999999996</c:v>
                </c:pt>
                <c:pt idx="31">
                  <c:v>4.5999999999999996</c:v>
                </c:pt>
                <c:pt idx="32">
                  <c:v>4.5519999999999996</c:v>
                </c:pt>
                <c:pt idx="33">
                  <c:v>4.657</c:v>
                </c:pt>
                <c:pt idx="34">
                  <c:v>4.601</c:v>
                </c:pt>
                <c:pt idx="35">
                  <c:v>4.54</c:v>
                </c:pt>
                <c:pt idx="36">
                  <c:v>4.4610000000000003</c:v>
                </c:pt>
                <c:pt idx="37">
                  <c:v>4.4349999999999996</c:v>
                </c:pt>
                <c:pt idx="38">
                  <c:v>4.4189999999999996</c:v>
                </c:pt>
                <c:pt idx="39">
                  <c:v>4.4089999999999998</c:v>
                </c:pt>
                <c:pt idx="40">
                  <c:v>4.4359999999999999</c:v>
                </c:pt>
                <c:pt idx="41">
                  <c:v>4.4560000000000004</c:v>
                </c:pt>
                <c:pt idx="42">
                  <c:v>4.4379999999999997</c:v>
                </c:pt>
                <c:pt idx="43">
                  <c:v>4.4820000000000002</c:v>
                </c:pt>
                <c:pt idx="44">
                  <c:v>4.5190000000000001</c:v>
                </c:pt>
                <c:pt idx="45">
                  <c:v>4.5359999999999996</c:v>
                </c:pt>
                <c:pt idx="46">
                  <c:v>4.3600000000000003</c:v>
                </c:pt>
                <c:pt idx="47">
                  <c:v>4.2560000000000002</c:v>
                </c:pt>
                <c:pt idx="48">
                  <c:v>4.4329999999999998</c:v>
                </c:pt>
                <c:pt idx="49">
                  <c:v>4.6630000000000003</c:v>
                </c:pt>
                <c:pt idx="50">
                  <c:v>4.5469999999999997</c:v>
                </c:pt>
                <c:pt idx="51">
                  <c:v>4.4260000000000002</c:v>
                </c:pt>
                <c:pt idx="52">
                  <c:v>4.3150000000000004</c:v>
                </c:pt>
                <c:pt idx="53">
                  <c:v>4.2329999999999997</c:v>
                </c:pt>
                <c:pt idx="54">
                  <c:v>4.202</c:v>
                </c:pt>
                <c:pt idx="55">
                  <c:v>4.1859999999999999</c:v>
                </c:pt>
                <c:pt idx="56">
                  <c:v>4.0759999999999996</c:v>
                </c:pt>
                <c:pt idx="57">
                  <c:v>4.0430000000000001</c:v>
                </c:pt>
                <c:pt idx="58">
                  <c:v>4.0540000000000003</c:v>
                </c:pt>
                <c:pt idx="59">
                  <c:v>4.0540000000000003</c:v>
                </c:pt>
                <c:pt idx="60">
                  <c:v>4.0549999999999997</c:v>
                </c:pt>
                <c:pt idx="61">
                  <c:v>4.0549999999999997</c:v>
                </c:pt>
                <c:pt idx="62">
                  <c:v>4.0529999999999999</c:v>
                </c:pt>
                <c:pt idx="63">
                  <c:v>4.0529999999999999</c:v>
                </c:pt>
                <c:pt idx="64">
                  <c:v>4.0190000000000001</c:v>
                </c:pt>
                <c:pt idx="65">
                  <c:v>4.0460000000000003</c:v>
                </c:pt>
                <c:pt idx="66">
                  <c:v>4.0510000000000002</c:v>
                </c:pt>
                <c:pt idx="67">
                  <c:v>4.0190000000000001</c:v>
                </c:pt>
                <c:pt idx="68">
                  <c:v>3.9860000000000002</c:v>
                </c:pt>
                <c:pt idx="69">
                  <c:v>3.964</c:v>
                </c:pt>
                <c:pt idx="70">
                  <c:v>3.9590000000000001</c:v>
                </c:pt>
                <c:pt idx="71">
                  <c:v>3.9569999999999999</c:v>
                </c:pt>
                <c:pt idx="72">
                  <c:v>3.9590000000000001</c:v>
                </c:pt>
                <c:pt idx="73">
                  <c:v>3.952</c:v>
                </c:pt>
                <c:pt idx="74">
                  <c:v>3.94</c:v>
                </c:pt>
                <c:pt idx="75">
                  <c:v>3.92</c:v>
                </c:pt>
                <c:pt idx="76">
                  <c:v>3.927</c:v>
                </c:pt>
                <c:pt idx="77">
                  <c:v>3.9489999999999998</c:v>
                </c:pt>
                <c:pt idx="78">
                  <c:v>3.956</c:v>
                </c:pt>
                <c:pt idx="79">
                  <c:v>3.97</c:v>
                </c:pt>
                <c:pt idx="80">
                  <c:v>3.98</c:v>
                </c:pt>
                <c:pt idx="81">
                  <c:v>3.976</c:v>
                </c:pt>
                <c:pt idx="82">
                  <c:v>3.9950000000000001</c:v>
                </c:pt>
                <c:pt idx="83">
                  <c:v>3.984</c:v>
                </c:pt>
                <c:pt idx="84">
                  <c:v>3.968</c:v>
                </c:pt>
                <c:pt idx="85">
                  <c:v>3.931</c:v>
                </c:pt>
                <c:pt idx="86">
                  <c:v>3.9079999999999999</c:v>
                </c:pt>
                <c:pt idx="87">
                  <c:v>3.8820000000000001</c:v>
                </c:pt>
                <c:pt idx="88">
                  <c:v>3.879</c:v>
                </c:pt>
                <c:pt idx="89">
                  <c:v>3.8809999999999998</c:v>
                </c:pt>
                <c:pt idx="90">
                  <c:v>3.891</c:v>
                </c:pt>
                <c:pt idx="91">
                  <c:v>3.8889999999999998</c:v>
                </c:pt>
                <c:pt idx="92">
                  <c:v>3.8959999999999999</c:v>
                </c:pt>
                <c:pt idx="93">
                  <c:v>3.88</c:v>
                </c:pt>
                <c:pt idx="94">
                  <c:v>3.8769999999999998</c:v>
                </c:pt>
                <c:pt idx="95">
                  <c:v>3.8759999999999999</c:v>
                </c:pt>
                <c:pt idx="96">
                  <c:v>3.8679999999999999</c:v>
                </c:pt>
                <c:pt idx="97">
                  <c:v>3.8580000000000001</c:v>
                </c:pt>
                <c:pt idx="98">
                  <c:v>3.85</c:v>
                </c:pt>
                <c:pt idx="99">
                  <c:v>3.835</c:v>
                </c:pt>
                <c:pt idx="100">
                  <c:v>3.8420000000000001</c:v>
                </c:pt>
                <c:pt idx="101">
                  <c:v>3.843</c:v>
                </c:pt>
                <c:pt idx="102">
                  <c:v>3.8370000000000002</c:v>
                </c:pt>
                <c:pt idx="103">
                  <c:v>3.8180000000000001</c:v>
                </c:pt>
                <c:pt idx="104">
                  <c:v>3.8359999999999999</c:v>
                </c:pt>
                <c:pt idx="105">
                  <c:v>3.8460000000000001</c:v>
                </c:pt>
                <c:pt idx="106">
                  <c:v>3.8650000000000002</c:v>
                </c:pt>
                <c:pt idx="107">
                  <c:v>3.89</c:v>
                </c:pt>
                <c:pt idx="108">
                  <c:v>3.8780000000000001</c:v>
                </c:pt>
                <c:pt idx="109">
                  <c:v>3.819</c:v>
                </c:pt>
                <c:pt idx="110">
                  <c:v>3.839</c:v>
                </c:pt>
                <c:pt idx="111">
                  <c:v>3.8730000000000002</c:v>
                </c:pt>
                <c:pt idx="112">
                  <c:v>3.883</c:v>
                </c:pt>
                <c:pt idx="113">
                  <c:v>3.8809999999999998</c:v>
                </c:pt>
                <c:pt idx="114">
                  <c:v>3.8919999999999999</c:v>
                </c:pt>
                <c:pt idx="115">
                  <c:v>3.8879999999999999</c:v>
                </c:pt>
                <c:pt idx="116">
                  <c:v>3.883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水务!$D$2</c:f>
              <c:strCache>
                <c:ptCount val="1"/>
                <c:pt idx="0">
                  <c:v>水务Ⅱ(申万)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水务!$A$5:$A$121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水务!$D$5:$D$121</c:f>
              <c:numCache>
                <c:formatCode>#,##0_ </c:formatCode>
                <c:ptCount val="117"/>
                <c:pt idx="0">
                  <c:v>2948.3879999999999</c:v>
                </c:pt>
                <c:pt idx="1">
                  <c:v>2931.06</c:v>
                </c:pt>
                <c:pt idx="2">
                  <c:v>2911.08</c:v>
                </c:pt>
                <c:pt idx="3">
                  <c:v>2911.96</c:v>
                </c:pt>
                <c:pt idx="4">
                  <c:v>2945.47</c:v>
                </c:pt>
                <c:pt idx="5">
                  <c:v>2926.49</c:v>
                </c:pt>
                <c:pt idx="6">
                  <c:v>2945.17</c:v>
                </c:pt>
                <c:pt idx="7">
                  <c:v>2896.64</c:v>
                </c:pt>
                <c:pt idx="8">
                  <c:v>2850.07</c:v>
                </c:pt>
                <c:pt idx="9">
                  <c:v>2874.68</c:v>
                </c:pt>
                <c:pt idx="10">
                  <c:v>2841.57</c:v>
                </c:pt>
                <c:pt idx="11">
                  <c:v>2833.69</c:v>
                </c:pt>
                <c:pt idx="12">
                  <c:v>2844.05</c:v>
                </c:pt>
                <c:pt idx="13">
                  <c:v>2830.13</c:v>
                </c:pt>
                <c:pt idx="14">
                  <c:v>2826.13</c:v>
                </c:pt>
                <c:pt idx="15">
                  <c:v>2802.32</c:v>
                </c:pt>
                <c:pt idx="16">
                  <c:v>2827.72</c:v>
                </c:pt>
                <c:pt idx="17">
                  <c:v>2841.57</c:v>
                </c:pt>
                <c:pt idx="18">
                  <c:v>2849.49</c:v>
                </c:pt>
                <c:pt idx="19">
                  <c:v>2826.13</c:v>
                </c:pt>
                <c:pt idx="20">
                  <c:v>2820.27</c:v>
                </c:pt>
                <c:pt idx="21">
                  <c:v>2799.04</c:v>
                </c:pt>
                <c:pt idx="22">
                  <c:v>2798.97</c:v>
                </c:pt>
                <c:pt idx="23">
                  <c:v>2807.49</c:v>
                </c:pt>
                <c:pt idx="24">
                  <c:v>2732.86</c:v>
                </c:pt>
                <c:pt idx="25">
                  <c:v>2772.54</c:v>
                </c:pt>
                <c:pt idx="26">
                  <c:v>2753</c:v>
                </c:pt>
                <c:pt idx="27">
                  <c:v>2733.26</c:v>
                </c:pt>
                <c:pt idx="28">
                  <c:v>2804.46</c:v>
                </c:pt>
                <c:pt idx="29">
                  <c:v>2801.96</c:v>
                </c:pt>
                <c:pt idx="30">
                  <c:v>2765.13</c:v>
                </c:pt>
                <c:pt idx="31">
                  <c:v>2799.63</c:v>
                </c:pt>
                <c:pt idx="32">
                  <c:v>2811.2</c:v>
                </c:pt>
                <c:pt idx="33">
                  <c:v>2766.56</c:v>
                </c:pt>
                <c:pt idx="34">
                  <c:v>2746.36</c:v>
                </c:pt>
                <c:pt idx="35">
                  <c:v>2787.33</c:v>
                </c:pt>
                <c:pt idx="36">
                  <c:v>2819.89</c:v>
                </c:pt>
                <c:pt idx="37">
                  <c:v>2841.5</c:v>
                </c:pt>
                <c:pt idx="38">
                  <c:v>2832.6</c:v>
                </c:pt>
                <c:pt idx="39">
                  <c:v>2803.55</c:v>
                </c:pt>
                <c:pt idx="40">
                  <c:v>2857.75</c:v>
                </c:pt>
                <c:pt idx="41">
                  <c:v>2869.28</c:v>
                </c:pt>
                <c:pt idx="42">
                  <c:v>2967.35</c:v>
                </c:pt>
                <c:pt idx="43">
                  <c:v>2977.84</c:v>
                </c:pt>
                <c:pt idx="44">
                  <c:v>3129.41</c:v>
                </c:pt>
                <c:pt idx="45">
                  <c:v>3017.57</c:v>
                </c:pt>
                <c:pt idx="46">
                  <c:v>2946.84</c:v>
                </c:pt>
                <c:pt idx="47">
                  <c:v>3048.92</c:v>
                </c:pt>
                <c:pt idx="48">
                  <c:v>3010.86</c:v>
                </c:pt>
                <c:pt idx="49">
                  <c:v>3154.03</c:v>
                </c:pt>
                <c:pt idx="50">
                  <c:v>3252.77</c:v>
                </c:pt>
                <c:pt idx="51">
                  <c:v>3066.54</c:v>
                </c:pt>
                <c:pt idx="52">
                  <c:v>3000.39</c:v>
                </c:pt>
                <c:pt idx="53">
                  <c:v>3004.96</c:v>
                </c:pt>
                <c:pt idx="54">
                  <c:v>3076.57</c:v>
                </c:pt>
                <c:pt idx="55">
                  <c:v>3037.05</c:v>
                </c:pt>
                <c:pt idx="56">
                  <c:v>3130.03</c:v>
                </c:pt>
                <c:pt idx="57">
                  <c:v>3052.97</c:v>
                </c:pt>
                <c:pt idx="58">
                  <c:v>3103.92</c:v>
                </c:pt>
                <c:pt idx="59">
                  <c:v>3052.13</c:v>
                </c:pt>
                <c:pt idx="60">
                  <c:v>2999.08</c:v>
                </c:pt>
                <c:pt idx="61">
                  <c:v>2988.27</c:v>
                </c:pt>
                <c:pt idx="62">
                  <c:v>2976.31</c:v>
                </c:pt>
                <c:pt idx="63">
                  <c:v>2984.44</c:v>
                </c:pt>
                <c:pt idx="64">
                  <c:v>2949.2</c:v>
                </c:pt>
                <c:pt idx="65">
                  <c:v>2945.28</c:v>
                </c:pt>
                <c:pt idx="66">
                  <c:v>2862.28</c:v>
                </c:pt>
                <c:pt idx="67">
                  <c:v>2854.52</c:v>
                </c:pt>
                <c:pt idx="68">
                  <c:v>2853.18</c:v>
                </c:pt>
                <c:pt idx="69">
                  <c:v>2854.13</c:v>
                </c:pt>
                <c:pt idx="70">
                  <c:v>2825.9</c:v>
                </c:pt>
                <c:pt idx="71">
                  <c:v>2765.65</c:v>
                </c:pt>
                <c:pt idx="72">
                  <c:v>2738.03</c:v>
                </c:pt>
                <c:pt idx="73">
                  <c:v>2769.16</c:v>
                </c:pt>
                <c:pt idx="74">
                  <c:v>2821.43</c:v>
                </c:pt>
                <c:pt idx="75">
                  <c:v>2756.19</c:v>
                </c:pt>
                <c:pt idx="76">
                  <c:v>2761.52</c:v>
                </c:pt>
                <c:pt idx="77">
                  <c:v>2699.3</c:v>
                </c:pt>
                <c:pt idx="78">
                  <c:v>2679.67</c:v>
                </c:pt>
                <c:pt idx="79">
                  <c:v>2695.54</c:v>
                </c:pt>
                <c:pt idx="80">
                  <c:v>2693.59</c:v>
                </c:pt>
                <c:pt idx="81">
                  <c:v>2677.92</c:v>
                </c:pt>
                <c:pt idx="82">
                  <c:v>2664.69</c:v>
                </c:pt>
                <c:pt idx="83">
                  <c:v>2648.07</c:v>
                </c:pt>
                <c:pt idx="84">
                  <c:v>2658.84</c:v>
                </c:pt>
                <c:pt idx="85">
                  <c:v>2663.56</c:v>
                </c:pt>
                <c:pt idx="86">
                  <c:v>2670.37</c:v>
                </c:pt>
                <c:pt idx="87">
                  <c:v>2615.98</c:v>
                </c:pt>
                <c:pt idx="88">
                  <c:v>2605.38</c:v>
                </c:pt>
                <c:pt idx="89">
                  <c:v>2585.44</c:v>
                </c:pt>
                <c:pt idx="90">
                  <c:v>2662.5</c:v>
                </c:pt>
                <c:pt idx="91">
                  <c:v>2701.28</c:v>
                </c:pt>
                <c:pt idx="92">
                  <c:v>2737.77</c:v>
                </c:pt>
                <c:pt idx="93">
                  <c:v>2750.39</c:v>
                </c:pt>
                <c:pt idx="94">
                  <c:v>2753.71</c:v>
                </c:pt>
                <c:pt idx="95">
                  <c:v>2718.36</c:v>
                </c:pt>
                <c:pt idx="96">
                  <c:v>2746.14</c:v>
                </c:pt>
                <c:pt idx="97">
                  <c:v>2764.23</c:v>
                </c:pt>
                <c:pt idx="98">
                  <c:v>2750.67</c:v>
                </c:pt>
                <c:pt idx="99">
                  <c:v>2776.75</c:v>
                </c:pt>
                <c:pt idx="100">
                  <c:v>2794.78</c:v>
                </c:pt>
                <c:pt idx="101">
                  <c:v>2759.11</c:v>
                </c:pt>
                <c:pt idx="102">
                  <c:v>2740.88</c:v>
                </c:pt>
                <c:pt idx="103">
                  <c:v>2699.25</c:v>
                </c:pt>
                <c:pt idx="104">
                  <c:v>2711.41</c:v>
                </c:pt>
                <c:pt idx="105">
                  <c:v>2717.51</c:v>
                </c:pt>
                <c:pt idx="106">
                  <c:v>2710.82</c:v>
                </c:pt>
                <c:pt idx="107">
                  <c:v>2707.84</c:v>
                </c:pt>
                <c:pt idx="108">
                  <c:v>2725.51</c:v>
                </c:pt>
                <c:pt idx="109">
                  <c:v>2743.27</c:v>
                </c:pt>
                <c:pt idx="110">
                  <c:v>2753.9</c:v>
                </c:pt>
                <c:pt idx="111">
                  <c:v>2787.45</c:v>
                </c:pt>
                <c:pt idx="112">
                  <c:v>2802.3</c:v>
                </c:pt>
                <c:pt idx="113">
                  <c:v>2805.91</c:v>
                </c:pt>
                <c:pt idx="114">
                  <c:v>2811.29</c:v>
                </c:pt>
                <c:pt idx="115">
                  <c:v>2814.02</c:v>
                </c:pt>
                <c:pt idx="116">
                  <c:v>2785.05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catAx>
        <c:axId val="594512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Algn val="ctr"/>
        <c:lblOffset val="100"/>
        <c:noMultiLvlLbl val="0"/>
      </c:catAx>
      <c:valAx>
        <c:axId val="594513376"/>
        <c:scaling>
          <c:orientation val="minMax"/>
          <c:min val="3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  <c:min val="20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8861689564102051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</c:valAx>
      <c:dateAx>
        <c:axId val="5941662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94513936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水务!$O$6:$O$29</c:f>
              <c:numCache>
                <c:formatCode>0.00%</c:formatCode>
                <c:ptCount val="24"/>
                <c:pt idx="0">
                  <c:v>1.8027298480556286E-3</c:v>
                </c:pt>
                <c:pt idx="1">
                  <c:v>-1.362467866323902E-2</c:v>
                </c:pt>
                <c:pt idx="2">
                  <c:v>5.4730258014072941E-3</c:v>
                </c:pt>
                <c:pt idx="3">
                  <c:v>9.8496630378432926E-3</c:v>
                </c:pt>
                <c:pt idx="4">
                  <c:v>-3.5934291581107836E-3</c:v>
                </c:pt>
                <c:pt idx="5">
                  <c:v>2.9108706852138067E-2</c:v>
                </c:pt>
                <c:pt idx="6">
                  <c:v>-1.1514392991239131E-2</c:v>
                </c:pt>
                <c:pt idx="7">
                  <c:v>2.5322866548493916E-3</c:v>
                </c:pt>
                <c:pt idx="8">
                  <c:v>1.5155342258146076E-2</c:v>
                </c:pt>
                <c:pt idx="9">
                  <c:v>8.4598158745956553E-3</c:v>
                </c:pt>
                <c:pt idx="10">
                  <c:v>-2.4673081667899721E-3</c:v>
                </c:pt>
                <c:pt idx="11">
                  <c:v>6.727677467227311E-2</c:v>
                </c:pt>
                <c:pt idx="12">
                  <c:v>8.0648899188876078E-2</c:v>
                </c:pt>
                <c:pt idx="13">
                  <c:v>-2.7235685181213998E-2</c:v>
                </c:pt>
                <c:pt idx="14">
                  <c:v>-3.7477954144619074E-3</c:v>
                </c:pt>
                <c:pt idx="15">
                  <c:v>-2.4341668510732495E-2</c:v>
                </c:pt>
                <c:pt idx="16">
                  <c:v>4.3547289634837894E-2</c:v>
                </c:pt>
                <c:pt idx="17">
                  <c:v>2.2386437730927966E-2</c:v>
                </c:pt>
                <c:pt idx="18">
                  <c:v>-7.4404761904762751E-3</c:v>
                </c:pt>
                <c:pt idx="19">
                  <c:v>2.9985007496251548E-3</c:v>
                </c:pt>
                <c:pt idx="20">
                  <c:v>1.9004911381593104E-2</c:v>
                </c:pt>
                <c:pt idx="21">
                  <c:v>-1.0058675607711676E-2</c:v>
                </c:pt>
                <c:pt idx="22">
                  <c:v>2.265029635901783E-2</c:v>
                </c:pt>
                <c:pt idx="23">
                  <c:v>4.6367211757399884E-2</c:v>
                </c:pt>
              </c:numCache>
            </c:numRef>
          </c:xVal>
          <c:yVal>
            <c:numRef>
              <c:f>水务!$Q$6:$Q$29</c:f>
              <c:numCache>
                <c:formatCode>0.00%</c:formatCode>
                <c:ptCount val="24"/>
                <c:pt idx="0">
                  <c:v>-3.3708025550440723E-2</c:v>
                </c:pt>
                <c:pt idx="1">
                  <c:v>1.220160718506258E-2</c:v>
                </c:pt>
                <c:pt idx="2">
                  <c:v>8.5191617290796273E-3</c:v>
                </c:pt>
                <c:pt idx="3">
                  <c:v>-9.5722859530502635E-3</c:v>
                </c:pt>
                <c:pt idx="4">
                  <c:v>-4.4485110144387607E-2</c:v>
                </c:pt>
                <c:pt idx="5">
                  <c:v>1.8620172937102053E-2</c:v>
                </c:pt>
                <c:pt idx="6">
                  <c:v>1.2988377634921999E-2</c:v>
                </c:pt>
                <c:pt idx="7">
                  <c:v>1.4348164338902736E-2</c:v>
                </c:pt>
                <c:pt idx="8">
                  <c:v>4.2545187598382661E-2</c:v>
                </c:pt>
                <c:pt idx="9">
                  <c:v>4.2665667082381509E-2</c:v>
                </c:pt>
                <c:pt idx="10">
                  <c:v>2.5756725609899389E-2</c:v>
                </c:pt>
                <c:pt idx="11">
                  <c:v>-1.7222573428497423E-2</c:v>
                </c:pt>
                <c:pt idx="12">
                  <c:v>5.1206676465392897E-2</c:v>
                </c:pt>
                <c:pt idx="13">
                  <c:v>-4.3265282828635065E-2</c:v>
                </c:pt>
                <c:pt idx="14">
                  <c:v>3.7062934745507148E-2</c:v>
                </c:pt>
                <c:pt idx="15">
                  <c:v>-0.10412825420766203</c:v>
                </c:pt>
                <c:pt idx="16">
                  <c:v>-2.0399136808688989E-2</c:v>
                </c:pt>
                <c:pt idx="17">
                  <c:v>2.0244978808313441E-2</c:v>
                </c:pt>
                <c:pt idx="18">
                  <c:v>-2.4661308512612612E-2</c:v>
                </c:pt>
                <c:pt idx="19">
                  <c:v>3.4129080889617525E-2</c:v>
                </c:pt>
                <c:pt idx="20">
                  <c:v>0</c:v>
                </c:pt>
                <c:pt idx="21">
                  <c:v>1.7178969120316356E-2</c:v>
                </c:pt>
                <c:pt idx="22">
                  <c:v>2.4625349604129765E-2</c:v>
                </c:pt>
                <c:pt idx="23">
                  <c:v>9.9067381436590551E-4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1-4447-B8B2-7ACA1F2B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40415"/>
        <c:axId val="320335007"/>
      </c:scatterChart>
      <c:valAx>
        <c:axId val="3203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335007"/>
        <c:crosses val="autoZero"/>
        <c:crossBetween val="midCat"/>
      </c:valAx>
      <c:valAx>
        <c:axId val="3203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34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755030621172356E-2"/>
          <c:y val="0.11177269507978167"/>
          <c:w val="0.93525196850393699"/>
          <c:h val="0.78056131872404844"/>
        </c:manualLayout>
      </c:layout>
      <c:lineChart>
        <c:grouping val="standard"/>
        <c:varyColors val="0"/>
        <c:ser>
          <c:idx val="0"/>
          <c:order val="0"/>
          <c:tx>
            <c:strRef>
              <c:f>环保!$B$2</c:f>
              <c:strCache>
                <c:ptCount val="1"/>
                <c:pt idx="0">
                  <c:v>中航首钢绿能REIT</c:v>
                </c:pt>
              </c:strCache>
            </c:strRef>
          </c:tx>
          <c:spPr>
            <a:ln w="12700">
              <a:solidFill>
                <a:srgbClr val="003778"/>
              </a:solidFill>
            </a:ln>
          </c:spPr>
          <c:marker>
            <c:symbol val="none"/>
          </c:marker>
          <c:cat>
            <c:numRef>
              <c:f>环保!$A$5:$A$121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环保!$B$5:$B$121</c:f>
              <c:numCache>
                <c:formatCode>#,##0.00_ </c:formatCode>
                <c:ptCount val="117"/>
                <c:pt idx="0">
                  <c:v>17.396000000000001</c:v>
                </c:pt>
                <c:pt idx="1">
                  <c:v>17.274999999999999</c:v>
                </c:pt>
                <c:pt idx="2">
                  <c:v>17.193999999999999</c:v>
                </c:pt>
                <c:pt idx="3">
                  <c:v>17.155999999999999</c:v>
                </c:pt>
                <c:pt idx="4">
                  <c:v>17.204000000000001</c:v>
                </c:pt>
                <c:pt idx="5">
                  <c:v>17.187999999999999</c:v>
                </c:pt>
                <c:pt idx="6">
                  <c:v>17.013999999999999</c:v>
                </c:pt>
                <c:pt idx="7">
                  <c:v>17.010999999999999</c:v>
                </c:pt>
                <c:pt idx="8">
                  <c:v>17.001000000000001</c:v>
                </c:pt>
                <c:pt idx="9">
                  <c:v>17.021999999999998</c:v>
                </c:pt>
                <c:pt idx="10">
                  <c:v>17.02</c:v>
                </c:pt>
                <c:pt idx="11">
                  <c:v>17.024999999999999</c:v>
                </c:pt>
                <c:pt idx="12">
                  <c:v>17.001999999999999</c:v>
                </c:pt>
                <c:pt idx="13">
                  <c:v>17.045999999999999</c:v>
                </c:pt>
                <c:pt idx="14">
                  <c:v>17.100000000000001</c:v>
                </c:pt>
                <c:pt idx="15">
                  <c:v>17.2</c:v>
                </c:pt>
                <c:pt idx="16">
                  <c:v>17.515000000000001</c:v>
                </c:pt>
                <c:pt idx="17">
                  <c:v>18</c:v>
                </c:pt>
                <c:pt idx="18">
                  <c:v>17.670999999999999</c:v>
                </c:pt>
                <c:pt idx="19">
                  <c:v>17.605</c:v>
                </c:pt>
                <c:pt idx="20">
                  <c:v>17.082000000000001</c:v>
                </c:pt>
                <c:pt idx="21">
                  <c:v>17.003</c:v>
                </c:pt>
                <c:pt idx="22">
                  <c:v>17.007999999999999</c:v>
                </c:pt>
                <c:pt idx="23">
                  <c:v>17.059000000000001</c:v>
                </c:pt>
                <c:pt idx="24">
                  <c:v>17.132999999999999</c:v>
                </c:pt>
                <c:pt idx="25">
                  <c:v>16.901</c:v>
                </c:pt>
                <c:pt idx="26">
                  <c:v>17.001000000000001</c:v>
                </c:pt>
                <c:pt idx="27">
                  <c:v>17.29</c:v>
                </c:pt>
                <c:pt idx="28">
                  <c:v>17.603999999999999</c:v>
                </c:pt>
                <c:pt idx="29">
                  <c:v>17.78</c:v>
                </c:pt>
                <c:pt idx="30">
                  <c:v>17.776</c:v>
                </c:pt>
                <c:pt idx="31">
                  <c:v>17.524999999999999</c:v>
                </c:pt>
                <c:pt idx="32">
                  <c:v>17.335999999999999</c:v>
                </c:pt>
                <c:pt idx="33">
                  <c:v>17.846</c:v>
                </c:pt>
                <c:pt idx="34">
                  <c:v>17.715</c:v>
                </c:pt>
                <c:pt idx="35">
                  <c:v>17.420000000000002</c:v>
                </c:pt>
                <c:pt idx="36">
                  <c:v>17</c:v>
                </c:pt>
                <c:pt idx="37">
                  <c:v>16.669</c:v>
                </c:pt>
                <c:pt idx="38">
                  <c:v>16.657</c:v>
                </c:pt>
                <c:pt idx="39">
                  <c:v>16.672000000000001</c:v>
                </c:pt>
                <c:pt idx="40">
                  <c:v>16.692</c:v>
                </c:pt>
                <c:pt idx="41">
                  <c:v>16.7</c:v>
                </c:pt>
                <c:pt idx="42">
                  <c:v>16.689</c:v>
                </c:pt>
                <c:pt idx="43">
                  <c:v>16.722999999999999</c:v>
                </c:pt>
                <c:pt idx="44">
                  <c:v>16.798999999999999</c:v>
                </c:pt>
                <c:pt idx="45">
                  <c:v>16.706</c:v>
                </c:pt>
                <c:pt idx="46">
                  <c:v>16.286000000000001</c:v>
                </c:pt>
                <c:pt idx="47">
                  <c:v>16.05</c:v>
                </c:pt>
                <c:pt idx="48">
                  <c:v>16.966000000000001</c:v>
                </c:pt>
                <c:pt idx="49">
                  <c:v>17.838000000000001</c:v>
                </c:pt>
                <c:pt idx="50">
                  <c:v>17.219000000000001</c:v>
                </c:pt>
                <c:pt idx="51">
                  <c:v>16.599</c:v>
                </c:pt>
                <c:pt idx="52">
                  <c:v>16.291</c:v>
                </c:pt>
                <c:pt idx="53">
                  <c:v>15.96</c:v>
                </c:pt>
                <c:pt idx="54">
                  <c:v>15.898999999999999</c:v>
                </c:pt>
                <c:pt idx="55">
                  <c:v>15.605</c:v>
                </c:pt>
                <c:pt idx="56">
                  <c:v>15.119</c:v>
                </c:pt>
                <c:pt idx="57">
                  <c:v>15.007</c:v>
                </c:pt>
                <c:pt idx="58">
                  <c:v>15.012</c:v>
                </c:pt>
                <c:pt idx="59">
                  <c:v>15.010999999999999</c:v>
                </c:pt>
                <c:pt idx="60">
                  <c:v>15.04</c:v>
                </c:pt>
                <c:pt idx="61">
                  <c:v>15.018000000000001</c:v>
                </c:pt>
                <c:pt idx="62">
                  <c:v>15.015000000000001</c:v>
                </c:pt>
                <c:pt idx="63">
                  <c:v>15</c:v>
                </c:pt>
                <c:pt idx="64">
                  <c:v>14.948</c:v>
                </c:pt>
                <c:pt idx="65">
                  <c:v>15.013</c:v>
                </c:pt>
                <c:pt idx="66">
                  <c:v>14.92</c:v>
                </c:pt>
                <c:pt idx="67">
                  <c:v>14.715999999999999</c:v>
                </c:pt>
                <c:pt idx="68">
                  <c:v>14.574999999999999</c:v>
                </c:pt>
                <c:pt idx="69">
                  <c:v>14.471</c:v>
                </c:pt>
                <c:pt idx="70">
                  <c:v>14.468</c:v>
                </c:pt>
                <c:pt idx="71">
                  <c:v>14.464</c:v>
                </c:pt>
                <c:pt idx="72">
                  <c:v>14.489000000000001</c:v>
                </c:pt>
                <c:pt idx="73">
                  <c:v>14.477</c:v>
                </c:pt>
                <c:pt idx="74">
                  <c:v>14.44</c:v>
                </c:pt>
                <c:pt idx="75">
                  <c:v>14.398999999999999</c:v>
                </c:pt>
                <c:pt idx="76">
                  <c:v>14.38</c:v>
                </c:pt>
                <c:pt idx="77">
                  <c:v>14.481</c:v>
                </c:pt>
                <c:pt idx="78">
                  <c:v>14.648999999999999</c:v>
                </c:pt>
                <c:pt idx="79">
                  <c:v>14.542999999999999</c:v>
                </c:pt>
                <c:pt idx="80">
                  <c:v>14.481</c:v>
                </c:pt>
                <c:pt idx="81">
                  <c:v>14.391</c:v>
                </c:pt>
                <c:pt idx="82">
                  <c:v>14.343</c:v>
                </c:pt>
                <c:pt idx="83">
                  <c:v>14.324</c:v>
                </c:pt>
                <c:pt idx="84">
                  <c:v>14.25</c:v>
                </c:pt>
                <c:pt idx="85">
                  <c:v>14.147</c:v>
                </c:pt>
                <c:pt idx="86">
                  <c:v>14.047000000000001</c:v>
                </c:pt>
                <c:pt idx="87">
                  <c:v>14.041</c:v>
                </c:pt>
                <c:pt idx="88">
                  <c:v>14.041</c:v>
                </c:pt>
                <c:pt idx="89">
                  <c:v>14.042</c:v>
                </c:pt>
                <c:pt idx="90">
                  <c:v>14.042</c:v>
                </c:pt>
                <c:pt idx="91">
                  <c:v>14.039</c:v>
                </c:pt>
                <c:pt idx="92">
                  <c:v>14.045</c:v>
                </c:pt>
                <c:pt idx="93">
                  <c:v>14.013999999999999</c:v>
                </c:pt>
                <c:pt idx="94">
                  <c:v>14.009</c:v>
                </c:pt>
                <c:pt idx="95">
                  <c:v>14.02</c:v>
                </c:pt>
                <c:pt idx="96">
                  <c:v>14.010999999999999</c:v>
                </c:pt>
                <c:pt idx="97">
                  <c:v>14.009</c:v>
                </c:pt>
                <c:pt idx="98">
                  <c:v>13.987</c:v>
                </c:pt>
                <c:pt idx="99">
                  <c:v>13.948</c:v>
                </c:pt>
                <c:pt idx="100">
                  <c:v>13.997</c:v>
                </c:pt>
                <c:pt idx="101">
                  <c:v>13.997</c:v>
                </c:pt>
                <c:pt idx="102">
                  <c:v>13.997999999999999</c:v>
                </c:pt>
                <c:pt idx="103">
                  <c:v>13.994</c:v>
                </c:pt>
                <c:pt idx="104">
                  <c:v>14.000999999999999</c:v>
                </c:pt>
                <c:pt idx="105">
                  <c:v>14.007999999999999</c:v>
                </c:pt>
                <c:pt idx="106">
                  <c:v>14.018000000000001</c:v>
                </c:pt>
                <c:pt idx="107">
                  <c:v>14.037000000000001</c:v>
                </c:pt>
                <c:pt idx="108">
                  <c:v>14.186</c:v>
                </c:pt>
                <c:pt idx="109">
                  <c:v>14.037000000000001</c:v>
                </c:pt>
                <c:pt idx="110">
                  <c:v>13.996</c:v>
                </c:pt>
                <c:pt idx="111">
                  <c:v>14.054</c:v>
                </c:pt>
                <c:pt idx="112">
                  <c:v>14.077999999999999</c:v>
                </c:pt>
                <c:pt idx="113">
                  <c:v>14.07</c:v>
                </c:pt>
                <c:pt idx="114">
                  <c:v>14.288</c:v>
                </c:pt>
                <c:pt idx="115">
                  <c:v>14.7</c:v>
                </c:pt>
                <c:pt idx="116">
                  <c:v>14.711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12816"/>
        <c:axId val="594513376"/>
      </c:lineChart>
      <c:lineChart>
        <c:grouping val="standard"/>
        <c:varyColors val="0"/>
        <c:ser>
          <c:idx val="1"/>
          <c:order val="1"/>
          <c:tx>
            <c:strRef>
              <c:f>环保!$D$2</c:f>
              <c:strCache>
                <c:ptCount val="1"/>
                <c:pt idx="0">
                  <c:v>环保工程及服务Ⅱ(申万)</c:v>
                </c:pt>
              </c:strCache>
            </c:strRef>
          </c:tx>
          <c:spPr>
            <a:ln w="12700">
              <a:solidFill>
                <a:srgbClr val="00AEEF"/>
              </a:solidFill>
              <a:prstDash val="dash"/>
            </a:ln>
          </c:spPr>
          <c:marker>
            <c:symbol val="none"/>
          </c:marker>
          <c:cat>
            <c:numRef>
              <c:f>环保!$A$5:$A$121</c:f>
              <c:numCache>
                <c:formatCode>m/d/yyyy</c:formatCode>
                <c:ptCount val="117"/>
                <c:pt idx="0">
                  <c:v>44539</c:v>
                </c:pt>
                <c:pt idx="1">
                  <c:v>44538</c:v>
                </c:pt>
                <c:pt idx="2">
                  <c:v>44537</c:v>
                </c:pt>
                <c:pt idx="3">
                  <c:v>44536</c:v>
                </c:pt>
                <c:pt idx="4">
                  <c:v>44533</c:v>
                </c:pt>
                <c:pt idx="5">
                  <c:v>44532</c:v>
                </c:pt>
                <c:pt idx="6">
                  <c:v>44531</c:v>
                </c:pt>
                <c:pt idx="7">
                  <c:v>44530</c:v>
                </c:pt>
                <c:pt idx="8">
                  <c:v>44529</c:v>
                </c:pt>
                <c:pt idx="9">
                  <c:v>44526</c:v>
                </c:pt>
                <c:pt idx="10">
                  <c:v>44525</c:v>
                </c:pt>
                <c:pt idx="11">
                  <c:v>44524</c:v>
                </c:pt>
                <c:pt idx="12">
                  <c:v>44523</c:v>
                </c:pt>
                <c:pt idx="13">
                  <c:v>44522</c:v>
                </c:pt>
                <c:pt idx="14">
                  <c:v>44519</c:v>
                </c:pt>
                <c:pt idx="15">
                  <c:v>44518</c:v>
                </c:pt>
                <c:pt idx="16">
                  <c:v>44517</c:v>
                </c:pt>
                <c:pt idx="17">
                  <c:v>44516</c:v>
                </c:pt>
                <c:pt idx="18">
                  <c:v>44515</c:v>
                </c:pt>
                <c:pt idx="19">
                  <c:v>44512</c:v>
                </c:pt>
                <c:pt idx="20">
                  <c:v>44511</c:v>
                </c:pt>
                <c:pt idx="21">
                  <c:v>44510</c:v>
                </c:pt>
                <c:pt idx="22">
                  <c:v>44509</c:v>
                </c:pt>
                <c:pt idx="23">
                  <c:v>44508</c:v>
                </c:pt>
                <c:pt idx="24">
                  <c:v>44505</c:v>
                </c:pt>
                <c:pt idx="25">
                  <c:v>44504</c:v>
                </c:pt>
                <c:pt idx="26">
                  <c:v>44503</c:v>
                </c:pt>
                <c:pt idx="27">
                  <c:v>44502</c:v>
                </c:pt>
                <c:pt idx="28">
                  <c:v>44501</c:v>
                </c:pt>
                <c:pt idx="29">
                  <c:v>44498</c:v>
                </c:pt>
                <c:pt idx="30">
                  <c:v>44497</c:v>
                </c:pt>
                <c:pt idx="31">
                  <c:v>44496</c:v>
                </c:pt>
                <c:pt idx="32">
                  <c:v>44495</c:v>
                </c:pt>
                <c:pt idx="33">
                  <c:v>44494</c:v>
                </c:pt>
                <c:pt idx="34">
                  <c:v>44491</c:v>
                </c:pt>
                <c:pt idx="35">
                  <c:v>44490</c:v>
                </c:pt>
                <c:pt idx="36">
                  <c:v>44489</c:v>
                </c:pt>
                <c:pt idx="37">
                  <c:v>44488</c:v>
                </c:pt>
                <c:pt idx="38">
                  <c:v>44487</c:v>
                </c:pt>
                <c:pt idx="39">
                  <c:v>44484</c:v>
                </c:pt>
                <c:pt idx="40">
                  <c:v>44483</c:v>
                </c:pt>
                <c:pt idx="41">
                  <c:v>44482</c:v>
                </c:pt>
                <c:pt idx="42">
                  <c:v>44481</c:v>
                </c:pt>
                <c:pt idx="43">
                  <c:v>44480</c:v>
                </c:pt>
                <c:pt idx="44">
                  <c:v>44477</c:v>
                </c:pt>
                <c:pt idx="45">
                  <c:v>44469</c:v>
                </c:pt>
                <c:pt idx="46">
                  <c:v>44468</c:v>
                </c:pt>
                <c:pt idx="47">
                  <c:v>44467</c:v>
                </c:pt>
                <c:pt idx="48">
                  <c:v>44466</c:v>
                </c:pt>
                <c:pt idx="49">
                  <c:v>44463</c:v>
                </c:pt>
                <c:pt idx="50">
                  <c:v>44462</c:v>
                </c:pt>
                <c:pt idx="51">
                  <c:v>44461</c:v>
                </c:pt>
                <c:pt idx="52">
                  <c:v>44456</c:v>
                </c:pt>
                <c:pt idx="53">
                  <c:v>44455</c:v>
                </c:pt>
                <c:pt idx="54">
                  <c:v>44454</c:v>
                </c:pt>
                <c:pt idx="55">
                  <c:v>44453</c:v>
                </c:pt>
                <c:pt idx="56">
                  <c:v>44452</c:v>
                </c:pt>
                <c:pt idx="57">
                  <c:v>44449</c:v>
                </c:pt>
                <c:pt idx="58">
                  <c:v>44448</c:v>
                </c:pt>
                <c:pt idx="59">
                  <c:v>44447</c:v>
                </c:pt>
                <c:pt idx="60">
                  <c:v>44446</c:v>
                </c:pt>
                <c:pt idx="61">
                  <c:v>44445</c:v>
                </c:pt>
                <c:pt idx="62">
                  <c:v>44442</c:v>
                </c:pt>
                <c:pt idx="63">
                  <c:v>44441</c:v>
                </c:pt>
                <c:pt idx="64">
                  <c:v>44440</c:v>
                </c:pt>
                <c:pt idx="65">
                  <c:v>44439</c:v>
                </c:pt>
                <c:pt idx="66">
                  <c:v>44438</c:v>
                </c:pt>
                <c:pt idx="67">
                  <c:v>44435</c:v>
                </c:pt>
                <c:pt idx="68">
                  <c:v>44434</c:v>
                </c:pt>
                <c:pt idx="69">
                  <c:v>44433</c:v>
                </c:pt>
                <c:pt idx="70">
                  <c:v>44432</c:v>
                </c:pt>
                <c:pt idx="71">
                  <c:v>44431</c:v>
                </c:pt>
                <c:pt idx="72">
                  <c:v>44428</c:v>
                </c:pt>
                <c:pt idx="73">
                  <c:v>44427</c:v>
                </c:pt>
                <c:pt idx="74">
                  <c:v>44426</c:v>
                </c:pt>
                <c:pt idx="75">
                  <c:v>44425</c:v>
                </c:pt>
                <c:pt idx="76">
                  <c:v>44424</c:v>
                </c:pt>
                <c:pt idx="77">
                  <c:v>44421</c:v>
                </c:pt>
                <c:pt idx="78">
                  <c:v>44420</c:v>
                </c:pt>
                <c:pt idx="79">
                  <c:v>44419</c:v>
                </c:pt>
                <c:pt idx="80">
                  <c:v>44418</c:v>
                </c:pt>
                <c:pt idx="81">
                  <c:v>44417</c:v>
                </c:pt>
                <c:pt idx="82">
                  <c:v>44414</c:v>
                </c:pt>
                <c:pt idx="83">
                  <c:v>44413</c:v>
                </c:pt>
                <c:pt idx="84">
                  <c:v>44412</c:v>
                </c:pt>
                <c:pt idx="85">
                  <c:v>44411</c:v>
                </c:pt>
                <c:pt idx="86">
                  <c:v>44410</c:v>
                </c:pt>
                <c:pt idx="87">
                  <c:v>44407</c:v>
                </c:pt>
                <c:pt idx="88">
                  <c:v>44406</c:v>
                </c:pt>
                <c:pt idx="89">
                  <c:v>44405</c:v>
                </c:pt>
                <c:pt idx="90">
                  <c:v>44404</c:v>
                </c:pt>
                <c:pt idx="91">
                  <c:v>44403</c:v>
                </c:pt>
                <c:pt idx="92">
                  <c:v>44400</c:v>
                </c:pt>
                <c:pt idx="93">
                  <c:v>44399</c:v>
                </c:pt>
                <c:pt idx="94">
                  <c:v>44398</c:v>
                </c:pt>
                <c:pt idx="95">
                  <c:v>44397</c:v>
                </c:pt>
                <c:pt idx="96">
                  <c:v>44396</c:v>
                </c:pt>
                <c:pt idx="97">
                  <c:v>44393</c:v>
                </c:pt>
                <c:pt idx="98">
                  <c:v>44392</c:v>
                </c:pt>
                <c:pt idx="99">
                  <c:v>44391</c:v>
                </c:pt>
                <c:pt idx="100">
                  <c:v>44390</c:v>
                </c:pt>
                <c:pt idx="101">
                  <c:v>44389</c:v>
                </c:pt>
                <c:pt idx="102">
                  <c:v>44386</c:v>
                </c:pt>
                <c:pt idx="103">
                  <c:v>44385</c:v>
                </c:pt>
                <c:pt idx="104">
                  <c:v>44384</c:v>
                </c:pt>
                <c:pt idx="105">
                  <c:v>44383</c:v>
                </c:pt>
                <c:pt idx="106">
                  <c:v>44382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44372</c:v>
                </c:pt>
                <c:pt idx="113">
                  <c:v>44371</c:v>
                </c:pt>
                <c:pt idx="114">
                  <c:v>44370</c:v>
                </c:pt>
                <c:pt idx="115">
                  <c:v>44369</c:v>
                </c:pt>
                <c:pt idx="116">
                  <c:v>44368</c:v>
                </c:pt>
              </c:numCache>
            </c:numRef>
          </c:cat>
          <c:val>
            <c:numRef>
              <c:f>环保!$D$5:$D$121</c:f>
              <c:numCache>
                <c:formatCode>#,##0_ </c:formatCode>
                <c:ptCount val="117"/>
                <c:pt idx="0">
                  <c:v>1326.17</c:v>
                </c:pt>
                <c:pt idx="1">
                  <c:v>1329.91</c:v>
                </c:pt>
                <c:pt idx="2">
                  <c:v>1321.69</c:v>
                </c:pt>
                <c:pt idx="3">
                  <c:v>1333.92</c:v>
                </c:pt>
                <c:pt idx="4">
                  <c:v>1357.86</c:v>
                </c:pt>
                <c:pt idx="5">
                  <c:v>1343.42</c:v>
                </c:pt>
                <c:pt idx="6">
                  <c:v>1369.08</c:v>
                </c:pt>
                <c:pt idx="7">
                  <c:v>1350.33</c:v>
                </c:pt>
                <c:pt idx="8">
                  <c:v>1349.59</c:v>
                </c:pt>
                <c:pt idx="9">
                  <c:v>1363.98</c:v>
                </c:pt>
                <c:pt idx="10">
                  <c:v>1333.28</c:v>
                </c:pt>
                <c:pt idx="11">
                  <c:v>1335.55</c:v>
                </c:pt>
                <c:pt idx="12">
                  <c:v>1330.94</c:v>
                </c:pt>
                <c:pt idx="13">
                  <c:v>1322.03</c:v>
                </c:pt>
                <c:pt idx="14">
                  <c:v>1311.08</c:v>
                </c:pt>
                <c:pt idx="15">
                  <c:v>1306.03</c:v>
                </c:pt>
                <c:pt idx="16">
                  <c:v>1303.97</c:v>
                </c:pt>
                <c:pt idx="17">
                  <c:v>1292.96</c:v>
                </c:pt>
                <c:pt idx="18">
                  <c:v>1305.82</c:v>
                </c:pt>
                <c:pt idx="19">
                  <c:v>1274.69</c:v>
                </c:pt>
                <c:pt idx="20">
                  <c:v>1266.73</c:v>
                </c:pt>
                <c:pt idx="21">
                  <c:v>1248.7</c:v>
                </c:pt>
                <c:pt idx="22">
                  <c:v>1244.3399999999999</c:v>
                </c:pt>
                <c:pt idx="23">
                  <c:v>1246.8900000000001</c:v>
                </c:pt>
                <c:pt idx="24">
                  <c:v>1196.67</c:v>
                </c:pt>
                <c:pt idx="25">
                  <c:v>1217.82</c:v>
                </c:pt>
                <c:pt idx="26">
                  <c:v>1200.28</c:v>
                </c:pt>
                <c:pt idx="27">
                  <c:v>1194.8900000000001</c:v>
                </c:pt>
                <c:pt idx="28">
                  <c:v>1222.9000000000001</c:v>
                </c:pt>
                <c:pt idx="29">
                  <c:v>1218.43</c:v>
                </c:pt>
                <c:pt idx="30">
                  <c:v>1198.78</c:v>
                </c:pt>
                <c:pt idx="31">
                  <c:v>1244.05</c:v>
                </c:pt>
                <c:pt idx="32">
                  <c:v>1244.95</c:v>
                </c:pt>
                <c:pt idx="33">
                  <c:v>1240.19</c:v>
                </c:pt>
                <c:pt idx="34">
                  <c:v>1223.73</c:v>
                </c:pt>
                <c:pt idx="35">
                  <c:v>1252.01</c:v>
                </c:pt>
                <c:pt idx="36">
                  <c:v>1263.45</c:v>
                </c:pt>
                <c:pt idx="37">
                  <c:v>1255.3499999999999</c:v>
                </c:pt>
                <c:pt idx="38">
                  <c:v>1252.69</c:v>
                </c:pt>
                <c:pt idx="39">
                  <c:v>1237.99</c:v>
                </c:pt>
                <c:pt idx="40">
                  <c:v>1245.6199999999999</c:v>
                </c:pt>
                <c:pt idx="41">
                  <c:v>1242.94</c:v>
                </c:pt>
                <c:pt idx="42">
                  <c:v>1259.5999999999999</c:v>
                </c:pt>
                <c:pt idx="43">
                  <c:v>1297.43</c:v>
                </c:pt>
                <c:pt idx="44">
                  <c:v>1359.69</c:v>
                </c:pt>
                <c:pt idx="45">
                  <c:v>1361.31</c:v>
                </c:pt>
                <c:pt idx="46">
                  <c:v>1350.48</c:v>
                </c:pt>
                <c:pt idx="47">
                  <c:v>1395.6</c:v>
                </c:pt>
                <c:pt idx="48">
                  <c:v>1372.98</c:v>
                </c:pt>
                <c:pt idx="49">
                  <c:v>1410.69</c:v>
                </c:pt>
                <c:pt idx="50">
                  <c:v>1454.09</c:v>
                </c:pt>
                <c:pt idx="51">
                  <c:v>1385.44</c:v>
                </c:pt>
                <c:pt idx="52">
                  <c:v>1362.43</c:v>
                </c:pt>
                <c:pt idx="53">
                  <c:v>1346.64</c:v>
                </c:pt>
                <c:pt idx="54">
                  <c:v>1387.49</c:v>
                </c:pt>
                <c:pt idx="55">
                  <c:v>1376.92</c:v>
                </c:pt>
                <c:pt idx="56">
                  <c:v>1401.01</c:v>
                </c:pt>
                <c:pt idx="57">
                  <c:v>1366.91</c:v>
                </c:pt>
                <c:pt idx="58">
                  <c:v>1380.76</c:v>
                </c:pt>
                <c:pt idx="59">
                  <c:v>1368.1</c:v>
                </c:pt>
                <c:pt idx="60">
                  <c:v>1351.88</c:v>
                </c:pt>
                <c:pt idx="61">
                  <c:v>1347.17</c:v>
                </c:pt>
                <c:pt idx="62">
                  <c:v>1331.86</c:v>
                </c:pt>
                <c:pt idx="63">
                  <c:v>1340.05</c:v>
                </c:pt>
                <c:pt idx="64">
                  <c:v>1311.09</c:v>
                </c:pt>
                <c:pt idx="65">
                  <c:v>1312.12</c:v>
                </c:pt>
                <c:pt idx="66">
                  <c:v>1271.29</c:v>
                </c:pt>
                <c:pt idx="67">
                  <c:v>1256.81</c:v>
                </c:pt>
                <c:pt idx="68">
                  <c:v>1264.3900000000001</c:v>
                </c:pt>
                <c:pt idx="69">
                  <c:v>1275.3499999999999</c:v>
                </c:pt>
                <c:pt idx="70">
                  <c:v>1256.8499999999999</c:v>
                </c:pt>
                <c:pt idx="71">
                  <c:v>1249.55</c:v>
                </c:pt>
                <c:pt idx="72">
                  <c:v>1221.31</c:v>
                </c:pt>
                <c:pt idx="73">
                  <c:v>1230.77</c:v>
                </c:pt>
                <c:pt idx="74">
                  <c:v>1244.23</c:v>
                </c:pt>
                <c:pt idx="75">
                  <c:v>1238.6300000000001</c:v>
                </c:pt>
                <c:pt idx="76">
                  <c:v>1244.23</c:v>
                </c:pt>
                <c:pt idx="77">
                  <c:v>1233.33</c:v>
                </c:pt>
                <c:pt idx="78">
                  <c:v>1230.6099999999999</c:v>
                </c:pt>
                <c:pt idx="79">
                  <c:v>1230.97</c:v>
                </c:pt>
                <c:pt idx="80">
                  <c:v>1218.18</c:v>
                </c:pt>
                <c:pt idx="81">
                  <c:v>1207.3</c:v>
                </c:pt>
                <c:pt idx="82">
                  <c:v>1195.76</c:v>
                </c:pt>
                <c:pt idx="83">
                  <c:v>1186.81</c:v>
                </c:pt>
                <c:pt idx="84">
                  <c:v>1190.72</c:v>
                </c:pt>
                <c:pt idx="85">
                  <c:v>1181.73</c:v>
                </c:pt>
                <c:pt idx="86">
                  <c:v>1195.32</c:v>
                </c:pt>
                <c:pt idx="87">
                  <c:v>1162.03</c:v>
                </c:pt>
                <c:pt idx="88">
                  <c:v>1154.3900000000001</c:v>
                </c:pt>
                <c:pt idx="89">
                  <c:v>1132.79</c:v>
                </c:pt>
                <c:pt idx="90">
                  <c:v>1171.32</c:v>
                </c:pt>
                <c:pt idx="91">
                  <c:v>1197.8599999999999</c:v>
                </c:pt>
                <c:pt idx="92">
                  <c:v>1204.69</c:v>
                </c:pt>
                <c:pt idx="93">
                  <c:v>1222.98</c:v>
                </c:pt>
                <c:pt idx="94">
                  <c:v>1213.5999999999999</c:v>
                </c:pt>
                <c:pt idx="95">
                  <c:v>1189.74</c:v>
                </c:pt>
                <c:pt idx="96">
                  <c:v>1189.81</c:v>
                </c:pt>
                <c:pt idx="97">
                  <c:v>1205.94</c:v>
                </c:pt>
                <c:pt idx="98">
                  <c:v>1211.26</c:v>
                </c:pt>
                <c:pt idx="99">
                  <c:v>1218.8800000000001</c:v>
                </c:pt>
                <c:pt idx="100">
                  <c:v>1237.29</c:v>
                </c:pt>
                <c:pt idx="101">
                  <c:v>1210.54</c:v>
                </c:pt>
                <c:pt idx="102">
                  <c:v>1203.5</c:v>
                </c:pt>
                <c:pt idx="103">
                  <c:v>1185.08</c:v>
                </c:pt>
                <c:pt idx="104">
                  <c:v>1184.3699999999999</c:v>
                </c:pt>
                <c:pt idx="105">
                  <c:v>1164.3900000000001</c:v>
                </c:pt>
                <c:pt idx="106">
                  <c:v>1156.3599999999999</c:v>
                </c:pt>
                <c:pt idx="107">
                  <c:v>1138.18</c:v>
                </c:pt>
                <c:pt idx="108">
                  <c:v>1144.8399999999999</c:v>
                </c:pt>
                <c:pt idx="109">
                  <c:v>1158.6300000000001</c:v>
                </c:pt>
                <c:pt idx="110">
                  <c:v>1160.6400000000001</c:v>
                </c:pt>
                <c:pt idx="111">
                  <c:v>1174.4000000000001</c:v>
                </c:pt>
                <c:pt idx="112">
                  <c:v>1179.94</c:v>
                </c:pt>
                <c:pt idx="113">
                  <c:v>1186.77</c:v>
                </c:pt>
                <c:pt idx="114">
                  <c:v>1190.27</c:v>
                </c:pt>
                <c:pt idx="115">
                  <c:v>1177.69</c:v>
                </c:pt>
                <c:pt idx="116">
                  <c:v>1162.3800000000001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25-42A8-BD34-406FF0CF4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166240"/>
        <c:axId val="594513936"/>
      </c:lineChart>
      <c:dateAx>
        <c:axId val="5945128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3376"/>
        <c:crosses val="autoZero"/>
        <c:auto val="1"/>
        <c:lblOffset val="100"/>
        <c:baseTimeUnit val="days"/>
      </c:dateAx>
      <c:valAx>
        <c:axId val="594513376"/>
        <c:scaling>
          <c:orientation val="minMax"/>
          <c:min val="12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512816"/>
        <c:crosses val="autoZero"/>
        <c:crossBetween val="between"/>
      </c:valAx>
      <c:valAx>
        <c:axId val="594513936"/>
        <c:scaling>
          <c:orientation val="minMax"/>
          <c:min val="8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800" b="0" baseline="0">
                    <a:latin typeface="Arial" panose="020B0604020202020204" pitchFamily="34" charset="0"/>
                    <a:ea typeface="楷体" pitchFamily="49" charset="-122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8861689564102051"/>
              <c:y val="3.2560513269174734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sz="800" baseline="0">
                <a:latin typeface="Arial" panose="020B0604020202020204" pitchFamily="34" charset="0"/>
                <a:ea typeface="楷体" pitchFamily="49" charset="-122"/>
              </a:defRPr>
            </a:pPr>
            <a:endParaRPr lang="zh-CN"/>
          </a:p>
        </c:txPr>
        <c:crossAx val="594166240"/>
        <c:crosses val="max"/>
        <c:crossBetween val="between"/>
      </c:valAx>
      <c:dateAx>
        <c:axId val="5941662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94513936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aseline="0">
              <a:latin typeface="Arial" panose="020B0604020202020204" pitchFamily="34" charset="0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环保!$O$6:$O$29</c:f>
              <c:numCache>
                <c:formatCode>0.00%</c:formatCode>
                <c:ptCount val="24"/>
                <c:pt idx="0">
                  <c:v>-2.9123455036226265E-3</c:v>
                </c:pt>
                <c:pt idx="1">
                  <c:v>-2.7783714468904153E-3</c:v>
                </c:pt>
                <c:pt idx="2">
                  <c:v>7.8582654664960394E-4</c:v>
                </c:pt>
                <c:pt idx="3">
                  <c:v>2.5697765722034749E-3</c:v>
                </c:pt>
                <c:pt idx="4">
                  <c:v>-2.8479886080456929E-4</c:v>
                </c:pt>
                <c:pt idx="5">
                  <c:v>2.1508439569831284E-2</c:v>
                </c:pt>
                <c:pt idx="6">
                  <c:v>9.6214181133653653E-3</c:v>
                </c:pt>
                <c:pt idx="7">
                  <c:v>5.5244803535670073E-4</c:v>
                </c:pt>
                <c:pt idx="8">
                  <c:v>1.5667057767961845E-2</c:v>
                </c:pt>
                <c:pt idx="9">
                  <c:v>2.0318021201413572E-2</c:v>
                </c:pt>
                <c:pt idx="10">
                  <c:v>-5.3280053280058137E-4</c:v>
                </c:pt>
                <c:pt idx="11">
                  <c:v>8.5560071966415796E-2</c:v>
                </c:pt>
                <c:pt idx="12">
                  <c:v>9.4960407587011186E-2</c:v>
                </c:pt>
                <c:pt idx="13">
                  <c:v>-6.3460029151250263E-2</c:v>
                </c:pt>
                <c:pt idx="14">
                  <c:v>5.566862205195644E-3</c:v>
                </c:pt>
                <c:pt idx="15">
                  <c:v>-7.5599738079646928E-3</c:v>
                </c:pt>
                <c:pt idx="16">
                  <c:v>6.255998080614189E-2</c:v>
                </c:pt>
                <c:pt idx="17">
                  <c:v>3.6692068868191541E-3</c:v>
                </c:pt>
                <c:pt idx="18">
                  <c:v>-3.6389201349831368E-2</c:v>
                </c:pt>
                <c:pt idx="19">
                  <c:v>2.7549174108445706E-2</c:v>
                </c:pt>
                <c:pt idx="20">
                  <c:v>-2.8685032661175724E-2</c:v>
                </c:pt>
                <c:pt idx="21">
                  <c:v>-4.5614035087720994E-3</c:v>
                </c:pt>
                <c:pt idx="22">
                  <c:v>1.0692045588062582E-2</c:v>
                </c:pt>
                <c:pt idx="23">
                  <c:v>1.1160195303417719E-2</c:v>
                </c:pt>
              </c:numCache>
            </c:numRef>
          </c:xVal>
          <c:yVal>
            <c:numRef>
              <c:f>环保!$Q$6:$Q$29</c:f>
              <c:numCache>
                <c:formatCode>0.00%</c:formatCode>
                <c:ptCount val="24"/>
                <c:pt idx="0">
                  <c:v>-3.5391630082885595E-2</c:v>
                </c:pt>
                <c:pt idx="1">
                  <c:v>5.7389868034932956E-2</c:v>
                </c:pt>
                <c:pt idx="2">
                  <c:v>2.0274200249272845E-3</c:v>
                </c:pt>
                <c:pt idx="3">
                  <c:v>-1.0365358143854531E-3</c:v>
                </c:pt>
                <c:pt idx="4">
                  <c:v>-3.5411599664644133E-2</c:v>
                </c:pt>
                <c:pt idx="5">
                  <c:v>2.9026789325576896E-2</c:v>
                </c:pt>
                <c:pt idx="6">
                  <c:v>3.1419348364220223E-2</c:v>
                </c:pt>
                <c:pt idx="7">
                  <c:v>-9.7459722864116083E-3</c:v>
                </c:pt>
                <c:pt idx="8">
                  <c:v>2.9067149208636733E-2</c:v>
                </c:pt>
                <c:pt idx="9">
                  <c:v>5.971467445357681E-2</c:v>
                </c:pt>
                <c:pt idx="10">
                  <c:v>2.6316579820702124E-2</c:v>
                </c:pt>
                <c:pt idx="11">
                  <c:v>-3.2774652318001696E-3</c:v>
                </c:pt>
                <c:pt idx="12">
                  <c:v>3.5422003332281182E-2</c:v>
                </c:pt>
                <c:pt idx="13">
                  <c:v>-3.5004146906832956E-2</c:v>
                </c:pt>
                <c:pt idx="14">
                  <c:v>-1.1900301915066525E-3</c:v>
                </c:pt>
                <c:pt idx="15">
                  <c:v>-8.950569615132864E-2</c:v>
                </c:pt>
                <c:pt idx="16">
                  <c:v>-1.1518671394760815E-2</c:v>
                </c:pt>
                <c:pt idx="17">
                  <c:v>-4.3310207316973326E-3</c:v>
                </c:pt>
                <c:pt idx="18">
                  <c:v>-1.7859048119301058E-2</c:v>
                </c:pt>
                <c:pt idx="19">
                  <c:v>6.5197589978857939E-2</c:v>
                </c:pt>
                <c:pt idx="20">
                  <c:v>2.854811758152942E-2</c:v>
                </c:pt>
                <c:pt idx="21">
                  <c:v>4.034841504713671E-2</c:v>
                </c:pt>
                <c:pt idx="22">
                  <c:v>-4.4868693089342715E-3</c:v>
                </c:pt>
                <c:pt idx="23">
                  <c:v>-2.3338193922790129E-2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4-45D6-AD3E-F1ABFF637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789135"/>
        <c:axId val="329791631"/>
      </c:scatterChart>
      <c:valAx>
        <c:axId val="32978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791631"/>
        <c:crosses val="autoZero"/>
        <c:crossBetween val="midCat"/>
      </c:valAx>
      <c:valAx>
        <c:axId val="32979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78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</xdr:row>
      <xdr:rowOff>142875</xdr:rowOff>
    </xdr:from>
    <xdr:to>
      <xdr:col>22</xdr:col>
      <xdr:colOff>171450</xdr:colOff>
      <xdr:row>26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5E714E-8DB5-47D2-9D1C-17DA71DF5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133350</xdr:rowOff>
    </xdr:from>
    <xdr:to>
      <xdr:col>16</xdr:col>
      <xdr:colOff>371475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D26ACA-05F2-46E1-9CB1-28EE25ACF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68194</xdr:colOff>
      <xdr:row>5</xdr:row>
      <xdr:rowOff>44101</xdr:rowOff>
    </xdr:from>
    <xdr:to>
      <xdr:col>32</xdr:col>
      <xdr:colOff>49145</xdr:colOff>
      <xdr:row>33</xdr:row>
      <xdr:rowOff>6003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D49A01-26C8-4CBC-83F6-FEC9C84ED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664547</xdr:colOff>
      <xdr:row>2</xdr:row>
      <xdr:rowOff>150398</xdr:rowOff>
    </xdr:from>
    <xdr:to>
      <xdr:col>22</xdr:col>
      <xdr:colOff>28613</xdr:colOff>
      <xdr:row>18</xdr:row>
      <xdr:rowOff>63313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BFC0A18-CAB2-45B4-9535-D82E28256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40823</xdr:colOff>
      <xdr:row>19</xdr:row>
      <xdr:rowOff>115661</xdr:rowOff>
    </xdr:from>
    <xdr:to>
      <xdr:col>22</xdr:col>
      <xdr:colOff>88448</xdr:colOff>
      <xdr:row>35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EBC793-807E-4494-9B06-42F53E10D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22211</xdr:colOff>
      <xdr:row>36</xdr:row>
      <xdr:rowOff>152480</xdr:rowOff>
    </xdr:from>
    <xdr:to>
      <xdr:col>24</xdr:col>
      <xdr:colOff>141273</xdr:colOff>
      <xdr:row>57</xdr:row>
      <xdr:rowOff>45303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DC945DB-CD3B-4B2C-A471-4761EAC0B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157162</xdr:colOff>
      <xdr:row>1</xdr:row>
      <xdr:rowOff>28575</xdr:rowOff>
    </xdr:from>
    <xdr:to>
      <xdr:col>15</xdr:col>
      <xdr:colOff>614362</xdr:colOff>
      <xdr:row>16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871505-9BD0-42CC-9CD9-B2F63B4D2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16</xdr:row>
      <xdr:rowOff>104775</xdr:rowOff>
    </xdr:from>
    <xdr:to>
      <xdr:col>15</xdr:col>
      <xdr:colOff>609600</xdr:colOff>
      <xdr:row>31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1B9AAB3-AE02-4AB8-99A1-86ACD797F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31</xdr:row>
      <xdr:rowOff>123825</xdr:rowOff>
    </xdr:from>
    <xdr:to>
      <xdr:col>15</xdr:col>
      <xdr:colOff>590550</xdr:colOff>
      <xdr:row>46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63444DB-6811-498A-A7A2-C63969AC6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123825</xdr:colOff>
      <xdr:row>31</xdr:row>
      <xdr:rowOff>114300</xdr:rowOff>
    </xdr:from>
    <xdr:to>
      <xdr:col>22</xdr:col>
      <xdr:colOff>381000</xdr:colOff>
      <xdr:row>46</xdr:row>
      <xdr:rowOff>142875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C51D04B-1197-4E08-9324-0756305C9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76200</xdr:rowOff>
    </xdr:from>
    <xdr:to>
      <xdr:col>13</xdr:col>
      <xdr:colOff>542925</xdr:colOff>
      <xdr:row>17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A39F7B-21E3-4647-AFA5-1BFE06545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29</xdr:row>
      <xdr:rowOff>161925</xdr:rowOff>
    </xdr:from>
    <xdr:to>
      <xdr:col>20</xdr:col>
      <xdr:colOff>180975</xdr:colOff>
      <xdr:row>45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E9C54CE-9002-43BC-AE12-1EF4F7961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9525</xdr:rowOff>
    </xdr:from>
    <xdr:to>
      <xdr:col>11</xdr:col>
      <xdr:colOff>609600</xdr:colOff>
      <xdr:row>18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F5274B-B222-444D-9A30-E5A001E20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30</xdr:row>
      <xdr:rowOff>95250</xdr:rowOff>
    </xdr:from>
    <xdr:to>
      <xdr:col>18</xdr:col>
      <xdr:colOff>257175</xdr:colOff>
      <xdr:row>45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6BF3004-A000-45F8-8C0D-52CE051F8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38100</xdr:rowOff>
    </xdr:from>
    <xdr:to>
      <xdr:col>12</xdr:col>
      <xdr:colOff>104775</xdr:colOff>
      <xdr:row>18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06A97B5-A000-4217-9B27-13D45E978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29</xdr:row>
      <xdr:rowOff>85725</xdr:rowOff>
    </xdr:from>
    <xdr:to>
      <xdr:col>18</xdr:col>
      <xdr:colOff>476250</xdr:colOff>
      <xdr:row>44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658080B-3106-42E8-995D-3442320F1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  <definedName name="f_info_fundscale"/>
      <definedName name="f_info_reitstype"/>
      <definedName name="s_dq_close"/>
      <definedName name="s_dq_pctchange"/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003778"/>
    </a:accent1>
    <a:accent2>
      <a:srgbClr val="BFBFBF"/>
    </a:accent2>
    <a:accent3>
      <a:srgbClr val="FF6464"/>
    </a:accent3>
    <a:accent4>
      <a:srgbClr val="00AEEF"/>
    </a:accent4>
    <a:accent5>
      <a:srgbClr val="B40000"/>
    </a:accent5>
    <a:accent6>
      <a:srgbClr val="BFEBFB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39" sqref="B39"/>
    </sheetView>
  </sheetViews>
  <sheetFormatPr defaultRowHeight="14.25" x14ac:dyDescent="0.2"/>
  <cols>
    <col min="1" max="1" width="12.25" customWidth="1"/>
    <col min="2" max="2" width="23.375" customWidth="1"/>
    <col min="3" max="3" width="15.375" customWidth="1"/>
    <col min="4" max="4" width="12.75" customWidth="1"/>
    <col min="5" max="5" width="21.25" bestFit="1" customWidth="1"/>
    <col min="6" max="6" width="13.25" customWidth="1"/>
    <col min="7" max="7" width="21.875" customWidth="1"/>
  </cols>
  <sheetData>
    <row r="1" spans="1:10" x14ac:dyDescent="0.2">
      <c r="A1" s="3">
        <f ca="1">TODAY()</f>
        <v>44539</v>
      </c>
    </row>
    <row r="3" spans="1:10" x14ac:dyDescent="0.2">
      <c r="A3" s="2" t="s">
        <v>14</v>
      </c>
      <c r="B3" s="2" t="s">
        <v>15</v>
      </c>
      <c r="C3" s="2" t="s">
        <v>24</v>
      </c>
      <c r="D3" s="2" t="s">
        <v>25</v>
      </c>
      <c r="E3" s="2" t="s">
        <v>26</v>
      </c>
      <c r="F3" s="2" t="s">
        <v>29</v>
      </c>
      <c r="G3" s="2" t="s">
        <v>37</v>
      </c>
    </row>
    <row r="4" spans="1:10" x14ac:dyDescent="0.2">
      <c r="A4" s="1" t="s">
        <v>0</v>
      </c>
      <c r="B4" s="1" t="s">
        <v>4</v>
      </c>
      <c r="C4" s="14" t="str">
        <f>[1]!f_info_reitstype(A4)</f>
        <v>交通基础设施</v>
      </c>
      <c r="D4" s="4">
        <f>[1]!f_info_fundscale(A4,100000000)</f>
        <v>91.144830902199999</v>
      </c>
      <c r="E4" t="s">
        <v>28</v>
      </c>
      <c r="F4" t="s">
        <v>32</v>
      </c>
      <c r="G4" t="str">
        <f>[1]!s_info_name(F4)</f>
        <v>高速公路Ⅱ(申万)</v>
      </c>
    </row>
    <row r="5" spans="1:10" x14ac:dyDescent="0.2">
      <c r="A5" s="1" t="s">
        <v>17</v>
      </c>
      <c r="B5" s="1" t="s">
        <v>5</v>
      </c>
      <c r="C5" t="str">
        <f>[1]!f_info_reitstype(A5)</f>
        <v>仓储物流</v>
      </c>
      <c r="D5" s="4">
        <f>[1]!f_info_fundscale(A5,100000000)</f>
        <v>58.3671102371</v>
      </c>
      <c r="E5" t="s">
        <v>27</v>
      </c>
      <c r="F5" t="s">
        <v>33</v>
      </c>
      <c r="G5" t="str">
        <f>[1]!s_info_name(F5)</f>
        <v>物流(申万)</v>
      </c>
    </row>
    <row r="6" spans="1:10" x14ac:dyDescent="0.2">
      <c r="A6" s="1" t="s">
        <v>18</v>
      </c>
      <c r="B6" s="1" t="s">
        <v>16</v>
      </c>
      <c r="C6" s="14" t="str">
        <f>[1]!f_info_reitstype(A6)</f>
        <v>交通基础设施</v>
      </c>
      <c r="D6" s="4">
        <f>[1]!f_info_fundscale(A6,100000000)</f>
        <v>43.603805256599998</v>
      </c>
      <c r="E6" t="s">
        <v>28</v>
      </c>
      <c r="F6" t="s">
        <v>32</v>
      </c>
      <c r="G6" t="str">
        <f>[1]!s_info_name(F6)</f>
        <v>高速公路Ⅱ(申万)</v>
      </c>
      <c r="J6" t="s">
        <v>44</v>
      </c>
    </row>
    <row r="7" spans="1:10" x14ac:dyDescent="0.2">
      <c r="A7" s="1" t="s">
        <v>19</v>
      </c>
      <c r="B7" s="1" t="s">
        <v>6</v>
      </c>
      <c r="C7" t="str">
        <f>[1]!f_info_reitstype(A7)</f>
        <v>园区基础设施</v>
      </c>
      <c r="D7" s="4">
        <f>[1]!f_info_fundscale(A7,100000000)</f>
        <v>34.927473705200001</v>
      </c>
      <c r="E7" t="s">
        <v>27</v>
      </c>
      <c r="F7" t="s">
        <v>34</v>
      </c>
      <c r="G7" t="str">
        <f>[1]!s_info_name(F7)</f>
        <v>园区开发Ⅱ(申万)</v>
      </c>
    </row>
    <row r="8" spans="1:10" x14ac:dyDescent="0.2">
      <c r="A8" s="1" t="s">
        <v>3</v>
      </c>
      <c r="B8" s="18" t="s">
        <v>12</v>
      </c>
      <c r="C8" t="str">
        <f>[1]!f_info_reitstype(A8)</f>
        <v>园区基础设施</v>
      </c>
      <c r="D8" s="4">
        <f>[1]!f_info_fundscale(A8,100000000)</f>
        <v>28.830938505700001</v>
      </c>
      <c r="E8" t="s">
        <v>27</v>
      </c>
      <c r="F8" t="s">
        <v>34</v>
      </c>
      <c r="G8" t="str">
        <f>[1]!s_info_name(F8)</f>
        <v>园区开发Ⅱ(申万)</v>
      </c>
    </row>
    <row r="9" spans="1:10" x14ac:dyDescent="0.2">
      <c r="A9" s="1" t="s">
        <v>2</v>
      </c>
      <c r="B9" s="18" t="s">
        <v>13</v>
      </c>
      <c r="C9" s="14" t="str">
        <f>[1]!f_info_reitstype(A9)</f>
        <v>交通基础设施</v>
      </c>
      <c r="D9" s="4">
        <f>[1]!f_info_fundscale(A9,100000000)</f>
        <v>21.317163058399998</v>
      </c>
      <c r="E9" t="s">
        <v>28</v>
      </c>
      <c r="F9" t="s">
        <v>32</v>
      </c>
      <c r="G9" t="str">
        <f>[1]!s_info_name(F9)</f>
        <v>高速公路Ⅱ(申万)</v>
      </c>
    </row>
    <row r="10" spans="1:10" x14ac:dyDescent="0.2">
      <c r="A10" s="1" t="s">
        <v>21</v>
      </c>
      <c r="B10" s="1" t="s">
        <v>9</v>
      </c>
      <c r="C10" t="str">
        <f>[1]!f_info_reitstype(A10)</f>
        <v>园区基础设施</v>
      </c>
      <c r="D10" s="4">
        <f>[1]!f_info_fundscale(A10,100000000)</f>
        <v>20.805124436500002</v>
      </c>
      <c r="E10" t="s">
        <v>27</v>
      </c>
      <c r="F10" t="s">
        <v>34</v>
      </c>
      <c r="G10" t="str">
        <f>[1]!s_info_name(F10)</f>
        <v>园区开发Ⅱ(申万)</v>
      </c>
    </row>
    <row r="11" spans="1:10" x14ac:dyDescent="0.2">
      <c r="A11" s="1" t="s">
        <v>20</v>
      </c>
      <c r="B11" s="1" t="s">
        <v>7</v>
      </c>
      <c r="C11" t="str">
        <f>[1]!f_info_reitstype(A11)</f>
        <v>生态环保</v>
      </c>
      <c r="D11" s="4">
        <f>[1]!f_info_fundscale(A11,100000000)</f>
        <v>18.508519679700001</v>
      </c>
      <c r="E11" t="s">
        <v>30</v>
      </c>
      <c r="F11" t="s">
        <v>35</v>
      </c>
      <c r="G11" t="str">
        <f>[1]!s_info_name(F11)</f>
        <v>水务Ⅱ(申万)</v>
      </c>
    </row>
    <row r="12" spans="1:10" x14ac:dyDescent="0.2">
      <c r="A12" s="1" t="s">
        <v>1</v>
      </c>
      <c r="B12" s="1" t="s">
        <v>8</v>
      </c>
      <c r="C12" t="str">
        <f>[1]!f_info_reitstype(A12)</f>
        <v>仓储物流</v>
      </c>
      <c r="D12" s="4">
        <f>[1]!f_info_fundscale(A12,100000000)</f>
        <v>18.4074143779</v>
      </c>
      <c r="E12" t="s">
        <v>27</v>
      </c>
      <c r="F12" t="s">
        <v>33</v>
      </c>
      <c r="G12" t="str">
        <f>[1]!s_info_name(F12)</f>
        <v>物流(申万)</v>
      </c>
    </row>
    <row r="13" spans="1:10" x14ac:dyDescent="0.2">
      <c r="A13" s="1" t="s">
        <v>22</v>
      </c>
      <c r="B13" s="1" t="s">
        <v>10</v>
      </c>
      <c r="C13" t="str">
        <f>[1]!f_info_reitstype(A13)</f>
        <v>园区基础设施</v>
      </c>
      <c r="D13" s="4">
        <f>[1]!f_info_fundscale(A13,100000000)</f>
        <v>14.9539635762</v>
      </c>
      <c r="E13" t="s">
        <v>27</v>
      </c>
      <c r="F13" t="s">
        <v>34</v>
      </c>
      <c r="G13" t="str">
        <f>[1]!s_info_name(F13)</f>
        <v>园区开发Ⅱ(申万)</v>
      </c>
    </row>
    <row r="14" spans="1:10" x14ac:dyDescent="0.2">
      <c r="A14" s="1" t="s">
        <v>23</v>
      </c>
      <c r="B14" s="1" t="s">
        <v>11</v>
      </c>
      <c r="C14" t="str">
        <f>[1]!f_info_reitstype(A14)</f>
        <v>生态环保</v>
      </c>
      <c r="D14" s="4">
        <f>[1]!f_info_fundscale(A14,100000000)</f>
        <v>13.387161251099998</v>
      </c>
      <c r="E14" t="s">
        <v>31</v>
      </c>
      <c r="F14" t="s">
        <v>36</v>
      </c>
      <c r="G14" t="str">
        <f>[1]!s_info_name(F14)</f>
        <v>环保工程及服务Ⅱ(申万)</v>
      </c>
    </row>
  </sheetData>
  <sortState xmlns:xlrd2="http://schemas.microsoft.com/office/spreadsheetml/2017/richdata2" ref="A4:E14">
    <sortCondition descending="1" ref="D4:D14"/>
  </sortState>
  <phoneticPr fontId="1" type="noConversion"/>
  <conditionalFormatting sqref="D4:D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{3FFEC63D-85D0-4D19-8F8E-E1FCE3E9E33F}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FEC63D-85D0-4D19-8F8E-E1FCE3E9E3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AFD-5F69-41EE-A391-6F0B41A8D351}">
  <dimension ref="A1:K195"/>
  <sheetViews>
    <sheetView tabSelected="1" topLeftCell="E1" workbookViewId="0">
      <selection activeCell="H22" sqref="H22"/>
    </sheetView>
  </sheetViews>
  <sheetFormatPr defaultRowHeight="14.25" x14ac:dyDescent="0.2"/>
  <cols>
    <col min="1" max="1" width="11.125" bestFit="1" customWidth="1"/>
    <col min="2" max="2" width="17.125" bestFit="1" customWidth="1"/>
    <col min="3" max="4" width="15" bestFit="1" customWidth="1"/>
    <col min="5" max="7" width="17.125" bestFit="1" customWidth="1"/>
    <col min="8" max="8" width="15" bestFit="1" customWidth="1"/>
    <col min="9" max="10" width="17.125" bestFit="1" customWidth="1"/>
    <col min="11" max="11" width="24" bestFit="1" customWidth="1"/>
  </cols>
  <sheetData>
    <row r="1" spans="1:11" x14ac:dyDescent="0.2">
      <c r="B1" s="5"/>
      <c r="C1" s="5"/>
    </row>
    <row r="2" spans="1:11" x14ac:dyDescent="0.2">
      <c r="B2" s="5"/>
      <c r="C2" s="5"/>
    </row>
    <row r="3" spans="1:11" x14ac:dyDescent="0.2">
      <c r="B3" s="5" t="str">
        <f ca="1">VLOOKUP(B4,Basic!$A:$B,2,)</f>
        <v>平安广州广河REIT</v>
      </c>
      <c r="C3" s="5" t="str">
        <f ca="1">VLOOKUP(C4,Basic!$A:$B,2,)</f>
        <v>中金普洛斯REIT</v>
      </c>
      <c r="D3" s="5" t="str">
        <f ca="1">VLOOKUP(D4,Basic!$A:$B,2,)</f>
        <v>浙商沪杭甬REIT</v>
      </c>
      <c r="E3" s="5" t="str">
        <f ca="1">VLOOKUP(E4,Basic!$A:$B,2,)</f>
        <v>东吴苏园产业REIT</v>
      </c>
      <c r="F3" s="5" t="str">
        <f ca="1">VLOOKUP(F4,Basic!$A:$B,2,)</f>
        <v>博时蛇口产园REIT</v>
      </c>
      <c r="G3" s="5" t="str">
        <f ca="1">VLOOKUP(G4,Basic!$A:$B,2,)</f>
        <v>富国首创水务REIT</v>
      </c>
      <c r="H3" s="5" t="str">
        <f ca="1">VLOOKUP(H4,Basic!$A:$B,2,)</f>
        <v>红土盐田港REIT</v>
      </c>
      <c r="I3" s="5" t="str">
        <f ca="1">VLOOKUP(I4,Basic!$A:$B,2,)</f>
        <v>华安张江光大REIT</v>
      </c>
      <c r="J3" s="5" t="str">
        <f ca="1">VLOOKUP(J4,Basic!$A:$B,2,)</f>
        <v>中航首钢绿能REIT</v>
      </c>
      <c r="K3" t="s">
        <v>56</v>
      </c>
    </row>
    <row r="4" spans="1:11" x14ac:dyDescent="0.2">
      <c r="B4" s="1" t="s">
        <v>0</v>
      </c>
      <c r="C4" s="1" t="s">
        <v>17</v>
      </c>
      <c r="D4" s="1" t="s">
        <v>18</v>
      </c>
      <c r="E4" s="1" t="s">
        <v>19</v>
      </c>
      <c r="F4" s="1" t="s">
        <v>21</v>
      </c>
      <c r="G4" s="1" t="s">
        <v>20</v>
      </c>
      <c r="H4" s="1" t="s">
        <v>1</v>
      </c>
      <c r="I4" s="1" t="s">
        <v>22</v>
      </c>
      <c r="J4" s="1" t="s">
        <v>23</v>
      </c>
    </row>
    <row r="5" spans="1:11" x14ac:dyDescent="0.2">
      <c r="A5" s="3">
        <f>高速公路!A5</f>
        <v>44539</v>
      </c>
      <c r="B5" s="17">
        <f>[1]!s_dq_close(B$4,$A5,1)/B$125</f>
        <v>1.0015325670498083</v>
      </c>
      <c r="C5" s="17">
        <f>[1]!s_dq_close(C$4,$A5,1)/C$125</f>
        <v>1.2845403184386235</v>
      </c>
      <c r="D5" s="17">
        <f>[1]!s_dq_close(D$4,$A5,1)/D$125</f>
        <v>1.1369365277620074</v>
      </c>
      <c r="E5" s="17">
        <f>[1]!s_dq_close(E$4,$A5,1)/E$125</f>
        <v>1.1407729715894548</v>
      </c>
      <c r="F5" s="17">
        <f>[1]!s_dq_close(F$4,$A5,1)/F$125</f>
        <v>1.0917207792207793</v>
      </c>
      <c r="G5" s="17">
        <f>[1]!s_dq_close(G$4,$A5,1)/G$125</f>
        <v>1.3001543209876543</v>
      </c>
      <c r="H5" s="17">
        <f>[1]!s_dq_close(H$4,$A5,1)/H$125</f>
        <v>1.3653104925053534</v>
      </c>
      <c r="I5" s="17">
        <f>[1]!s_dq_close(I$4,$A5,1)/I$125</f>
        <v>1.1775072092278116</v>
      </c>
      <c r="J5" s="17">
        <f>[1]!s_dq_close(J$4,$A5,1)/J$125</f>
        <v>1.1834013605442177</v>
      </c>
      <c r="K5">
        <f>IFERROR(VLOOKUP(A5,国债!$A:$B,2,FALSE),K6)</f>
        <v>2.8551000000000002</v>
      </c>
    </row>
    <row r="6" spans="1:11" x14ac:dyDescent="0.2">
      <c r="A6" s="3">
        <f>高速公路!A6</f>
        <v>44538</v>
      </c>
      <c r="B6" s="17">
        <f>[1]!s_dq_close(B$4,$A6,1)/B$125</f>
        <v>0.99831417624521068</v>
      </c>
      <c r="C6" s="17">
        <f>[1]!s_dq_close(C$4,$A6,1)/C$125</f>
        <v>1.2755521314843348</v>
      </c>
      <c r="D6" s="17">
        <f>[1]!s_dq_close(D$4,$A6,1)/D$125</f>
        <v>1.1381855342341318</v>
      </c>
      <c r="E6" s="17">
        <f>[1]!s_dq_close(E$4,$A6,1)/E$125</f>
        <v>1.1295111338622985</v>
      </c>
      <c r="F6" s="17">
        <f>[1]!s_dq_close(F$4,$A6,1)/F$125</f>
        <v>1.0795454545454546</v>
      </c>
      <c r="G6" s="17">
        <f>[1]!s_dq_close(G$4,$A6,1)/G$125</f>
        <v>1.2893518518518519</v>
      </c>
      <c r="H6" s="17">
        <f>[1]!s_dq_close(H$4,$A6,1)/H$125</f>
        <v>1.321627408993576</v>
      </c>
      <c r="I6" s="17">
        <f>[1]!s_dq_close(I$4,$A6,1)/I$125</f>
        <v>1.1653316244793335</v>
      </c>
      <c r="J6" s="17">
        <f>[1]!s_dq_close(J$4,$A6,1)/J$125</f>
        <v>1.1751700680272108</v>
      </c>
      <c r="K6">
        <f>IFERROR(VLOOKUP(A6,国债!$A:$B,2,FALSE),K7)</f>
        <v>2.8551000000000002</v>
      </c>
    </row>
    <row r="7" spans="1:11" x14ac:dyDescent="0.2">
      <c r="A7" s="3">
        <f>高速公路!A7</f>
        <v>44537</v>
      </c>
      <c r="B7" s="17">
        <f>[1]!s_dq_close(B$4,$A7,1)/B$125</f>
        <v>0.99793103448275855</v>
      </c>
      <c r="C7" s="17">
        <f>[1]!s_dq_close(C$4,$A7,1)/C$125</f>
        <v>1.2678479712378017</v>
      </c>
      <c r="D7" s="17">
        <f>[1]!s_dq_close(D$4,$A7,1)/D$125</f>
        <v>1.1359146133757239</v>
      </c>
      <c r="E7" s="17">
        <f>[1]!s_dq_close(E$4,$A7,1)/E$125</f>
        <v>1.1272075761453801</v>
      </c>
      <c r="F7" s="17">
        <f>[1]!s_dq_close(F$4,$A7,1)/F$125</f>
        <v>1.0693993506493507</v>
      </c>
      <c r="G7" s="17">
        <f>[1]!s_dq_close(G$4,$A7,1)/G$125</f>
        <v>1.2857510288065843</v>
      </c>
      <c r="H7" s="17">
        <f>[1]!s_dq_close(H$4,$A7,1)/H$125</f>
        <v>1.2993576017130621</v>
      </c>
      <c r="I7" s="17">
        <f>[1]!s_dq_close(I$4,$A7,1)/I$125</f>
        <v>1.1541172701057354</v>
      </c>
      <c r="J7" s="17">
        <f>[1]!s_dq_close(J$4,$A7,1)/J$125</f>
        <v>1.1696598639455782</v>
      </c>
      <c r="K7">
        <f>IFERROR(VLOOKUP(A7,国债!$A:$B,2,FALSE),K8)</f>
        <v>2.8451</v>
      </c>
    </row>
    <row r="8" spans="1:11" x14ac:dyDescent="0.2">
      <c r="A8" s="3">
        <f>高速公路!A8</f>
        <v>44536</v>
      </c>
      <c r="B8" s="17">
        <f>[1]!s_dq_close(B$4,$A8,1)/B$125</f>
        <v>0.99831417624521068</v>
      </c>
      <c r="C8" s="17">
        <f>[1]!s_dq_close(C$4,$A8,1)/C$125</f>
        <v>1.2521828454031845</v>
      </c>
      <c r="D8" s="17">
        <f>[1]!s_dq_close(D$4,$A8,1)/D$125</f>
        <v>1.1331895083456343</v>
      </c>
      <c r="E8" s="17">
        <f>[1]!s_dq_close(E$4,$A8,1)/E$125</f>
        <v>1.1243921167135909</v>
      </c>
      <c r="F8" s="17">
        <f>[1]!s_dq_close(F$4,$A8,1)/F$125</f>
        <v>1.0633116883116884</v>
      </c>
      <c r="G8" s="17">
        <f>[1]!s_dq_close(G$4,$A8,1)/G$125</f>
        <v>1.2453703703703702</v>
      </c>
      <c r="H8" s="17">
        <f>[1]!s_dq_close(H$4,$A8,1)/H$125</f>
        <v>1.2955032119914347</v>
      </c>
      <c r="I8" s="17">
        <f>[1]!s_dq_close(I$4,$A8,1)/I$125</f>
        <v>1.1557193207305352</v>
      </c>
      <c r="J8" s="17">
        <f>[1]!s_dq_close(J$4,$A8,1)/J$125</f>
        <v>1.1670748299319729</v>
      </c>
      <c r="K8">
        <f>IFERROR(VLOOKUP(A8,国债!$A:$B,2,FALSE),K9)</f>
        <v>2.8176000000000001</v>
      </c>
    </row>
    <row r="9" spans="1:11" x14ac:dyDescent="0.2">
      <c r="A9" s="3">
        <f>高速公路!A9</f>
        <v>44533</v>
      </c>
      <c r="B9" s="17">
        <f>[1]!s_dq_close(B$4,$A9,1)/B$125</f>
        <v>0.99846743295019147</v>
      </c>
      <c r="C9" s="17">
        <f>[1]!s_dq_close(C$4,$A9,1)/C$125</f>
        <v>1.2498715973292245</v>
      </c>
      <c r="D9" s="17">
        <f>[1]!s_dq_close(D$4,$A9,1)/D$125</f>
        <v>1.1336436925173157</v>
      </c>
      <c r="E9" s="17">
        <f>[1]!s_dq_close(E$4,$A9,1)/E$125</f>
        <v>1.1179933452777067</v>
      </c>
      <c r="F9" s="17">
        <f>[1]!s_dq_close(F$4,$A9,1)/F$125</f>
        <v>1.0620941558441559</v>
      </c>
      <c r="G9" s="17">
        <f>[1]!s_dq_close(G$4,$A9,1)/G$125</f>
        <v>1.2425411522633747</v>
      </c>
      <c r="H9" s="17">
        <f>[1]!s_dq_close(H$4,$A9,1)/H$125</f>
        <v>1.286081370449679</v>
      </c>
      <c r="I9" s="17">
        <f>[1]!s_dq_close(I$4,$A9,1)/I$125</f>
        <v>1.149951938481256</v>
      </c>
      <c r="J9" s="17">
        <f>[1]!s_dq_close(J$4,$A9,1)/J$125</f>
        <v>1.1703401360544219</v>
      </c>
      <c r="K9">
        <f>IFERROR(VLOOKUP(A9,国债!$A:$B,2,FALSE),K10)</f>
        <v>2.8700999999999999</v>
      </c>
    </row>
    <row r="10" spans="1:11" x14ac:dyDescent="0.2">
      <c r="A10" s="3">
        <f>高速公路!A10</f>
        <v>44532</v>
      </c>
      <c r="B10" s="17">
        <f>[1]!s_dq_close(B$4,$A10,1)/B$125</f>
        <v>0.99624521072796923</v>
      </c>
      <c r="C10" s="17">
        <f>[1]!s_dq_close(C$4,$A10,1)/C$125</f>
        <v>1.2514124293785311</v>
      </c>
      <c r="D10" s="17">
        <f>[1]!s_dq_close(D$4,$A10,1)/D$125</f>
        <v>1.1321675939593505</v>
      </c>
      <c r="E10" s="17">
        <f>[1]!s_dq_close(E$4,$A10,1)/E$125</f>
        <v>1.1098029178397748</v>
      </c>
      <c r="F10" s="17">
        <f>[1]!s_dq_close(F$4,$A10,1)/F$125</f>
        <v>1.0592532467532467</v>
      </c>
      <c r="G10" s="17">
        <f>[1]!s_dq_close(G$4,$A10,1)/G$125</f>
        <v>1.2332818930041152</v>
      </c>
      <c r="H10" s="17">
        <f>[1]!s_dq_close(H$4,$A10,1)/H$125</f>
        <v>1.2903640256959314</v>
      </c>
      <c r="I10" s="17">
        <f>[1]!s_dq_close(I$4,$A10,1)/I$125</f>
        <v>1.1518743992310159</v>
      </c>
      <c r="J10" s="17">
        <f>[1]!s_dq_close(J$4,$A10,1)/J$125</f>
        <v>1.1692517006802721</v>
      </c>
      <c r="K10">
        <f>IFERROR(VLOOKUP(A10,国债!$A:$B,2,FALSE),K11)</f>
        <v>2.8601000000000001</v>
      </c>
    </row>
    <row r="11" spans="1:11" x14ac:dyDescent="0.2">
      <c r="A11" s="3">
        <f>高速公路!A11</f>
        <v>44531</v>
      </c>
      <c r="B11" s="17">
        <f>[1]!s_dq_close(B$4,$A11,1)/B$125</f>
        <v>0.99486590038314171</v>
      </c>
      <c r="C11" s="17">
        <f>[1]!s_dq_close(C$4,$A11,1)/C$125</f>
        <v>1.2187981510015409</v>
      </c>
      <c r="D11" s="17">
        <f>[1]!s_dq_close(D$4,$A11,1)/D$125</f>
        <v>1.1262631997274895</v>
      </c>
      <c r="E11" s="17">
        <f>[1]!s_dq_close(E$4,$A11,1)/E$125</f>
        <v>1.104427949833632</v>
      </c>
      <c r="F11" s="17">
        <f>[1]!s_dq_close(F$4,$A11,1)/F$125</f>
        <v>1.0596590909090911</v>
      </c>
      <c r="G11" s="17">
        <f>[1]!s_dq_close(G$4,$A11,1)/G$125</f>
        <v>1.2201646090534979</v>
      </c>
      <c r="H11" s="17">
        <f>[1]!s_dq_close(H$4,$A11,1)/H$125</f>
        <v>1.2531049250535333</v>
      </c>
      <c r="I11" s="17">
        <f>[1]!s_dq_close(I$4,$A11,1)/I$125</f>
        <v>1.1480294777314963</v>
      </c>
      <c r="J11" s="17">
        <f>[1]!s_dq_close(J$4,$A11,1)/J$125</f>
        <v>1.1574149659863946</v>
      </c>
      <c r="K11">
        <f>IFERROR(VLOOKUP(A11,国债!$A:$B,2,FALSE),K12)</f>
        <v>2.8401000000000001</v>
      </c>
    </row>
    <row r="12" spans="1:11" x14ac:dyDescent="0.2">
      <c r="A12" s="3">
        <f>高速公路!A12</f>
        <v>44530</v>
      </c>
      <c r="B12" s="17">
        <f>[1]!s_dq_close(B$4,$A12,1)/B$125</f>
        <v>0.99333333333333318</v>
      </c>
      <c r="C12" s="17">
        <f>[1]!s_dq_close(C$4,$A12,1)/C$125</f>
        <v>1.2162300975860296</v>
      </c>
      <c r="D12" s="17">
        <f>[1]!s_dq_close(D$4,$A12,1)/D$125</f>
        <v>1.1249006472124445</v>
      </c>
      <c r="E12" s="17">
        <f>[1]!s_dq_close(E$4,$A12,1)/E$125</f>
        <v>1.0972613258254416</v>
      </c>
      <c r="F12" s="17">
        <f>[1]!s_dq_close(F$4,$A12,1)/F$125</f>
        <v>1.0734577922077921</v>
      </c>
      <c r="G12" s="17">
        <f>[1]!s_dq_close(G$4,$A12,1)/G$125</f>
        <v>1.2183641975308643</v>
      </c>
      <c r="H12" s="17">
        <f>[1]!s_dq_close(H$4,$A12,1)/H$125</f>
        <v>1.2282655246252676</v>
      </c>
      <c r="I12" s="17">
        <f>[1]!s_dq_close(I$4,$A12,1)/I$125</f>
        <v>1.1310477411086191</v>
      </c>
      <c r="J12" s="17">
        <f>[1]!s_dq_close(J$4,$A12,1)/J$125</f>
        <v>1.1572108843537414</v>
      </c>
      <c r="K12">
        <f>IFERROR(VLOOKUP(A12,国债!$A:$B,2,FALSE),K13)</f>
        <v>2.8250000000000002</v>
      </c>
    </row>
    <row r="13" spans="1:11" x14ac:dyDescent="0.2">
      <c r="A13" s="3">
        <f>高速公路!A13</f>
        <v>44529</v>
      </c>
      <c r="B13" s="17">
        <f>[1]!s_dq_close(B$4,$A13,1)/B$125</f>
        <v>0.99256704980842902</v>
      </c>
      <c r="C13" s="17">
        <f>[1]!s_dq_close(C$4,$A13,1)/C$125</f>
        <v>1.2126348228043144</v>
      </c>
      <c r="D13" s="17">
        <f>[1]!s_dq_close(D$4,$A13,1)/D$125</f>
        <v>1.1246735551266036</v>
      </c>
      <c r="E13" s="17">
        <f>[1]!s_dq_close(E$4,$A13,1)/E$125</f>
        <v>1.0936780138213462</v>
      </c>
      <c r="F13" s="17">
        <f>[1]!s_dq_close(F$4,$A13,1)/F$125</f>
        <v>1.0698051948051948</v>
      </c>
      <c r="G13" s="17">
        <f>[1]!s_dq_close(G$4,$A13,1)/G$125</f>
        <v>1.215792181069959</v>
      </c>
      <c r="H13" s="17">
        <f>[1]!s_dq_close(H$4,$A13,1)/H$125</f>
        <v>1.2089935760171306</v>
      </c>
      <c r="I13" s="17">
        <f>[1]!s_dq_close(I$4,$A13,1)/I$125</f>
        <v>1.1272028196090995</v>
      </c>
      <c r="J13" s="17">
        <f>[1]!s_dq_close(J$4,$A13,1)/J$125</f>
        <v>1.1565306122448982</v>
      </c>
      <c r="K13">
        <f>IFERROR(VLOOKUP(A13,国债!$A:$B,2,FALSE),K14)</f>
        <v>2.8250000000000002</v>
      </c>
    </row>
    <row r="14" spans="1:11" x14ac:dyDescent="0.2">
      <c r="A14" s="3">
        <f>高速公路!A14</f>
        <v>44526</v>
      </c>
      <c r="B14" s="17">
        <f>[1]!s_dq_close(B$4,$A14,1)/B$125</f>
        <v>0.99425287356321834</v>
      </c>
      <c r="C14" s="17">
        <f>[1]!s_dq_close(C$4,$A14,1)/C$125</f>
        <v>1.2144324601951721</v>
      </c>
      <c r="D14" s="17">
        <f>[1]!s_dq_close(D$4,$A14,1)/D$125</f>
        <v>1.1268309299420913</v>
      </c>
      <c r="E14" s="17">
        <f>[1]!s_dq_close(E$4,$A14,1)/E$125</f>
        <v>1.0921423086767341</v>
      </c>
      <c r="F14" s="17">
        <f>[1]!s_dq_close(F$4,$A14,1)/F$125</f>
        <v>1.0620941558441559</v>
      </c>
      <c r="G14" s="17">
        <f>[1]!s_dq_close(G$4,$A14,1)/G$125</f>
        <v>1.2150205761316872</v>
      </c>
      <c r="H14" s="17">
        <f>[1]!s_dq_close(H$4,$A14,1)/H$125</f>
        <v>1.2119914346895075</v>
      </c>
      <c r="I14" s="17">
        <f>[1]!s_dq_close(I$4,$A14,1)/I$125</f>
        <v>1.1239987183595002</v>
      </c>
      <c r="J14" s="17">
        <f>[1]!s_dq_close(J$4,$A14,1)/J$125</f>
        <v>1.1579591836734693</v>
      </c>
      <c r="K14">
        <f>IFERROR(VLOOKUP(A14,国债!$A:$B,2,FALSE),K15)</f>
        <v>2.82</v>
      </c>
    </row>
    <row r="15" spans="1:11" x14ac:dyDescent="0.2">
      <c r="A15" s="3">
        <f>高速公路!A15</f>
        <v>44525</v>
      </c>
      <c r="B15" s="17">
        <f>[1]!s_dq_close(B$4,$A15,1)/B$125</f>
        <v>0.994022988505747</v>
      </c>
      <c r="C15" s="17">
        <f>[1]!s_dq_close(C$4,$A15,1)/C$125</f>
        <v>1.2141756548536209</v>
      </c>
      <c r="D15" s="17">
        <f>[1]!s_dq_close(D$4,$A15,1)/D$125</f>
        <v>1.1278528443283751</v>
      </c>
      <c r="E15" s="17">
        <f>[1]!s_dq_close(E$4,$A15,1)/E$125</f>
        <v>1.0921423086767341</v>
      </c>
      <c r="F15" s="17">
        <f>[1]!s_dq_close(F$4,$A15,1)/F$125</f>
        <v>1.0515422077922079</v>
      </c>
      <c r="G15" s="17">
        <f>[1]!s_dq_close(G$4,$A15,1)/G$125</f>
        <v>1.2152777777777777</v>
      </c>
      <c r="H15" s="17">
        <f>[1]!s_dq_close(H$4,$A15,1)/H$125</f>
        <v>1.2025695931477516</v>
      </c>
      <c r="I15" s="17">
        <f>[1]!s_dq_close(I$4,$A15,1)/I$125</f>
        <v>1.1223966677347004</v>
      </c>
      <c r="J15" s="17">
        <f>[1]!s_dq_close(J$4,$A15,1)/J$125</f>
        <v>1.1578231292517007</v>
      </c>
      <c r="K15">
        <f>IFERROR(VLOOKUP(A15,国债!$A:$B,2,FALSE),K16)</f>
        <v>2.855</v>
      </c>
    </row>
    <row r="16" spans="1:11" x14ac:dyDescent="0.2">
      <c r="A16" s="3">
        <f>高速公路!A16</f>
        <v>44524</v>
      </c>
      <c r="B16" s="17">
        <f>[1]!s_dq_close(B$4,$A16,1)/B$125</f>
        <v>0.99425287356321834</v>
      </c>
      <c r="C16" s="17">
        <f>[1]!s_dq_close(C$4,$A16,1)/C$125</f>
        <v>1.2113507960965586</v>
      </c>
      <c r="D16" s="17">
        <f>[1]!s_dq_close(D$4,$A16,1)/D$125</f>
        <v>1.1276257522425341</v>
      </c>
      <c r="E16" s="17">
        <f>[1]!s_dq_close(E$4,$A16,1)/E$125</f>
        <v>1.0929101612490402</v>
      </c>
      <c r="F16" s="17">
        <f>[1]!s_dq_close(F$4,$A16,1)/F$125</f>
        <v>1.0503246753246753</v>
      </c>
      <c r="G16" s="17">
        <f>[1]!s_dq_close(G$4,$A16,1)/G$125</f>
        <v>1.215792181069959</v>
      </c>
      <c r="H16" s="17">
        <f>[1]!s_dq_close(H$4,$A16,1)/H$125</f>
        <v>1.2055674518201285</v>
      </c>
      <c r="I16" s="17">
        <f>[1]!s_dq_close(I$4,$A16,1)/I$125</f>
        <v>1.1214354373598205</v>
      </c>
      <c r="J16" s="17">
        <f>[1]!s_dq_close(J$4,$A16,1)/J$125</f>
        <v>1.1581632653061225</v>
      </c>
      <c r="K16">
        <f>IFERROR(VLOOKUP(A16,国债!$A:$B,2,FALSE),K17)</f>
        <v>2.86</v>
      </c>
    </row>
    <row r="17" spans="1:11" x14ac:dyDescent="0.2">
      <c r="A17" s="3">
        <f>高速公路!A17</f>
        <v>44523</v>
      </c>
      <c r="B17" s="17">
        <f>[1]!s_dq_close(B$4,$A17,1)/B$125</f>
        <v>0.99203065134099611</v>
      </c>
      <c r="C17" s="17">
        <f>[1]!s_dq_close(C$4,$A17,1)/C$125</f>
        <v>1.2077555213148434</v>
      </c>
      <c r="D17" s="17">
        <f>[1]!s_dq_close(D$4,$A17,1)/D$125</f>
        <v>1.1252412853412059</v>
      </c>
      <c r="E17" s="17">
        <f>[1]!s_dq_close(E$4,$A17,1)/E$125</f>
        <v>1.0890708983875095</v>
      </c>
      <c r="F17" s="17">
        <f>[1]!s_dq_close(F$4,$A17,1)/F$125</f>
        <v>1.0507305194805194</v>
      </c>
      <c r="G17" s="17">
        <f>[1]!s_dq_close(G$4,$A17,1)/G$125</f>
        <v>1.2055041152263375</v>
      </c>
      <c r="H17" s="17">
        <f>[1]!s_dq_close(H$4,$A17,1)/H$125</f>
        <v>1.1931477516059958</v>
      </c>
      <c r="I17" s="17">
        <f>[1]!s_dq_close(I$4,$A17,1)/I$125</f>
        <v>1.112463953860942</v>
      </c>
      <c r="J17" s="17">
        <f>[1]!s_dq_close(J$4,$A17,1)/J$125</f>
        <v>1.1565986394557823</v>
      </c>
      <c r="K17">
        <f>IFERROR(VLOOKUP(A17,国债!$A:$B,2,FALSE),K18)</f>
        <v>2.8875000000000002</v>
      </c>
    </row>
    <row r="18" spans="1:11" x14ac:dyDescent="0.2">
      <c r="A18" s="3">
        <f>高速公路!A18</f>
        <v>44522</v>
      </c>
      <c r="B18" s="17">
        <f>[1]!s_dq_close(B$4,$A18,1)/B$125</f>
        <v>0.99379310344827576</v>
      </c>
      <c r="C18" s="17">
        <f>[1]!s_dq_close(C$4,$A18,1)/C$125</f>
        <v>1.2067282999486388</v>
      </c>
      <c r="D18" s="17">
        <f>[1]!s_dq_close(D$4,$A18,1)/D$125</f>
        <v>1.1327353241739526</v>
      </c>
      <c r="E18" s="17">
        <f>[1]!s_dq_close(E$4,$A18,1)/E$125</f>
        <v>1.0883030458152034</v>
      </c>
      <c r="F18" s="17">
        <f>[1]!s_dq_close(F$4,$A18,1)/F$125</f>
        <v>1.0523538961038961</v>
      </c>
      <c r="G18" s="17">
        <f>[1]!s_dq_close(G$4,$A18,1)/G$125</f>
        <v>1.2235082304526748</v>
      </c>
      <c r="H18" s="17">
        <f>[1]!s_dq_close(H$4,$A18,1)/H$125</f>
        <v>1.1931477516059958</v>
      </c>
      <c r="I18" s="17">
        <f>[1]!s_dq_close(I$4,$A18,1)/I$125</f>
        <v>1.1095802627363025</v>
      </c>
      <c r="J18" s="17">
        <f>[1]!s_dq_close(J$4,$A18,1)/J$125</f>
        <v>1.1595918367346938</v>
      </c>
      <c r="K18">
        <f>IFERROR(VLOOKUP(A18,国债!$A:$B,2,FALSE),K19)</f>
        <v>2.8875999999999999</v>
      </c>
    </row>
    <row r="19" spans="1:11" x14ac:dyDescent="0.2">
      <c r="A19" s="3">
        <f>高速公路!A19</f>
        <v>44519</v>
      </c>
      <c r="B19" s="17">
        <f>[1]!s_dq_close(B$4,$A19,1)/B$125</f>
        <v>0.99563218390804598</v>
      </c>
      <c r="C19" s="17">
        <f>[1]!s_dq_close(C$4,$A19,1)/C$125</f>
        <v>1.231638418079096</v>
      </c>
      <c r="D19" s="17">
        <f>[1]!s_dq_close(D$4,$A19,1)/D$125</f>
        <v>1.1348926989894401</v>
      </c>
      <c r="E19" s="17">
        <f>[1]!s_dq_close(E$4,$A19,1)/E$125</f>
        <v>1.0929101612490402</v>
      </c>
      <c r="F19" s="17">
        <f>[1]!s_dq_close(F$4,$A19,1)/F$125</f>
        <v>1.0560064935064934</v>
      </c>
      <c r="G19" s="17">
        <f>[1]!s_dq_close(G$4,$A19,1)/G$125</f>
        <v>1.227366255144033</v>
      </c>
      <c r="H19" s="17">
        <f>[1]!s_dq_close(H$4,$A19,1)/H$125</f>
        <v>1.2098501070663812</v>
      </c>
      <c r="I19" s="17">
        <f>[1]!s_dq_close(I$4,$A19,1)/I$125</f>
        <v>1.1211150272348607</v>
      </c>
      <c r="J19" s="17">
        <f>[1]!s_dq_close(J$4,$A19,1)/J$125</f>
        <v>1.1632653061224492</v>
      </c>
      <c r="K19">
        <f>IFERROR(VLOOKUP(A19,国债!$A:$B,2,FALSE),K20)</f>
        <v>2.9302000000000001</v>
      </c>
    </row>
    <row r="20" spans="1:11" x14ac:dyDescent="0.2">
      <c r="A20" s="3">
        <f>高速公路!A20</f>
        <v>44518</v>
      </c>
      <c r="B20" s="17">
        <f>[1]!s_dq_close(B$4,$A20,1)/B$125</f>
        <v>0.99655172413793103</v>
      </c>
      <c r="C20" s="17">
        <f>[1]!s_dq_close(C$4,$A20,1)/C$125</f>
        <v>1.2416538263995891</v>
      </c>
      <c r="D20" s="17">
        <f>[1]!s_dq_close(D$4,$A20,1)/D$125</f>
        <v>1.1296695810151016</v>
      </c>
      <c r="E20" s="17">
        <f>[1]!s_dq_close(E$4,$A20,1)/E$125</f>
        <v>1.0916304069618632</v>
      </c>
      <c r="F20" s="17">
        <f>[1]!s_dq_close(F$4,$A20,1)/F$125</f>
        <v>1.0584415584415585</v>
      </c>
      <c r="G20" s="17">
        <f>[1]!s_dq_close(G$4,$A20,1)/G$125</f>
        <v>1.2183641975308643</v>
      </c>
      <c r="H20" s="17">
        <f>[1]!s_dq_close(H$4,$A20,1)/H$125</f>
        <v>1.211134903640257</v>
      </c>
      <c r="I20" s="17">
        <f>[1]!s_dq_close(I$4,$A20,1)/I$125</f>
        <v>1.1236783082345403</v>
      </c>
      <c r="J20" s="17">
        <f>[1]!s_dq_close(J$4,$A20,1)/J$125</f>
        <v>1.1700680272108843</v>
      </c>
      <c r="K20">
        <f>IFERROR(VLOOKUP(A20,国债!$A:$B,2,FALSE),K21)</f>
        <v>2.9146000000000001</v>
      </c>
    </row>
    <row r="21" spans="1:11" x14ac:dyDescent="0.2">
      <c r="A21" s="3">
        <f>高速公路!A21</f>
        <v>44517</v>
      </c>
      <c r="B21" s="17">
        <f>[1]!s_dq_close(B$4,$A21,1)/B$125</f>
        <v>0.99754789272030653</v>
      </c>
      <c r="C21" s="17">
        <f>[1]!s_dq_close(C$4,$A21,1)/C$125</f>
        <v>1.2465331278890601</v>
      </c>
      <c r="D21" s="17">
        <f>[1]!s_dq_close(D$4,$A21,1)/D$125</f>
        <v>1.1266038378562506</v>
      </c>
      <c r="E21" s="17">
        <f>[1]!s_dq_close(E$4,$A21,1)/E$125</f>
        <v>1.087279242385462</v>
      </c>
      <c r="F21" s="17">
        <f>[1]!s_dq_close(F$4,$A21,1)/F$125</f>
        <v>1.0507305194805194</v>
      </c>
      <c r="G21" s="17">
        <f>[1]!s_dq_close(G$4,$A21,1)/G$125</f>
        <v>1.212962962962963</v>
      </c>
      <c r="H21" s="17">
        <f>[1]!s_dq_close(H$4,$A21,1)/H$125</f>
        <v>1.2167023554603855</v>
      </c>
      <c r="I21" s="17">
        <f>[1]!s_dq_close(I$4,$A21,1)/I$125</f>
        <v>1.1259211791092598</v>
      </c>
      <c r="J21" s="17">
        <f>[1]!s_dq_close(J$4,$A21,1)/J$125</f>
        <v>1.1914965986394559</v>
      </c>
      <c r="K21">
        <f>IFERROR(VLOOKUP(A21,国债!$A:$B,2,FALSE),K22)</f>
        <v>2.9295</v>
      </c>
    </row>
    <row r="22" spans="1:11" x14ac:dyDescent="0.2">
      <c r="A22" s="3">
        <f>高速公路!A22</f>
        <v>44516</v>
      </c>
      <c r="B22" s="17">
        <f>[1]!s_dq_close(B$4,$A22,1)/B$125</f>
        <v>0.99647509578544058</v>
      </c>
      <c r="C22" s="17">
        <f>[1]!s_dq_close(C$4,$A22,1)/C$125</f>
        <v>1.2452491011813045</v>
      </c>
      <c r="D22" s="17">
        <f>[1]!s_dq_close(D$4,$A22,1)/D$125</f>
        <v>1.1252412853412059</v>
      </c>
      <c r="E22" s="17">
        <f>[1]!s_dq_close(E$4,$A22,1)/E$125</f>
        <v>1.0824161760941899</v>
      </c>
      <c r="F22" s="17">
        <f>[1]!s_dq_close(F$4,$A22,1)/F$125</f>
        <v>1.0527597402597402</v>
      </c>
      <c r="G22" s="17">
        <f>[1]!s_dq_close(G$4,$A22,1)/G$125</f>
        <v>1.2052469135802468</v>
      </c>
      <c r="H22" s="17">
        <f>[1]!s_dq_close(H$4,$A22,1)/H$125</f>
        <v>1.2077087794432548</v>
      </c>
      <c r="I22" s="17">
        <f>[1]!s_dq_close(I$4,$A22,1)/I$125</f>
        <v>1.1294456904838193</v>
      </c>
      <c r="J22" s="17">
        <f>[1]!s_dq_close(J$4,$A22,1)/J$125</f>
        <v>1.2244897959183674</v>
      </c>
      <c r="K22">
        <f>IFERROR(VLOOKUP(A22,国债!$A:$B,2,FALSE),K23)</f>
        <v>2.9243999999999999</v>
      </c>
    </row>
    <row r="23" spans="1:11" x14ac:dyDescent="0.2">
      <c r="A23" s="3">
        <f>高速公路!A23</f>
        <v>44515</v>
      </c>
      <c r="B23" s="17">
        <f>[1]!s_dq_close(B$4,$A23,1)/B$125</f>
        <v>0.99747126436781597</v>
      </c>
      <c r="C23" s="17">
        <f>[1]!s_dq_close(C$4,$A23,1)/C$125</f>
        <v>1.2421674370826912</v>
      </c>
      <c r="D23" s="17">
        <f>[1]!s_dq_close(D$4,$A23,1)/D$125</f>
        <v>1.1285341205858976</v>
      </c>
      <c r="E23" s="17">
        <f>[1]!s_dq_close(E$4,$A23,1)/E$125</f>
        <v>1.0770412080880472</v>
      </c>
      <c r="F23" s="17">
        <f>[1]!s_dq_close(F$4,$A23,1)/F$125</f>
        <v>1.0539772727272727</v>
      </c>
      <c r="G23" s="17">
        <f>[1]!s_dq_close(G$4,$A23,1)/G$125</f>
        <v>1.2052469135802468</v>
      </c>
      <c r="H23" s="17">
        <f>[1]!s_dq_close(H$4,$A23,1)/H$125</f>
        <v>1.2102783725910065</v>
      </c>
      <c r="I23" s="17">
        <f>[1]!s_dq_close(I$4,$A23,1)/I$125</f>
        <v>1.12431912848446</v>
      </c>
      <c r="J23" s="17">
        <f>[1]!s_dq_close(J$4,$A23,1)/J$125</f>
        <v>1.202108843537415</v>
      </c>
      <c r="K23">
        <f>IFERROR(VLOOKUP(A23,国债!$A:$B,2,FALSE),K24)</f>
        <v>2.9268999999999998</v>
      </c>
    </row>
    <row r="24" spans="1:11" x14ac:dyDescent="0.2">
      <c r="A24" s="3">
        <f>高速公路!A24</f>
        <v>44512</v>
      </c>
      <c r="B24" s="17">
        <f>[1]!s_dq_close(B$4,$A24,1)/B$125</f>
        <v>0.99463601532567048</v>
      </c>
      <c r="C24" s="17">
        <f>[1]!s_dq_close(C$4,$A24,1)/C$125</f>
        <v>1.2460195172059578</v>
      </c>
      <c r="D24" s="17">
        <f>[1]!s_dq_close(D$4,$A24,1)/D$125</f>
        <v>1.1271715680708527</v>
      </c>
      <c r="E24" s="17">
        <f>[1]!s_dq_close(E$4,$A24,1)/E$125</f>
        <v>1.0772971589454823</v>
      </c>
      <c r="F24" s="17">
        <f>[1]!s_dq_close(F$4,$A24,1)/F$125</f>
        <v>1.0539772727272727</v>
      </c>
      <c r="G24" s="17">
        <f>[1]!s_dq_close(G$4,$A24,1)/G$125</f>
        <v>1.2044753086419753</v>
      </c>
      <c r="H24" s="17">
        <f>[1]!s_dq_close(H$4,$A24,1)/H$125</f>
        <v>1.2201284796573877</v>
      </c>
      <c r="I24" s="17">
        <f>[1]!s_dq_close(I$4,$A24,1)/I$125</f>
        <v>1.1304069208586991</v>
      </c>
      <c r="J24" s="17">
        <f>[1]!s_dq_close(J$4,$A24,1)/J$125</f>
        <v>1.1976190476190478</v>
      </c>
      <c r="K24">
        <f>IFERROR(VLOOKUP(A24,国债!$A:$B,2,FALSE),K25)</f>
        <v>2.9390999999999998</v>
      </c>
    </row>
    <row r="25" spans="1:11" x14ac:dyDescent="0.2">
      <c r="A25" s="3">
        <f>高速公路!A25</f>
        <v>44511</v>
      </c>
      <c r="B25" s="17">
        <f>[1]!s_dq_close(B$4,$A25,1)/B$125</f>
        <v>0.99256704980842902</v>
      </c>
      <c r="C25" s="17">
        <f>[1]!s_dq_close(C$4,$A25,1)/C$125</f>
        <v>1.2498715973292245</v>
      </c>
      <c r="D25" s="17">
        <f>[1]!s_dq_close(D$4,$A25,1)/D$125</f>
        <v>1.1211536277960714</v>
      </c>
      <c r="E25" s="17">
        <f>[1]!s_dq_close(E$4,$A25,1)/E$125</f>
        <v>1.0662912720757616</v>
      </c>
      <c r="F25" s="17">
        <f>[1]!s_dq_close(F$4,$A25,1)/F$125</f>
        <v>1.0539772727272727</v>
      </c>
      <c r="G25" s="17">
        <f>[1]!s_dq_close(G$4,$A25,1)/G$125</f>
        <v>1.1998456790123457</v>
      </c>
      <c r="H25" s="17">
        <f>[1]!s_dq_close(H$4,$A25,1)/H$125</f>
        <v>1.2137044967880086</v>
      </c>
      <c r="I25" s="17">
        <f>[1]!s_dq_close(I$4,$A25,1)/I$125</f>
        <v>1.1223966677347004</v>
      </c>
      <c r="J25" s="17">
        <f>[1]!s_dq_close(J$4,$A25,1)/J$125</f>
        <v>1.1620408163265308</v>
      </c>
      <c r="K25">
        <f>IFERROR(VLOOKUP(A25,国债!$A:$B,2,FALSE),K26)</f>
        <v>2.9365000000000001</v>
      </c>
    </row>
    <row r="26" spans="1:11" x14ac:dyDescent="0.2">
      <c r="A26" s="3">
        <f>高速公路!A26</f>
        <v>44510</v>
      </c>
      <c r="B26" s="17">
        <f>[1]!s_dq_close(B$4,$A26,1)/B$125</f>
        <v>0.99072796934865892</v>
      </c>
      <c r="C26" s="17">
        <f>[1]!s_dq_close(C$4,$A26,1)/C$125</f>
        <v>1.2367745249101181</v>
      </c>
      <c r="D26" s="17">
        <f>[1]!s_dq_close(D$4,$A26,1)/D$125</f>
        <v>1.1185420688089021</v>
      </c>
      <c r="E26" s="17">
        <f>[1]!s_dq_close(E$4,$A26,1)/E$125</f>
        <v>1.0627079600716662</v>
      </c>
      <c r="F26" s="17">
        <f>[1]!s_dq_close(F$4,$A26,1)/F$125</f>
        <v>1.0462662337662336</v>
      </c>
      <c r="G26" s="17">
        <f>[1]!s_dq_close(G$4,$A26,1)/G$125</f>
        <v>1.1877572016460907</v>
      </c>
      <c r="H26" s="17">
        <f>[1]!s_dq_close(H$4,$A26,1)/H$125</f>
        <v>1.1995717344753749</v>
      </c>
      <c r="I26" s="17">
        <f>[1]!s_dq_close(I$4,$A26,1)/I$125</f>
        <v>1.1022108298622237</v>
      </c>
      <c r="J26" s="17">
        <f>[1]!s_dq_close(J$4,$A26,1)/J$125</f>
        <v>1.1566666666666667</v>
      </c>
      <c r="K26">
        <f>IFERROR(VLOOKUP(A26,国债!$A:$B,2,FALSE),K27)</f>
        <v>2.9138999999999999</v>
      </c>
    </row>
    <row r="27" spans="1:11" x14ac:dyDescent="0.2">
      <c r="A27" s="3">
        <f>高速公路!A27</f>
        <v>44509</v>
      </c>
      <c r="B27" s="17">
        <f>[1]!s_dq_close(B$4,$A27,1)/B$125</f>
        <v>0.99049808429118769</v>
      </c>
      <c r="C27" s="17">
        <f>[1]!s_dq_close(C$4,$A27,1)/C$125</f>
        <v>1.2449922958397535</v>
      </c>
      <c r="D27" s="17">
        <f>[1]!s_dq_close(D$4,$A27,1)/D$125</f>
        <v>1.1178607925513797</v>
      </c>
      <c r="E27" s="17">
        <f>[1]!s_dq_close(E$4,$A27,1)/E$125</f>
        <v>1.0634758126439725</v>
      </c>
      <c r="F27" s="17">
        <f>[1]!s_dq_close(F$4,$A27,1)/F$125</f>
        <v>1.0487012987012987</v>
      </c>
      <c r="G27" s="17">
        <f>[1]!s_dq_close(G$4,$A27,1)/G$125</f>
        <v>1.1880144032921811</v>
      </c>
      <c r="H27" s="17">
        <f>[1]!s_dq_close(H$4,$A27,1)/H$125</f>
        <v>1.2042826552462527</v>
      </c>
      <c r="I27" s="17">
        <f>[1]!s_dq_close(I$4,$A27,1)/I$125</f>
        <v>1.1022108298622237</v>
      </c>
      <c r="J27" s="17">
        <f>[1]!s_dq_close(J$4,$A27,1)/J$125</f>
        <v>1.1570068027210885</v>
      </c>
      <c r="K27">
        <f>IFERROR(VLOOKUP(A27,国债!$A:$B,2,FALSE),K28)</f>
        <v>2.8988</v>
      </c>
    </row>
    <row r="28" spans="1:11" x14ac:dyDescent="0.2">
      <c r="A28" s="3">
        <f>高速公路!A28</f>
        <v>44508</v>
      </c>
      <c r="B28" s="17">
        <f>[1]!s_dq_close(B$4,$A28,1)/B$125</f>
        <v>0.99034482758620679</v>
      </c>
      <c r="C28" s="17">
        <f>[1]!s_dq_close(C$4,$A28,1)/C$125</f>
        <v>1.2632254750898817</v>
      </c>
      <c r="D28" s="17">
        <f>[1]!s_dq_close(D$4,$A28,1)/D$125</f>
        <v>1.1192233450664244</v>
      </c>
      <c r="E28" s="17">
        <f>[1]!s_dq_close(E$4,$A28,1)/E$125</f>
        <v>1.0637317635014076</v>
      </c>
      <c r="F28" s="17">
        <f>[1]!s_dq_close(F$4,$A28,1)/F$125</f>
        <v>1.051948051948052</v>
      </c>
      <c r="G28" s="17">
        <f>[1]!s_dq_close(G$4,$A28,1)/G$125</f>
        <v>1.1947016460905349</v>
      </c>
      <c r="H28" s="17">
        <f>[1]!s_dq_close(H$4,$A28,1)/H$125</f>
        <v>1.2145610278372592</v>
      </c>
      <c r="I28" s="17">
        <f>[1]!s_dq_close(I$4,$A28,1)/I$125</f>
        <v>1.1012495994873437</v>
      </c>
      <c r="J28" s="17">
        <f>[1]!s_dq_close(J$4,$A28,1)/J$125</f>
        <v>1.1604761904761907</v>
      </c>
      <c r="K28">
        <f>IFERROR(VLOOKUP(A28,国债!$A:$B,2,FALSE),K29)</f>
        <v>2.9013</v>
      </c>
    </row>
    <row r="29" spans="1:11" x14ac:dyDescent="0.2">
      <c r="A29" s="3">
        <f>高速公路!A29</f>
        <v>44505</v>
      </c>
      <c r="B29" s="17">
        <f>[1]!s_dq_close(B$4,$A29,1)/B$125</f>
        <v>0.99072796934865892</v>
      </c>
      <c r="C29" s="17">
        <f>[1]!s_dq_close(C$4,$A29,1)/C$125</f>
        <v>1.2832562917308679</v>
      </c>
      <c r="D29" s="17">
        <f>[1]!s_dq_close(D$4,$A29,1)/D$125</f>
        <v>1.114567957306688</v>
      </c>
      <c r="E29" s="17">
        <f>[1]!s_dq_close(E$4,$A29,1)/E$125</f>
        <v>1.0729459943690811</v>
      </c>
      <c r="F29" s="17">
        <f>[1]!s_dq_close(F$4,$A29,1)/F$125</f>
        <v>1.0576298701298701</v>
      </c>
      <c r="G29" s="17">
        <f>[1]!s_dq_close(G$4,$A29,1)/G$125</f>
        <v>1.2008744855967077</v>
      </c>
      <c r="H29" s="17">
        <f>[1]!s_dq_close(H$4,$A29,1)/H$125</f>
        <v>1.2179871520342611</v>
      </c>
      <c r="I29" s="17">
        <f>[1]!s_dq_close(I$4,$A29,1)/I$125</f>
        <v>1.1041332906119834</v>
      </c>
      <c r="J29" s="17">
        <f>[1]!s_dq_close(J$4,$A29,1)/J$125</f>
        <v>1.1655102040816328</v>
      </c>
      <c r="K29">
        <f>IFERROR(VLOOKUP(A29,国债!$A:$B,2,FALSE),K30)</f>
        <v>2.8910999999999998</v>
      </c>
    </row>
    <row r="30" spans="1:11" x14ac:dyDescent="0.2">
      <c r="A30" s="3">
        <f>高速公路!A30</f>
        <v>44504</v>
      </c>
      <c r="B30" s="17">
        <f>[1]!s_dq_close(B$4,$A30,1)/B$125</f>
        <v>0.99049808429118769</v>
      </c>
      <c r="C30" s="17">
        <f>[1]!s_dq_close(C$4,$A30,1)/C$125</f>
        <v>1.271186440677966</v>
      </c>
      <c r="D30" s="17">
        <f>[1]!s_dq_close(D$4,$A30,1)/D$125</f>
        <v>1.1127512206199615</v>
      </c>
      <c r="E30" s="17">
        <f>[1]!s_dq_close(E$4,$A30,1)/E$125</f>
        <v>1.0678269772203737</v>
      </c>
      <c r="F30" s="17">
        <f>[1]!s_dq_close(F$4,$A30,1)/F$125</f>
        <v>1.0450487012987013</v>
      </c>
      <c r="G30" s="17">
        <f>[1]!s_dq_close(G$4,$A30,1)/G$125</f>
        <v>1.1831275720164609</v>
      </c>
      <c r="H30" s="17">
        <f>[1]!s_dq_close(H$4,$A30,1)/H$125</f>
        <v>1.1970021413276231</v>
      </c>
      <c r="I30" s="17">
        <f>[1]!s_dq_close(I$4,$A30,1)/I$125</f>
        <v>1.0945209868631849</v>
      </c>
      <c r="J30" s="17">
        <f>[1]!s_dq_close(J$4,$A30,1)/J$125</f>
        <v>1.1497278911564626</v>
      </c>
      <c r="K30">
        <f>IFERROR(VLOOKUP(A30,国债!$A:$B,2,FALSE),K31)</f>
        <v>2.9260999999999999</v>
      </c>
    </row>
    <row r="31" spans="1:11" x14ac:dyDescent="0.2">
      <c r="A31" s="3">
        <f>高速公路!A31</f>
        <v>44503</v>
      </c>
      <c r="B31" s="17">
        <f>[1]!s_dq_close(B$4,$A31,1)/B$125</f>
        <v>0.99241379310344824</v>
      </c>
      <c r="C31" s="17">
        <f>[1]!s_dq_close(C$4,$A31,1)/C$125</f>
        <v>1.2462763225475089</v>
      </c>
      <c r="D31" s="17">
        <f>[1]!s_dq_close(D$4,$A31,1)/D$125</f>
        <v>1.1241058249120017</v>
      </c>
      <c r="E31" s="17">
        <f>[1]!s_dq_close(E$4,$A31,1)/E$125</f>
        <v>1.0785769132326595</v>
      </c>
      <c r="F31" s="17">
        <f>[1]!s_dq_close(F$4,$A31,1)/F$125</f>
        <v>1.0604707792207793</v>
      </c>
      <c r="G31" s="17">
        <f>[1]!s_dq_close(G$4,$A31,1)/G$125</f>
        <v>1.1748971193415638</v>
      </c>
      <c r="H31" s="17">
        <f>[1]!s_dq_close(H$4,$A31,1)/H$125</f>
        <v>1.1794432548179872</v>
      </c>
      <c r="I31" s="17">
        <f>[1]!s_dq_close(I$4,$A31,1)/I$125</f>
        <v>1.0958026273630246</v>
      </c>
      <c r="J31" s="17">
        <f>[1]!s_dq_close(J$4,$A31,1)/J$125</f>
        <v>1.1565306122448982</v>
      </c>
      <c r="K31">
        <f>IFERROR(VLOOKUP(A31,国债!$A:$B,2,FALSE),K32)</f>
        <v>2.9384999999999999</v>
      </c>
    </row>
    <row r="32" spans="1:11" x14ac:dyDescent="0.2">
      <c r="A32" s="3">
        <f>高速公路!A32</f>
        <v>44502</v>
      </c>
      <c r="B32" s="17">
        <f>[1]!s_dq_close(B$4,$A32,1)/B$125</f>
        <v>0.99563218390804598</v>
      </c>
      <c r="C32" s="17">
        <f>[1]!s_dq_close(C$4,$A32,1)/C$125</f>
        <v>1.2552645095017976</v>
      </c>
      <c r="D32" s="17">
        <f>[1]!s_dq_close(D$4,$A32,1)/D$125</f>
        <v>1.1329624162597933</v>
      </c>
      <c r="E32" s="17">
        <f>[1]!s_dq_close(E$4,$A32,1)/E$125</f>
        <v>1.0724340926542104</v>
      </c>
      <c r="F32" s="17">
        <f>[1]!s_dq_close(F$4,$A32,1)/F$125</f>
        <v>1.067775974025974</v>
      </c>
      <c r="G32" s="17">
        <f>[1]!s_dq_close(G$4,$A32,1)/G$125</f>
        <v>1.1802983539094651</v>
      </c>
      <c r="H32" s="17">
        <f>[1]!s_dq_close(H$4,$A32,1)/H$125</f>
        <v>1.1957173447537472</v>
      </c>
      <c r="I32" s="17">
        <f>[1]!s_dq_close(I$4,$A32,1)/I$125</f>
        <v>1.1031720602371036</v>
      </c>
      <c r="J32" s="17">
        <f>[1]!s_dq_close(J$4,$A32,1)/J$125</f>
        <v>1.1761904761904762</v>
      </c>
      <c r="K32">
        <f>IFERROR(VLOOKUP(A32,国债!$A:$B,2,FALSE),K33)</f>
        <v>2.9258999999999999</v>
      </c>
    </row>
    <row r="33" spans="1:11" x14ac:dyDescent="0.2">
      <c r="A33" s="3">
        <f>高速公路!A33</f>
        <v>44501</v>
      </c>
      <c r="B33" s="17">
        <f>[1]!s_dq_close(B$4,$A33,1)/B$125</f>
        <v>0.99800766283524889</v>
      </c>
      <c r="C33" s="17">
        <f>[1]!s_dq_close(C$4,$A33,1)/C$125</f>
        <v>1.2853107344632768</v>
      </c>
      <c r="D33" s="17">
        <f>[1]!s_dq_close(D$4,$A33,1)/D$125</f>
        <v>1.1356875212898832</v>
      </c>
      <c r="E33" s="17">
        <f>[1]!s_dq_close(E$4,$A33,1)/E$125</f>
        <v>1.1072434092654209</v>
      </c>
      <c r="F33" s="17">
        <f>[1]!s_dq_close(F$4,$A33,1)/F$125</f>
        <v>1.0795454545454546</v>
      </c>
      <c r="G33" s="17">
        <f>[1]!s_dq_close(G$4,$A33,1)/G$125</f>
        <v>1.2024176954732511</v>
      </c>
      <c r="H33" s="17">
        <f>[1]!s_dq_close(H$4,$A33,1)/H$125</f>
        <v>1.2372591006423983</v>
      </c>
      <c r="I33" s="17">
        <f>[1]!s_dq_close(I$4,$A33,1)/I$125</f>
        <v>1.1345722524831785</v>
      </c>
      <c r="J33" s="17">
        <f>[1]!s_dq_close(J$4,$A33,1)/J$125</f>
        <v>1.1975510204081632</v>
      </c>
      <c r="K33">
        <f>IFERROR(VLOOKUP(A33,国债!$A:$B,2,FALSE),K34)</f>
        <v>2.9434999999999998</v>
      </c>
    </row>
    <row r="34" spans="1:11" x14ac:dyDescent="0.2">
      <c r="A34" s="3">
        <f>高速公路!A34</f>
        <v>44498</v>
      </c>
      <c r="B34" s="17">
        <f>[1]!s_dq_close(B$4,$A34,1)/B$125</f>
        <v>1.0016091954022988</v>
      </c>
      <c r="C34" s="17">
        <f>[1]!s_dq_close(C$4,$A34,1)/C$125</f>
        <v>1.3012326656394453</v>
      </c>
      <c r="D34" s="17">
        <f>[1]!s_dq_close(D$4,$A34,1)/D$125</f>
        <v>1.1355739752469625</v>
      </c>
      <c r="E34" s="17">
        <f>[1]!s_dq_close(E$4,$A34,1)/E$125</f>
        <v>1.1105707704120811</v>
      </c>
      <c r="F34" s="17">
        <f>[1]!s_dq_close(F$4,$A34,1)/F$125</f>
        <v>1.0925324675324677</v>
      </c>
      <c r="G34" s="17">
        <f>[1]!s_dq_close(G$4,$A34,1)/G$125</f>
        <v>1.2098765432098766</v>
      </c>
      <c r="H34" s="17">
        <f>[1]!s_dq_close(H$4,$A34,1)/H$125</f>
        <v>1.236830835117773</v>
      </c>
      <c r="I34" s="17">
        <f>[1]!s_dq_close(I$4,$A34,1)/I$125</f>
        <v>1.1211150272348607</v>
      </c>
      <c r="J34" s="17">
        <f>[1]!s_dq_close(J$4,$A34,1)/J$125</f>
        <v>1.2095238095238097</v>
      </c>
      <c r="K34">
        <f>IFERROR(VLOOKUP(A34,国债!$A:$B,2,FALSE),K35)</f>
        <v>2.9731999999999998</v>
      </c>
    </row>
    <row r="35" spans="1:11" x14ac:dyDescent="0.2">
      <c r="A35" s="3">
        <f>高速公路!A35</f>
        <v>44497</v>
      </c>
      <c r="B35" s="17">
        <f>[1]!s_dq_close(B$4,$A35,1)/B$125</f>
        <v>0.99578544061302665</v>
      </c>
      <c r="C35" s="17">
        <f>[1]!s_dq_close(C$4,$A35,1)/C$125</f>
        <v>1.2668207498715973</v>
      </c>
      <c r="D35" s="17">
        <f>[1]!s_dq_close(D$4,$A35,1)/D$125</f>
        <v>1.1356875212898832</v>
      </c>
      <c r="E35" s="17">
        <f>[1]!s_dq_close(E$4,$A35,1)/E$125</f>
        <v>1.0806245200921425</v>
      </c>
      <c r="F35" s="17">
        <f>[1]!s_dq_close(F$4,$A35,1)/F$125</f>
        <v>1.0775162337662336</v>
      </c>
      <c r="G35" s="17">
        <f>[1]!s_dq_close(G$4,$A35,1)/G$125</f>
        <v>1.1967592592592591</v>
      </c>
      <c r="H35" s="17">
        <f>[1]!s_dq_close(H$4,$A35,1)/H$125</f>
        <v>1.206423982869379</v>
      </c>
      <c r="I35" s="17">
        <f>[1]!s_dq_close(I$4,$A35,1)/I$125</f>
        <v>1.0951618071131048</v>
      </c>
      <c r="J35" s="17">
        <f>[1]!s_dq_close(J$4,$A35,1)/J$125</f>
        <v>1.2092517006802721</v>
      </c>
      <c r="K35">
        <f>IFERROR(VLOOKUP(A35,国债!$A:$B,2,FALSE),K36)</f>
        <v>2.9681999999999999</v>
      </c>
    </row>
    <row r="36" spans="1:11" x14ac:dyDescent="0.2">
      <c r="A36" s="3">
        <f>高速公路!A36</f>
        <v>44496</v>
      </c>
      <c r="B36" s="17">
        <f>[1]!s_dq_close(B$4,$A36,1)/B$125</f>
        <v>0.99946360153256697</v>
      </c>
      <c r="C36" s="17">
        <f>[1]!s_dq_close(C$4,$A36,1)/C$125</f>
        <v>1.2198253723677452</v>
      </c>
      <c r="D36" s="17">
        <f>[1]!s_dq_close(D$4,$A36,1)/D$125</f>
        <v>1.1360281594186443</v>
      </c>
      <c r="E36" s="17">
        <f>[1]!s_dq_close(E$4,$A36,1)/E$125</f>
        <v>1.0596365497824416</v>
      </c>
      <c r="F36" s="17">
        <f>[1]!s_dq_close(F$4,$A36,1)/F$125</f>
        <v>1.0702110389610391</v>
      </c>
      <c r="G36" s="17">
        <f>[1]!s_dq_close(G$4,$A36,1)/G$125</f>
        <v>1.1831275720164609</v>
      </c>
      <c r="H36" s="17">
        <f>[1]!s_dq_close(H$4,$A36,1)/H$125</f>
        <v>1.1820128479657386</v>
      </c>
      <c r="I36" s="17">
        <f>[1]!s_dq_close(I$4,$A36,1)/I$125</f>
        <v>1.0772188401153477</v>
      </c>
      <c r="J36" s="17">
        <f>[1]!s_dq_close(J$4,$A36,1)/J$125</f>
        <v>1.1921768707482994</v>
      </c>
      <c r="K36">
        <f>IFERROR(VLOOKUP(A36,国债!$A:$B,2,FALSE),K37)</f>
        <v>2.9781</v>
      </c>
    </row>
    <row r="37" spans="1:11" x14ac:dyDescent="0.2">
      <c r="A37" s="3">
        <f>高速公路!A37</f>
        <v>44495</v>
      </c>
      <c r="B37" s="17">
        <f>[1]!s_dq_close(B$4,$A37,1)/B$125</f>
        <v>0.99915708812260529</v>
      </c>
      <c r="C37" s="17">
        <f>[1]!s_dq_close(C$4,$A37,1)/C$125</f>
        <v>1.194658448895737</v>
      </c>
      <c r="D37" s="17">
        <f>[1]!s_dq_close(D$4,$A37,1)/D$125</f>
        <v>1.1321675939593505</v>
      </c>
      <c r="E37" s="17">
        <f>[1]!s_dq_close(E$4,$A37,1)/E$125</f>
        <v>1.0496544663424623</v>
      </c>
      <c r="F37" s="17">
        <f>[1]!s_dq_close(F$4,$A37,1)/F$125</f>
        <v>1.0669642857142858</v>
      </c>
      <c r="G37" s="17">
        <f>[1]!s_dq_close(G$4,$A37,1)/G$125</f>
        <v>1.1707818930041152</v>
      </c>
      <c r="H37" s="17">
        <f>[1]!s_dq_close(H$4,$A37,1)/H$125</f>
        <v>1.1678800856531049</v>
      </c>
      <c r="I37" s="17">
        <f>[1]!s_dq_close(I$4,$A37,1)/I$125</f>
        <v>1.074975969240628</v>
      </c>
      <c r="J37" s="17">
        <f>[1]!s_dq_close(J$4,$A37,1)/J$125</f>
        <v>1.1793197278911565</v>
      </c>
      <c r="K37">
        <f>IFERROR(VLOOKUP(A37,国债!$A:$B,2,FALSE),K38)</f>
        <v>2.9780000000000002</v>
      </c>
    </row>
    <row r="38" spans="1:11" x14ac:dyDescent="0.2">
      <c r="A38" s="3">
        <f>高速公路!A38</f>
        <v>44494</v>
      </c>
      <c r="B38" s="17">
        <f>[1]!s_dq_close(B$4,$A38,1)/B$125</f>
        <v>1.0039846743295018</v>
      </c>
      <c r="C38" s="17">
        <f>[1]!s_dq_close(C$4,$A38,1)/C$125</f>
        <v>1.1890087313816127</v>
      </c>
      <c r="D38" s="17">
        <f>[1]!s_dq_close(D$4,$A38,1)/D$125</f>
        <v>1.1402293630066991</v>
      </c>
      <c r="E38" s="17">
        <f>[1]!s_dq_close(E$4,$A38,1)/E$125</f>
        <v>1.052213974916816</v>
      </c>
      <c r="F38" s="17">
        <f>[1]!s_dq_close(F$4,$A38,1)/F$125</f>
        <v>1.075892857142857</v>
      </c>
      <c r="G38" s="17">
        <f>[1]!s_dq_close(G$4,$A38,1)/G$125</f>
        <v>1.1977880658436215</v>
      </c>
      <c r="H38" s="17">
        <f>[1]!s_dq_close(H$4,$A38,1)/H$125</f>
        <v>1.1670235546038545</v>
      </c>
      <c r="I38" s="17">
        <f>[1]!s_dq_close(I$4,$A38,1)/I$125</f>
        <v>1.0711310477411087</v>
      </c>
      <c r="J38" s="17">
        <f>[1]!s_dq_close(J$4,$A38,1)/J$125</f>
        <v>1.2140136054421768</v>
      </c>
      <c r="K38">
        <f>IFERROR(VLOOKUP(A38,国债!$A:$B,2,FALSE),K39)</f>
        <v>2.9878999999999998</v>
      </c>
    </row>
    <row r="39" spans="1:11" x14ac:dyDescent="0.2">
      <c r="A39" s="3">
        <f>高速公路!A39</f>
        <v>44491</v>
      </c>
      <c r="B39" s="17">
        <f>[1]!s_dq_close(B$4,$A39,1)/B$125</f>
        <v>1.0026053639846741</v>
      </c>
      <c r="C39" s="17">
        <f>[1]!s_dq_close(C$4,$A39,1)/C$125</f>
        <v>1.1774524910118129</v>
      </c>
      <c r="D39" s="17">
        <f>[1]!s_dq_close(D$4,$A39,1)/D$125</f>
        <v>1.1365958896332462</v>
      </c>
      <c r="E39" s="17">
        <f>[1]!s_dq_close(E$4,$A39,1)/E$125</f>
        <v>1.0409521371896597</v>
      </c>
      <c r="F39" s="17">
        <f>[1]!s_dq_close(F$4,$A39,1)/F$125</f>
        <v>1.0722402597402596</v>
      </c>
      <c r="G39" s="17">
        <f>[1]!s_dq_close(G$4,$A39,1)/G$125</f>
        <v>1.1833847736625516</v>
      </c>
      <c r="H39" s="17">
        <f>[1]!s_dq_close(H$4,$A39,1)/H$125</f>
        <v>1.1528907922912206</v>
      </c>
      <c r="I39" s="17">
        <f>[1]!s_dq_close(I$4,$A39,1)/I$125</f>
        <v>1.0512656199935919</v>
      </c>
      <c r="J39" s="17">
        <f>[1]!s_dq_close(J$4,$A39,1)/J$125</f>
        <v>1.2051020408163267</v>
      </c>
      <c r="K39">
        <f>IFERROR(VLOOKUP(A39,国债!$A:$B,2,FALSE),K40)</f>
        <v>2.9952999999999999</v>
      </c>
    </row>
    <row r="40" spans="1:11" x14ac:dyDescent="0.2">
      <c r="A40" s="3">
        <f>高速公路!A40</f>
        <v>44490</v>
      </c>
      <c r="B40" s="17">
        <f>[1]!s_dq_close(B$4,$A40,1)/B$125</f>
        <v>1.0003065134099616</v>
      </c>
      <c r="C40" s="17">
        <f>[1]!s_dq_close(C$4,$A40,1)/C$125</f>
        <v>1.1574216743708268</v>
      </c>
      <c r="D40" s="17">
        <f>[1]!s_dq_close(D$4,$A40,1)/D$125</f>
        <v>1.1243329169978424</v>
      </c>
      <c r="E40" s="17">
        <f>[1]!s_dq_close(E$4,$A40,1)/E$125</f>
        <v>1.033017660609163</v>
      </c>
      <c r="F40" s="17">
        <f>[1]!s_dq_close(F$4,$A40,1)/F$125</f>
        <v>1.0718344155844155</v>
      </c>
      <c r="G40" s="17">
        <f>[1]!s_dq_close(G$4,$A40,1)/G$125</f>
        <v>1.1676954732510287</v>
      </c>
      <c r="H40" s="17">
        <f>[1]!s_dq_close(H$4,$A40,1)/H$125</f>
        <v>1.1374732334047111</v>
      </c>
      <c r="I40" s="17">
        <f>[1]!s_dq_close(I$4,$A40,1)/I$125</f>
        <v>1.0371675744953541</v>
      </c>
      <c r="J40" s="17">
        <f>[1]!s_dq_close(J$4,$A40,1)/J$125</f>
        <v>1.1850340136054422</v>
      </c>
      <c r="K40">
        <f>IFERROR(VLOOKUP(A40,国债!$A:$B,2,FALSE),K41)</f>
        <v>2.9702000000000002</v>
      </c>
    </row>
    <row r="41" spans="1:11" x14ac:dyDescent="0.2">
      <c r="A41" s="3">
        <f>高速公路!A41</f>
        <v>44489</v>
      </c>
      <c r="B41" s="17">
        <f>[1]!s_dq_close(B$4,$A41,1)/B$125</f>
        <v>1.0022988505747126</v>
      </c>
      <c r="C41" s="17">
        <f>[1]!s_dq_close(C$4,$A41,1)/C$125</f>
        <v>1.1463790446841295</v>
      </c>
      <c r="D41" s="17">
        <f>[1]!s_dq_close(D$4,$A41,1)/D$125</f>
        <v>1.1151356875212899</v>
      </c>
      <c r="E41" s="17">
        <f>[1]!s_dq_close(E$4,$A41,1)/E$125</f>
        <v>1.0245712823137958</v>
      </c>
      <c r="F41" s="17">
        <f>[1]!s_dq_close(F$4,$A41,1)/F$125</f>
        <v>1.0608766233766234</v>
      </c>
      <c r="G41" s="17">
        <f>[1]!s_dq_close(G$4,$A41,1)/G$125</f>
        <v>1.1473765432098766</v>
      </c>
      <c r="H41" s="17">
        <f>[1]!s_dq_close(H$4,$A41,1)/H$125</f>
        <v>1.1130620985010709</v>
      </c>
      <c r="I41" s="17">
        <f>[1]!s_dq_close(I$4,$A41,1)/I$125</f>
        <v>1.0294777314963153</v>
      </c>
      <c r="J41" s="17">
        <f>[1]!s_dq_close(J$4,$A41,1)/J$125</f>
        <v>1.1564625850340136</v>
      </c>
      <c r="K41">
        <f>IFERROR(VLOOKUP(A41,国债!$A:$B,2,FALSE),K42)</f>
        <v>2.9977999999999998</v>
      </c>
    </row>
    <row r="42" spans="1:11" x14ac:dyDescent="0.2">
      <c r="A42" s="3">
        <f>高速公路!A42</f>
        <v>44488</v>
      </c>
      <c r="B42" s="17">
        <f>[1]!s_dq_close(B$4,$A42,1)/B$125</f>
        <v>1.0019157088122603</v>
      </c>
      <c r="C42" s="17">
        <f>[1]!s_dq_close(C$4,$A42,1)/C$125</f>
        <v>1.1232665639445298</v>
      </c>
      <c r="D42" s="17">
        <f>[1]!s_dq_close(D$4,$A42,1)/D$125</f>
        <v>1.1128647666628817</v>
      </c>
      <c r="E42" s="17">
        <f>[1]!s_dq_close(E$4,$A42,1)/E$125</f>
        <v>1.023291528026619</v>
      </c>
      <c r="F42" s="17">
        <f>[1]!s_dq_close(F$4,$A42,1)/F$125</f>
        <v>1.051948051948052</v>
      </c>
      <c r="G42" s="17">
        <f>[1]!s_dq_close(G$4,$A42,1)/G$125</f>
        <v>1.1406893004115226</v>
      </c>
      <c r="H42" s="17">
        <f>[1]!s_dq_close(H$4,$A42,1)/H$125</f>
        <v>1.0942184154175589</v>
      </c>
      <c r="I42" s="17">
        <f>[1]!s_dq_close(I$4,$A42,1)/I$125</f>
        <v>1.0262736302467157</v>
      </c>
      <c r="J42" s="17">
        <f>[1]!s_dq_close(J$4,$A42,1)/J$125</f>
        <v>1.1339455782312926</v>
      </c>
      <c r="K42">
        <f>IFERROR(VLOOKUP(A42,国债!$A:$B,2,FALSE),K43)</f>
        <v>3.0102000000000002</v>
      </c>
    </row>
    <row r="43" spans="1:11" x14ac:dyDescent="0.2">
      <c r="A43" s="3">
        <f>高速公路!A43</f>
        <v>44487</v>
      </c>
      <c r="B43" s="17">
        <f>[1]!s_dq_close(B$4,$A43,1)/B$125</f>
        <v>1</v>
      </c>
      <c r="C43" s="17">
        <f>[1]!s_dq_close(C$4,$A43,1)/C$125</f>
        <v>1.1040061633281972</v>
      </c>
      <c r="D43" s="17">
        <f>[1]!s_dq_close(D$4,$A43,1)/D$125</f>
        <v>1.1128647666628817</v>
      </c>
      <c r="E43" s="17">
        <f>[1]!s_dq_close(E$4,$A43,1)/E$125</f>
        <v>1.0225236754543128</v>
      </c>
      <c r="F43" s="17">
        <f>[1]!s_dq_close(F$4,$A43,1)/F$125</f>
        <v>1.0470779220779221</v>
      </c>
      <c r="G43" s="17">
        <f>[1]!s_dq_close(G$4,$A43,1)/G$125</f>
        <v>1.136574074074074</v>
      </c>
      <c r="H43" s="17">
        <f>[1]!s_dq_close(H$4,$A43,1)/H$125</f>
        <v>1.0783725910064239</v>
      </c>
      <c r="I43" s="17">
        <f>[1]!s_dq_close(I$4,$A43,1)/I$125</f>
        <v>1.0259532201217558</v>
      </c>
      <c r="J43" s="17">
        <f>[1]!s_dq_close(J$4,$A43,1)/J$125</f>
        <v>1.1331292517006804</v>
      </c>
      <c r="K43">
        <f>IFERROR(VLOOKUP(A43,国债!$A:$B,2,FALSE),K44)</f>
        <v>3.0426000000000002</v>
      </c>
    </row>
    <row r="44" spans="1:11" x14ac:dyDescent="0.2">
      <c r="A44" s="3">
        <f>高速公路!A44</f>
        <v>44484</v>
      </c>
      <c r="B44" s="17">
        <f>[1]!s_dq_close(B$4,$A44,1)/B$125</f>
        <v>1.0000766283524904</v>
      </c>
      <c r="C44" s="17">
        <f>[1]!s_dq_close(C$4,$A44,1)/C$125</f>
        <v>1.1009244992295839</v>
      </c>
      <c r="D44" s="17">
        <f>[1]!s_dq_close(D$4,$A44,1)/D$125</f>
        <v>1.1129783127058022</v>
      </c>
      <c r="E44" s="17">
        <f>[1]!s_dq_close(E$4,$A44,1)/E$125</f>
        <v>1.0225236754543128</v>
      </c>
      <c r="F44" s="17">
        <f>[1]!s_dq_close(F$4,$A44,1)/F$125</f>
        <v>1.0474837662337662</v>
      </c>
      <c r="G44" s="17">
        <f>[1]!s_dq_close(G$4,$A44,1)/G$125</f>
        <v>1.1340020576131686</v>
      </c>
      <c r="H44" s="17">
        <f>[1]!s_dq_close(H$4,$A44,1)/H$125</f>
        <v>1.0732334047109207</v>
      </c>
      <c r="I44" s="17">
        <f>[1]!s_dq_close(I$4,$A44,1)/I$125</f>
        <v>1.0269144504966357</v>
      </c>
      <c r="J44" s="17">
        <f>[1]!s_dq_close(J$4,$A44,1)/J$125</f>
        <v>1.1341496598639458</v>
      </c>
      <c r="K44">
        <f>IFERROR(VLOOKUP(A44,国债!$A:$B,2,FALSE),K45)</f>
        <v>2.9683000000000002</v>
      </c>
    </row>
    <row r="45" spans="1:11" x14ac:dyDescent="0.2">
      <c r="A45" s="3">
        <f>高速公路!A45</f>
        <v>44483</v>
      </c>
      <c r="B45" s="17">
        <f>[1]!s_dq_close(B$4,$A45,1)/B$125</f>
        <v>1.0004597701149425</v>
      </c>
      <c r="C45" s="17">
        <f>[1]!s_dq_close(C$4,$A45,1)/C$125</f>
        <v>1.0996404725218285</v>
      </c>
      <c r="D45" s="17">
        <f>[1]!s_dq_close(D$4,$A45,1)/D$125</f>
        <v>1.1110480299761554</v>
      </c>
      <c r="E45" s="17">
        <f>[1]!s_dq_close(E$4,$A45,1)/E$125</f>
        <v>1.0225236754543128</v>
      </c>
      <c r="F45" s="17">
        <f>[1]!s_dq_close(F$4,$A45,1)/F$125</f>
        <v>1.0422077922077921</v>
      </c>
      <c r="G45" s="17">
        <f>[1]!s_dq_close(G$4,$A45,1)/G$125</f>
        <v>1.1409465020576133</v>
      </c>
      <c r="H45" s="17">
        <f>[1]!s_dq_close(H$4,$A45,1)/H$125</f>
        <v>1.0723768736616703</v>
      </c>
      <c r="I45" s="17">
        <f>[1]!s_dq_close(I$4,$A45,1)/I$125</f>
        <v>1.0259532201217558</v>
      </c>
      <c r="J45" s="17">
        <f>[1]!s_dq_close(J$4,$A45,1)/J$125</f>
        <v>1.1355102040816327</v>
      </c>
      <c r="K45">
        <f>IFERROR(VLOOKUP(A45,国债!$A:$B,2,FALSE),K46)</f>
        <v>2.9581</v>
      </c>
    </row>
    <row r="46" spans="1:11" x14ac:dyDescent="0.2">
      <c r="A46" s="3">
        <f>高速公路!A46</f>
        <v>44482</v>
      </c>
      <c r="B46" s="17">
        <f>[1]!s_dq_close(B$4,$A46,1)/B$125</f>
        <v>1.000383141762452</v>
      </c>
      <c r="C46" s="17">
        <f>[1]!s_dq_close(C$4,$A46,1)/C$125</f>
        <v>1.0991268618387262</v>
      </c>
      <c r="D46" s="17">
        <f>[1]!s_dq_close(D$4,$A46,1)/D$125</f>
        <v>1.1127512206199615</v>
      </c>
      <c r="E46" s="17">
        <f>[1]!s_dq_close(E$4,$A46,1)/E$125</f>
        <v>1.0217558228820067</v>
      </c>
      <c r="F46" s="17">
        <f>[1]!s_dq_close(F$4,$A46,1)/F$125</f>
        <v>1.0430194805194806</v>
      </c>
      <c r="G46" s="17">
        <f>[1]!s_dq_close(G$4,$A46,1)/G$125</f>
        <v>1.1460905349794239</v>
      </c>
      <c r="H46" s="17">
        <f>[1]!s_dq_close(H$4,$A46,1)/H$125</f>
        <v>1.0715203426124196</v>
      </c>
      <c r="I46" s="17">
        <f>[1]!s_dq_close(I$4,$A46,1)/I$125</f>
        <v>1.0285165011214354</v>
      </c>
      <c r="J46" s="17">
        <f>[1]!s_dq_close(J$4,$A46,1)/J$125</f>
        <v>1.1360544217687074</v>
      </c>
      <c r="K46">
        <f>IFERROR(VLOOKUP(A46,国债!$A:$B,2,FALSE),K47)</f>
        <v>2.9578000000000002</v>
      </c>
    </row>
    <row r="47" spans="1:11" x14ac:dyDescent="0.2">
      <c r="A47" s="3">
        <f>高速公路!A47</f>
        <v>44481</v>
      </c>
      <c r="B47" s="17">
        <f>[1]!s_dq_close(B$4,$A47,1)/B$125</f>
        <v>1</v>
      </c>
      <c r="C47" s="17">
        <f>[1]!s_dq_close(C$4,$A47,1)/C$125</f>
        <v>1.0978428351309708</v>
      </c>
      <c r="D47" s="17">
        <f>[1]!s_dq_close(D$4,$A47,1)/D$125</f>
        <v>1.1132054047916431</v>
      </c>
      <c r="E47" s="17">
        <f>[1]!s_dq_close(E$4,$A47,1)/E$125</f>
        <v>1.0214998720245714</v>
      </c>
      <c r="F47" s="17">
        <f>[1]!s_dq_close(F$4,$A47,1)/F$125</f>
        <v>1.0442370129870129</v>
      </c>
      <c r="G47" s="17">
        <f>[1]!s_dq_close(G$4,$A47,1)/G$125</f>
        <v>1.1414609053497942</v>
      </c>
      <c r="H47" s="17">
        <f>[1]!s_dq_close(H$4,$A47,1)/H$125</f>
        <v>1.0710920770877943</v>
      </c>
      <c r="I47" s="17">
        <f>[1]!s_dq_close(I$4,$A47,1)/I$125</f>
        <v>1.025632809996796</v>
      </c>
      <c r="J47" s="17">
        <f>[1]!s_dq_close(J$4,$A47,1)/J$125</f>
        <v>1.1353061224489795</v>
      </c>
      <c r="K47">
        <f>IFERROR(VLOOKUP(A47,国债!$A:$B,2,FALSE),K48)</f>
        <v>2.9657</v>
      </c>
    </row>
    <row r="48" spans="1:11" x14ac:dyDescent="0.2">
      <c r="A48" s="3">
        <f>高速公路!A48</f>
        <v>44480</v>
      </c>
      <c r="B48" s="17">
        <f>[1]!s_dq_close(B$4,$A48,1)/B$125</f>
        <v>1.0006130268199234</v>
      </c>
      <c r="C48" s="17">
        <f>[1]!s_dq_close(C$4,$A48,1)/C$125</f>
        <v>1.1024653312788906</v>
      </c>
      <c r="D48" s="17">
        <f>[1]!s_dq_close(D$4,$A48,1)/D$125</f>
        <v>1.1127512206199615</v>
      </c>
      <c r="E48" s="17">
        <f>[1]!s_dq_close(E$4,$A48,1)/E$125</f>
        <v>1.023291528026619</v>
      </c>
      <c r="F48" s="17">
        <f>[1]!s_dq_close(F$4,$A48,1)/F$125</f>
        <v>1.0515422077922079</v>
      </c>
      <c r="G48" s="17">
        <f>[1]!s_dq_close(G$4,$A48,1)/G$125</f>
        <v>1.1527777777777779</v>
      </c>
      <c r="H48" s="17">
        <f>[1]!s_dq_close(H$4,$A48,1)/H$125</f>
        <v>1.0710920770877943</v>
      </c>
      <c r="I48" s="17">
        <f>[1]!s_dq_close(I$4,$A48,1)/I$125</f>
        <v>1.0262736302467157</v>
      </c>
      <c r="J48" s="17">
        <f>[1]!s_dq_close(J$4,$A48,1)/J$125</f>
        <v>1.1376190476190475</v>
      </c>
      <c r="K48">
        <f>IFERROR(VLOOKUP(A48,国债!$A:$B,2,FALSE),K49)</f>
        <v>2.9580000000000002</v>
      </c>
    </row>
    <row r="49" spans="1:11" x14ac:dyDescent="0.2">
      <c r="A49" s="3">
        <f>高速公路!A49</f>
        <v>44477</v>
      </c>
      <c r="B49" s="17">
        <f>[1]!s_dq_close(B$4,$A49,1)/B$125</f>
        <v>0.99624521072796923</v>
      </c>
      <c r="C49" s="17">
        <f>[1]!s_dq_close(C$4,$A49,1)/C$125</f>
        <v>1.1070878274268103</v>
      </c>
      <c r="D49" s="17">
        <f>[1]!s_dq_close(D$4,$A49,1)/D$125</f>
        <v>1.1128647666628817</v>
      </c>
      <c r="E49" s="17">
        <f>[1]!s_dq_close(E$4,$A49,1)/E$125</f>
        <v>1.0235474788840542</v>
      </c>
      <c r="F49" s="17">
        <f>[1]!s_dq_close(F$4,$A49,1)/F$125</f>
        <v>1.0531655844155845</v>
      </c>
      <c r="G49" s="17">
        <f>[1]!s_dq_close(G$4,$A49,1)/G$125</f>
        <v>1.1622942386831276</v>
      </c>
      <c r="H49" s="17">
        <f>[1]!s_dq_close(H$4,$A49,1)/H$125</f>
        <v>1.0745182012847965</v>
      </c>
      <c r="I49" s="17">
        <f>[1]!s_dq_close(I$4,$A49,1)/I$125</f>
        <v>1.0259532201217558</v>
      </c>
      <c r="J49" s="17">
        <f>[1]!s_dq_close(J$4,$A49,1)/J$125</f>
        <v>1.1427891156462586</v>
      </c>
      <c r="K49">
        <f>IFERROR(VLOOKUP(A49,国债!$A:$B,2,FALSE),K50)</f>
        <v>2.9131</v>
      </c>
    </row>
    <row r="50" spans="1:11" x14ac:dyDescent="0.2">
      <c r="A50" s="3">
        <f>高速公路!A50</f>
        <v>44469</v>
      </c>
      <c r="B50" s="17">
        <f>[1]!s_dq_close(B$4,$A50,1)/B$125</f>
        <v>0.99762452107279687</v>
      </c>
      <c r="C50" s="17">
        <f>[1]!s_dq_close(C$4,$A50,1)/C$125</f>
        <v>1.1004108885464818</v>
      </c>
      <c r="D50" s="17">
        <f>[1]!s_dq_close(D$4,$A50,1)/D$125</f>
        <v>1.1132054047916431</v>
      </c>
      <c r="E50" s="17">
        <f>[1]!s_dq_close(E$4,$A50,1)/E$125</f>
        <v>1.0197082160225237</v>
      </c>
      <c r="F50" s="17">
        <f>[1]!s_dq_close(F$4,$A50,1)/F$125</f>
        <v>1.0381493506493507</v>
      </c>
      <c r="G50" s="17">
        <f>[1]!s_dq_close(G$4,$A50,1)/G$125</f>
        <v>1.1666666666666665</v>
      </c>
      <c r="H50" s="17">
        <f>[1]!s_dq_close(H$4,$A50,1)/H$125</f>
        <v>1.0616702355460386</v>
      </c>
      <c r="I50" s="17">
        <f>[1]!s_dq_close(I$4,$A50,1)/I$125</f>
        <v>1.0240307593719962</v>
      </c>
      <c r="J50" s="17">
        <f>[1]!s_dq_close(J$4,$A50,1)/J$125</f>
        <v>1.1364625850340135</v>
      </c>
      <c r="K50">
        <f>IFERROR(VLOOKUP(A50,国债!$A:$B,2,FALSE),K51)</f>
        <v>2.8776000000000002</v>
      </c>
    </row>
    <row r="51" spans="1:11" x14ac:dyDescent="0.2">
      <c r="A51" s="3">
        <f>高速公路!A51</f>
        <v>44468</v>
      </c>
      <c r="B51" s="17">
        <f>[1]!s_dq_close(B$4,$A51,1)/B$125</f>
        <v>0.99126436781609184</v>
      </c>
      <c r="C51" s="17">
        <f>[1]!s_dq_close(C$4,$A51,1)/C$125</f>
        <v>1.0963020030816641</v>
      </c>
      <c r="D51" s="17">
        <f>[1]!s_dq_close(D$4,$A51,1)/D$125</f>
        <v>1.1015101623708414</v>
      </c>
      <c r="E51" s="17">
        <f>[1]!s_dq_close(E$4,$A51,1)/E$125</f>
        <v>1.019196314307653</v>
      </c>
      <c r="F51" s="17">
        <f>[1]!s_dq_close(F$4,$A51,1)/F$125</f>
        <v>1.0349025974025974</v>
      </c>
      <c r="G51" s="17">
        <f>[1]!s_dq_close(G$4,$A51,1)/G$125</f>
        <v>1.1213991769547327</v>
      </c>
      <c r="H51" s="17">
        <f>[1]!s_dq_close(H$4,$A51,1)/H$125</f>
        <v>1.060813704496788</v>
      </c>
      <c r="I51" s="17">
        <f>[1]!s_dq_close(I$4,$A51,1)/I$125</f>
        <v>1.0134572252483178</v>
      </c>
      <c r="J51" s="17">
        <f>[1]!s_dq_close(J$4,$A51,1)/J$125</f>
        <v>1.1078911564625851</v>
      </c>
      <c r="K51">
        <f>IFERROR(VLOOKUP(A51,国债!$A:$B,2,FALSE),K52)</f>
        <v>2.8645999999999998</v>
      </c>
    </row>
    <row r="52" spans="1:11" x14ac:dyDescent="0.2">
      <c r="A52" s="3">
        <f>高速公路!A52</f>
        <v>44467</v>
      </c>
      <c r="B52" s="17">
        <f>[1]!s_dq_close(B$4,$A52,1)/B$125</f>
        <v>0.98766283524904208</v>
      </c>
      <c r="C52" s="17">
        <f>[1]!s_dq_close(C$4,$A52,1)/C$125</f>
        <v>1.0880842321520288</v>
      </c>
      <c r="D52" s="17">
        <f>[1]!s_dq_close(D$4,$A52,1)/D$125</f>
        <v>1.0819802429885317</v>
      </c>
      <c r="E52" s="17">
        <f>[1]!s_dq_close(E$4,$A52,1)/E$125</f>
        <v>1.0161249040184286</v>
      </c>
      <c r="F52" s="17">
        <f>[1]!s_dq_close(F$4,$A52,1)/F$125</f>
        <v>1.0422077922077921</v>
      </c>
      <c r="G52" s="17">
        <f>[1]!s_dq_close(G$4,$A52,1)/G$125</f>
        <v>1.094650205761317</v>
      </c>
      <c r="H52" s="17">
        <f>[1]!s_dq_close(H$4,$A52,1)/H$125</f>
        <v>1.0599571734475375</v>
      </c>
      <c r="I52" s="17">
        <f>[1]!s_dq_close(I$4,$A52,1)/I$125</f>
        <v>1.0137776353732779</v>
      </c>
      <c r="J52" s="17">
        <f>[1]!s_dq_close(J$4,$A52,1)/J$125</f>
        <v>1.0918367346938775</v>
      </c>
      <c r="K52">
        <f>IFERROR(VLOOKUP(A52,国债!$A:$B,2,FALSE),K53)</f>
        <v>2.8769</v>
      </c>
    </row>
    <row r="53" spans="1:11" x14ac:dyDescent="0.2">
      <c r="A53" s="3">
        <f>高速公路!A53</f>
        <v>44466</v>
      </c>
      <c r="B53" s="17">
        <f>[1]!s_dq_close(B$4,$A53,1)/B$125</f>
        <v>1.0002298850574713</v>
      </c>
      <c r="C53" s="17">
        <f>[1]!s_dq_close(C$4,$A53,1)/C$125</f>
        <v>1.0968156137647662</v>
      </c>
      <c r="D53" s="17">
        <f>[1]!s_dq_close(D$4,$A53,1)/D$125</f>
        <v>1.1120699443624389</v>
      </c>
      <c r="E53" s="17">
        <f>[1]!s_dq_close(E$4,$A53,1)/E$125</f>
        <v>1.0156130023035577</v>
      </c>
      <c r="F53" s="17">
        <f>[1]!s_dq_close(F$4,$A53,1)/F$125</f>
        <v>1.057224025974026</v>
      </c>
      <c r="G53" s="17">
        <f>[1]!s_dq_close(G$4,$A53,1)/G$125</f>
        <v>1.1401748971193415</v>
      </c>
      <c r="H53" s="17">
        <f>[1]!s_dq_close(H$4,$A53,1)/H$125</f>
        <v>1.0591006423982869</v>
      </c>
      <c r="I53" s="17">
        <f>[1]!s_dq_close(I$4,$A53,1)/I$125</f>
        <v>1.013136815123358</v>
      </c>
      <c r="J53" s="17">
        <f>[1]!s_dq_close(J$4,$A53,1)/J$125</f>
        <v>1.1541496598639458</v>
      </c>
      <c r="K53">
        <f>IFERROR(VLOOKUP(A53,国债!$A:$B,2,FALSE),K54)</f>
        <v>2.8824999999999998</v>
      </c>
    </row>
    <row r="54" spans="1:11" x14ac:dyDescent="0.2">
      <c r="A54" s="3">
        <f>高速公路!A54</f>
        <v>44463</v>
      </c>
      <c r="B54" s="17">
        <f>[1]!s_dq_close(B$4,$A54,1)/B$125</f>
        <v>0.99685823754789271</v>
      </c>
      <c r="C54" s="17">
        <f>[1]!s_dq_close(C$4,$A54,1)/C$125</f>
        <v>1.0852593733949665</v>
      </c>
      <c r="D54" s="17">
        <f>[1]!s_dq_close(D$4,$A54,1)/D$125</f>
        <v>1.1216078119677528</v>
      </c>
      <c r="E54" s="17">
        <f>[1]!s_dq_close(E$4,$A54,1)/E$125</f>
        <v>1.0135653954440746</v>
      </c>
      <c r="F54" s="17">
        <f>[1]!s_dq_close(F$4,$A54,1)/F$125</f>
        <v>1.0551948051948052</v>
      </c>
      <c r="G54" s="17">
        <f>[1]!s_dq_close(G$4,$A54,1)/G$125</f>
        <v>1.1993312757201646</v>
      </c>
      <c r="H54" s="17">
        <f>[1]!s_dq_close(H$4,$A54,1)/H$125</f>
        <v>1.0595289079229122</v>
      </c>
      <c r="I54" s="17">
        <f>[1]!s_dq_close(I$4,$A54,1)/I$125</f>
        <v>1.0169817366228773</v>
      </c>
      <c r="J54" s="17">
        <f>[1]!s_dq_close(J$4,$A54,1)/J$125</f>
        <v>1.2134693877551022</v>
      </c>
      <c r="K54">
        <f>IFERROR(VLOOKUP(A54,国债!$A:$B,2,FALSE),K55)</f>
        <v>2.8719000000000001</v>
      </c>
    </row>
    <row r="55" spans="1:11" x14ac:dyDescent="0.2">
      <c r="A55" s="3">
        <f>高速公路!A55</f>
        <v>44462</v>
      </c>
      <c r="B55" s="17">
        <f>[1]!s_dq_close(B$4,$A55,1)/B$125</f>
        <v>0.99126436781609184</v>
      </c>
      <c r="C55" s="17">
        <f>[1]!s_dq_close(C$4,$A55,1)/C$125</f>
        <v>1.0873138161273754</v>
      </c>
      <c r="D55" s="17">
        <f>[1]!s_dq_close(D$4,$A55,1)/D$125</f>
        <v>1.1057113659588962</v>
      </c>
      <c r="E55" s="17">
        <f>[1]!s_dq_close(E$4,$A55,1)/E$125</f>
        <v>1.0087023291528026</v>
      </c>
      <c r="F55" s="17">
        <f>[1]!s_dq_close(F$4,$A55,1)/F$125</f>
        <v>1.0661525974025974</v>
      </c>
      <c r="G55" s="17">
        <f>[1]!s_dq_close(G$4,$A55,1)/G$125</f>
        <v>1.1694958847736625</v>
      </c>
      <c r="H55" s="17">
        <f>[1]!s_dq_close(H$4,$A55,1)/H$125</f>
        <v>1.0676659528907924</v>
      </c>
      <c r="I55" s="17">
        <f>[1]!s_dq_close(I$4,$A55,1)/I$125</f>
        <v>1.0173021467478371</v>
      </c>
      <c r="J55" s="17">
        <f>[1]!s_dq_close(J$4,$A55,1)/J$125</f>
        <v>1.1713605442176873</v>
      </c>
      <c r="K55">
        <f>IFERROR(VLOOKUP(A55,国债!$A:$B,2,FALSE),K56)</f>
        <v>2.8565</v>
      </c>
    </row>
    <row r="56" spans="1:11" x14ac:dyDescent="0.2">
      <c r="A56" s="3">
        <f>高速公路!A56</f>
        <v>44461</v>
      </c>
      <c r="B56" s="17">
        <f>[1]!s_dq_close(B$4,$A56,1)/B$125</f>
        <v>0.98697318007662838</v>
      </c>
      <c r="C56" s="17">
        <f>[1]!s_dq_close(C$4,$A56,1)/C$125</f>
        <v>1.0770416024653313</v>
      </c>
      <c r="D56" s="17">
        <f>[1]!s_dq_close(D$4,$A56,1)/D$125</f>
        <v>1.0982173271261497</v>
      </c>
      <c r="E56" s="17">
        <f>[1]!s_dq_close(E$4,$A56,1)/E$125</f>
        <v>1.0033273611466598</v>
      </c>
      <c r="F56" s="17">
        <f>[1]!s_dq_close(F$4,$A56,1)/F$125</f>
        <v>1.0596590909090911</v>
      </c>
      <c r="G56" s="17">
        <f>[1]!s_dq_close(G$4,$A56,1)/G$125</f>
        <v>1.138374485596708</v>
      </c>
      <c r="H56" s="17">
        <f>[1]!s_dq_close(H$4,$A56,1)/H$125</f>
        <v>1.044967880085653</v>
      </c>
      <c r="I56" s="17">
        <f>[1]!s_dq_close(I$4,$A56,1)/I$125</f>
        <v>1.0019224607497597</v>
      </c>
      <c r="J56" s="17">
        <f>[1]!s_dq_close(J$4,$A56,1)/J$125</f>
        <v>1.1291836734693879</v>
      </c>
      <c r="K56">
        <f>IFERROR(VLOOKUP(A56,国债!$A:$B,2,FALSE),K57)</f>
        <v>2.8639000000000001</v>
      </c>
    </row>
    <row r="57" spans="1:11" x14ac:dyDescent="0.2">
      <c r="A57" s="3">
        <f>高速公路!A57</f>
        <v>44456</v>
      </c>
      <c r="B57" s="17">
        <f>[1]!s_dq_close(B$4,$A57,1)/B$125</f>
        <v>0.98681992337164748</v>
      </c>
      <c r="C57" s="17">
        <f>[1]!s_dq_close(C$4,$A57,1)/C$125</f>
        <v>1.0757575757575757</v>
      </c>
      <c r="D57" s="17">
        <f>[1]!s_dq_close(D$4,$A57,1)/D$125</f>
        <v>1.0953786760531394</v>
      </c>
      <c r="E57" s="17">
        <f>[1]!s_dq_close(E$4,$A57,1)/E$125</f>
        <v>1.002047606859483</v>
      </c>
      <c r="F57" s="17">
        <f>[1]!s_dq_close(F$4,$A57,1)/F$125</f>
        <v>1.0657467532467533</v>
      </c>
      <c r="G57" s="17">
        <f>[1]!s_dq_close(G$4,$A57,1)/G$125</f>
        <v>1.1098251028806585</v>
      </c>
      <c r="H57" s="17">
        <f>[1]!s_dq_close(H$4,$A57,1)/H$125</f>
        <v>1.0368308351177729</v>
      </c>
      <c r="I57" s="17">
        <f>[1]!s_dq_close(I$4,$A57,1)/I$125</f>
        <v>1.0022428708747197</v>
      </c>
      <c r="J57" s="17">
        <f>[1]!s_dq_close(J$4,$A57,1)/J$125</f>
        <v>1.1082312925170068</v>
      </c>
      <c r="K57">
        <f>IFERROR(VLOOKUP(A57,国债!$A:$B,2,FALSE),K58)</f>
        <v>2.8784999999999998</v>
      </c>
    </row>
    <row r="58" spans="1:11" x14ac:dyDescent="0.2">
      <c r="A58" s="3">
        <f>高速公路!A58</f>
        <v>44455</v>
      </c>
      <c r="B58" s="17">
        <f>[1]!s_dq_close(B$4,$A58,1)/B$125</f>
        <v>0.99026819923371645</v>
      </c>
      <c r="C58" s="17">
        <f>[1]!s_dq_close(C$4,$A58,1)/C$125</f>
        <v>1.08834103749358</v>
      </c>
      <c r="D58" s="17">
        <f>[1]!s_dq_close(D$4,$A58,1)/D$125</f>
        <v>1.0895878278641988</v>
      </c>
      <c r="E58" s="17">
        <f>[1]!s_dq_close(E$4,$A58,1)/E$125</f>
        <v>1.0015357051446121</v>
      </c>
      <c r="F58" s="17">
        <f>[1]!s_dq_close(F$4,$A58,1)/F$125</f>
        <v>1.0665584415584417</v>
      </c>
      <c r="G58" s="17">
        <f>[1]!s_dq_close(G$4,$A58,1)/G$125</f>
        <v>1.0887345679012346</v>
      </c>
      <c r="H58" s="17">
        <f>[1]!s_dq_close(H$4,$A58,1)/H$125</f>
        <v>1.0364025695931478</v>
      </c>
      <c r="I58" s="17">
        <f>[1]!s_dq_close(I$4,$A58,1)/I$125</f>
        <v>0.99935917975008015</v>
      </c>
      <c r="J58" s="17">
        <f>[1]!s_dq_close(J$4,$A58,1)/J$125</f>
        <v>1.0857142857142859</v>
      </c>
      <c r="K58">
        <f>IFERROR(VLOOKUP(A58,国债!$A:$B,2,FALSE),K59)</f>
        <v>2.8885000000000001</v>
      </c>
    </row>
    <row r="59" spans="1:11" x14ac:dyDescent="0.2">
      <c r="A59" s="3">
        <f>高速公路!A59</f>
        <v>44454</v>
      </c>
      <c r="B59" s="17">
        <f>[1]!s_dq_close(B$4,$A59,1)/B$125</f>
        <v>0.99141762452107274</v>
      </c>
      <c r="C59" s="17">
        <f>[1]!s_dq_close(C$4,$A59,1)/C$125</f>
        <v>1.0896250642013354</v>
      </c>
      <c r="D59" s="17">
        <f>[1]!s_dq_close(D$4,$A59,1)/D$125</f>
        <v>1.0822073350743726</v>
      </c>
      <c r="E59" s="17">
        <f>[1]!s_dq_close(E$4,$A59,1)/E$125</f>
        <v>1.0012797542871767</v>
      </c>
      <c r="F59" s="17">
        <f>[1]!s_dq_close(F$4,$A59,1)/F$125</f>
        <v>1.0840097402597402</v>
      </c>
      <c r="G59" s="17">
        <f>[1]!s_dq_close(G$4,$A59,1)/G$125</f>
        <v>1.0807613168724279</v>
      </c>
      <c r="H59" s="17">
        <f>[1]!s_dq_close(H$4,$A59,1)/H$125</f>
        <v>1.0419700214132761</v>
      </c>
      <c r="I59" s="17">
        <f>[1]!s_dq_close(I$4,$A59,1)/I$125</f>
        <v>1.0044857417494393</v>
      </c>
      <c r="J59" s="17">
        <f>[1]!s_dq_close(J$4,$A59,1)/J$125</f>
        <v>1.0815646258503402</v>
      </c>
      <c r="K59">
        <f>IFERROR(VLOOKUP(A59,国债!$A:$B,2,FALSE),K60)</f>
        <v>2.9009</v>
      </c>
    </row>
    <row r="60" spans="1:11" x14ac:dyDescent="0.2">
      <c r="A60" s="3">
        <f>高速公路!A60</f>
        <v>44453</v>
      </c>
      <c r="B60" s="17">
        <f>[1]!s_dq_close(B$4,$A60,1)/B$125</f>
        <v>0.98429118773946356</v>
      </c>
      <c r="C60" s="17">
        <f>[1]!s_dq_close(C$4,$A60,1)/C$125</f>
        <v>1.0603492552645093</v>
      </c>
      <c r="D60" s="17">
        <f>[1]!s_dq_close(D$4,$A60,1)/D$125</f>
        <v>1.0690359940956056</v>
      </c>
      <c r="E60" s="17">
        <f>[1]!s_dq_close(E$4,$A60,1)/E$125</f>
        <v>0.99718454056821082</v>
      </c>
      <c r="F60" s="17">
        <f>[1]!s_dq_close(F$4,$A60,1)/F$125</f>
        <v>1.0515422077922079</v>
      </c>
      <c r="G60" s="17">
        <f>[1]!s_dq_close(G$4,$A60,1)/G$125</f>
        <v>1.0766460905349795</v>
      </c>
      <c r="H60" s="17">
        <f>[1]!s_dq_close(H$4,$A60,1)/H$125</f>
        <v>1.0226980728051391</v>
      </c>
      <c r="I60" s="17">
        <f>[1]!s_dq_close(I$4,$A60,1)/I$125</f>
        <v>0.99807753925024034</v>
      </c>
      <c r="J60" s="17">
        <f>[1]!s_dq_close(J$4,$A60,1)/J$125</f>
        <v>1.0615646258503402</v>
      </c>
      <c r="K60">
        <f>IFERROR(VLOOKUP(A60,国债!$A:$B,2,FALSE),K61)</f>
        <v>2.8858000000000001</v>
      </c>
    </row>
    <row r="61" spans="1:11" x14ac:dyDescent="0.2">
      <c r="A61" s="3">
        <f>高速公路!A61</f>
        <v>44452</v>
      </c>
      <c r="B61" s="17">
        <f>[1]!s_dq_close(B$4,$A61,1)/B$125</f>
        <v>0.98153256704980829</v>
      </c>
      <c r="C61" s="17">
        <f>[1]!s_dq_close(C$4,$A61,1)/C$125</f>
        <v>1.0521314843348741</v>
      </c>
      <c r="D61" s="17">
        <f>[1]!s_dq_close(D$4,$A61,1)/D$125</f>
        <v>1.0672192574088792</v>
      </c>
      <c r="E61" s="17">
        <f>[1]!s_dq_close(E$4,$A61,1)/E$125</f>
        <v>0.99692858971077558</v>
      </c>
      <c r="F61" s="17">
        <f>[1]!s_dq_close(F$4,$A61,1)/F$125</f>
        <v>1.0405844155844157</v>
      </c>
      <c r="G61" s="17">
        <f>[1]!s_dq_close(G$4,$A61,1)/G$125</f>
        <v>1.0483539094650205</v>
      </c>
      <c r="H61" s="17">
        <f>[1]!s_dq_close(H$4,$A61,1)/H$125</f>
        <v>1.0132762312633834</v>
      </c>
      <c r="I61" s="17">
        <f>[1]!s_dq_close(I$4,$A61,1)/I$125</f>
        <v>0.99519384812560074</v>
      </c>
      <c r="J61" s="17">
        <f>[1]!s_dq_close(J$4,$A61,1)/J$125</f>
        <v>1.0285034013605443</v>
      </c>
      <c r="K61">
        <f>IFERROR(VLOOKUP(A61,国债!$A:$B,2,FALSE),K62)</f>
        <v>2.8908</v>
      </c>
    </row>
    <row r="62" spans="1:11" x14ac:dyDescent="0.2">
      <c r="A62" s="3">
        <f>高速公路!A62</f>
        <v>44449</v>
      </c>
      <c r="B62" s="17">
        <f>[1]!s_dq_close(B$4,$A62,1)/B$125</f>
        <v>0.98114942528735627</v>
      </c>
      <c r="C62" s="17">
        <f>[1]!s_dq_close(C$4,$A62,1)/C$125</f>
        <v>1.0505906522855675</v>
      </c>
      <c r="D62" s="17">
        <f>[1]!s_dq_close(D$4,$A62,1)/D$125</f>
        <v>1.0584762121040081</v>
      </c>
      <c r="E62" s="17">
        <f>[1]!s_dq_close(E$4,$A62,1)/E$125</f>
        <v>0.99616073713846942</v>
      </c>
      <c r="F62" s="17">
        <f>[1]!s_dq_close(F$4,$A62,1)/F$125</f>
        <v>1.0288149350649352</v>
      </c>
      <c r="G62" s="17">
        <f>[1]!s_dq_close(G$4,$A62,1)/G$125</f>
        <v>1.039866255144033</v>
      </c>
      <c r="H62" s="17">
        <f>[1]!s_dq_close(H$4,$A62,1)/H$125</f>
        <v>1.0137044967880087</v>
      </c>
      <c r="I62" s="17">
        <f>[1]!s_dq_close(I$4,$A62,1)/I$125</f>
        <v>0.99551425825056084</v>
      </c>
      <c r="J62" s="17">
        <f>[1]!s_dq_close(J$4,$A62,1)/J$125</f>
        <v>1.0208843537414967</v>
      </c>
      <c r="K62">
        <f>IFERROR(VLOOKUP(A62,国债!$A:$B,2,FALSE),K63)</f>
        <v>2.8656000000000001</v>
      </c>
    </row>
    <row r="63" spans="1:11" x14ac:dyDescent="0.2">
      <c r="A63" s="3">
        <f>高速公路!A63</f>
        <v>44448</v>
      </c>
      <c r="B63" s="17">
        <f>[1]!s_dq_close(B$4,$A63,1)/B$125</f>
        <v>0.98291187739463592</v>
      </c>
      <c r="C63" s="17">
        <f>[1]!s_dq_close(C$4,$A63,1)/C$125</f>
        <v>1.0505906522855675</v>
      </c>
      <c r="D63" s="17">
        <f>[1]!s_dq_close(D$4,$A63,1)/D$125</f>
        <v>1.0585897581469286</v>
      </c>
      <c r="E63" s="17">
        <f>[1]!s_dq_close(E$4,$A63,1)/E$125</f>
        <v>0.99667263885334023</v>
      </c>
      <c r="F63" s="17">
        <f>[1]!s_dq_close(F$4,$A63,1)/F$125</f>
        <v>1.0304383116883118</v>
      </c>
      <c r="G63" s="17">
        <f>[1]!s_dq_close(G$4,$A63,1)/G$125</f>
        <v>1.042695473251029</v>
      </c>
      <c r="H63" s="17">
        <f>[1]!s_dq_close(H$4,$A63,1)/H$125</f>
        <v>1.0154175588865098</v>
      </c>
      <c r="I63" s="17">
        <f>[1]!s_dq_close(I$4,$A63,1)/I$125</f>
        <v>0.99807753925024034</v>
      </c>
      <c r="J63" s="17">
        <f>[1]!s_dq_close(J$4,$A63,1)/J$125</f>
        <v>1.0212244897959184</v>
      </c>
      <c r="K63">
        <f>IFERROR(VLOOKUP(A63,国债!$A:$B,2,FALSE),K64)</f>
        <v>2.8730000000000002</v>
      </c>
    </row>
    <row r="64" spans="1:11" x14ac:dyDescent="0.2">
      <c r="A64" s="3">
        <f>高速公路!A64</f>
        <v>44447</v>
      </c>
      <c r="B64" s="17">
        <f>[1]!s_dq_close(B$4,$A64,1)/B$125</f>
        <v>0.98429118773946356</v>
      </c>
      <c r="C64" s="17">
        <f>[1]!s_dq_close(C$4,$A64,1)/C$125</f>
        <v>1.0508474576271185</v>
      </c>
      <c r="D64" s="17">
        <f>[1]!s_dq_close(D$4,$A64,1)/D$125</f>
        <v>1.0584762121040081</v>
      </c>
      <c r="E64" s="17">
        <f>[1]!s_dq_close(E$4,$A64,1)/E$125</f>
        <v>0.99641668799590477</v>
      </c>
      <c r="F64" s="17">
        <f>[1]!s_dq_close(F$4,$A64,1)/F$125</f>
        <v>1.0393668831168832</v>
      </c>
      <c r="G64" s="17">
        <f>[1]!s_dq_close(G$4,$A64,1)/G$125</f>
        <v>1.042695473251029</v>
      </c>
      <c r="H64" s="17">
        <f>[1]!s_dq_close(H$4,$A64,1)/H$125</f>
        <v>1.0154175588865098</v>
      </c>
      <c r="I64" s="17">
        <f>[1]!s_dq_close(I$4,$A64,1)/I$125</f>
        <v>0.99935917975008015</v>
      </c>
      <c r="J64" s="17">
        <f>[1]!s_dq_close(J$4,$A64,1)/J$125</f>
        <v>1.021156462585034</v>
      </c>
      <c r="K64">
        <f>IFERROR(VLOOKUP(A64,国债!$A:$B,2,FALSE),K65)</f>
        <v>2.8704999999999998</v>
      </c>
    </row>
    <row r="65" spans="1:11" x14ac:dyDescent="0.2">
      <c r="A65" s="3">
        <f>高速公路!A65</f>
        <v>44446</v>
      </c>
      <c r="B65" s="17">
        <f>[1]!s_dq_close(B$4,$A65,1)/B$125</f>
        <v>0.98283524904214559</v>
      </c>
      <c r="C65" s="17">
        <f>[1]!s_dq_close(C$4,$A65,1)/C$125</f>
        <v>1.0511042629686698</v>
      </c>
      <c r="D65" s="17">
        <f>[1]!s_dq_close(D$4,$A65,1)/D$125</f>
        <v>1.0583626660610876</v>
      </c>
      <c r="E65" s="17">
        <f>[1]!s_dq_close(E$4,$A65,1)/E$125</f>
        <v>0.99436908113642175</v>
      </c>
      <c r="F65" s="17">
        <f>[1]!s_dq_close(F$4,$A65,1)/F$125</f>
        <v>1.0198863636363635</v>
      </c>
      <c r="G65" s="17">
        <f>[1]!s_dq_close(G$4,$A65,1)/G$125</f>
        <v>1.0429526748971194</v>
      </c>
      <c r="H65" s="17">
        <f>[1]!s_dq_close(H$4,$A65,1)/H$125</f>
        <v>1.0158458244111348</v>
      </c>
      <c r="I65" s="17">
        <f>[1]!s_dq_close(I$4,$A65,1)/I$125</f>
        <v>0.99935917975008015</v>
      </c>
      <c r="J65" s="17">
        <f>[1]!s_dq_close(J$4,$A65,1)/J$125</f>
        <v>1.0231292517006803</v>
      </c>
      <c r="K65">
        <f>IFERROR(VLOOKUP(A65,国债!$A:$B,2,FALSE),K66)</f>
        <v>2.8603999999999998</v>
      </c>
    </row>
    <row r="66" spans="1:11" x14ac:dyDescent="0.2">
      <c r="A66" s="3">
        <f>高速公路!A66</f>
        <v>44445</v>
      </c>
      <c r="B66" s="17">
        <f>[1]!s_dq_close(B$4,$A66,1)/B$125</f>
        <v>0.98291187739463592</v>
      </c>
      <c r="C66" s="17">
        <f>[1]!s_dq_close(C$4,$A66,1)/C$125</f>
        <v>1.0503338469440164</v>
      </c>
      <c r="D66" s="17">
        <f>[1]!s_dq_close(D$4,$A66,1)/D$125</f>
        <v>1.0558646531168387</v>
      </c>
      <c r="E66" s="17">
        <f>[1]!s_dq_close(E$4,$A66,1)/E$125</f>
        <v>0.9941131302789864</v>
      </c>
      <c r="F66" s="17">
        <f>[1]!s_dq_close(F$4,$A66,1)/F$125</f>
        <v>1.0101461038961039</v>
      </c>
      <c r="G66" s="17">
        <f>[1]!s_dq_close(G$4,$A66,1)/G$125</f>
        <v>1.0429526748971194</v>
      </c>
      <c r="H66" s="17">
        <f>[1]!s_dq_close(H$4,$A66,1)/H$125</f>
        <v>1.0132762312633834</v>
      </c>
      <c r="I66" s="17">
        <f>[1]!s_dq_close(I$4,$A66,1)/I$125</f>
        <v>0.99967958987504013</v>
      </c>
      <c r="J66" s="17">
        <f>[1]!s_dq_close(J$4,$A66,1)/J$125</f>
        <v>1.0216326530612245</v>
      </c>
      <c r="K66">
        <f>IFERROR(VLOOKUP(A66,国债!$A:$B,2,FALSE),K67)</f>
        <v>2.8353999999999999</v>
      </c>
    </row>
    <row r="67" spans="1:11" x14ac:dyDescent="0.2">
      <c r="A67" s="3">
        <f>高速公路!A67</f>
        <v>44442</v>
      </c>
      <c r="B67" s="17">
        <f>[1]!s_dq_close(B$4,$A67,1)/B$125</f>
        <v>0.98237547892720301</v>
      </c>
      <c r="C67" s="17">
        <f>[1]!s_dq_close(C$4,$A67,1)/C$125</f>
        <v>1.0505906522855675</v>
      </c>
      <c r="D67" s="17">
        <f>[1]!s_dq_close(D$4,$A67,1)/D$125</f>
        <v>1.0480299761553309</v>
      </c>
      <c r="E67" s="17">
        <f>[1]!s_dq_close(E$4,$A67,1)/E$125</f>
        <v>0.99513693370872791</v>
      </c>
      <c r="F67" s="17">
        <f>[1]!s_dq_close(F$4,$A67,1)/F$125</f>
        <v>1.0032467532467533</v>
      </c>
      <c r="G67" s="17">
        <f>[1]!s_dq_close(G$4,$A67,1)/G$125</f>
        <v>1.0424382716049383</v>
      </c>
      <c r="H67" s="17">
        <f>[1]!s_dq_close(H$4,$A67,1)/H$125</f>
        <v>1.0124197002141326</v>
      </c>
      <c r="I67" s="17">
        <f>[1]!s_dq_close(I$4,$A67,1)/I$125</f>
        <v>1.00064082024992</v>
      </c>
      <c r="J67" s="17">
        <f>[1]!s_dq_close(J$4,$A67,1)/J$125</f>
        <v>1.0214285714285716</v>
      </c>
      <c r="K67">
        <f>IFERROR(VLOOKUP(A67,国债!$A:$B,2,FALSE),K68)</f>
        <v>2.8327</v>
      </c>
    </row>
    <row r="68" spans="1:11" x14ac:dyDescent="0.2">
      <c r="A68" s="3">
        <f>高速公路!A68</f>
        <v>44441</v>
      </c>
      <c r="B68" s="17">
        <f>[1]!s_dq_close(B$4,$A68,1)/B$125</f>
        <v>0.98268199233716469</v>
      </c>
      <c r="C68" s="17">
        <f>[1]!s_dq_close(C$4,$A68,1)/C$125</f>
        <v>1.0503338469440164</v>
      </c>
      <c r="D68" s="17">
        <f>[1]!s_dq_close(D$4,$A68,1)/D$125</f>
        <v>1.0467809696832064</v>
      </c>
      <c r="E68" s="17">
        <f>[1]!s_dq_close(E$4,$A68,1)/E$125</f>
        <v>0.99488098285129256</v>
      </c>
      <c r="F68" s="17">
        <f>[1]!s_dq_close(F$4,$A68,1)/F$125</f>
        <v>1.0004058441558441</v>
      </c>
      <c r="G68" s="17">
        <f>[1]!s_dq_close(G$4,$A68,1)/G$125</f>
        <v>1.0424382716049383</v>
      </c>
      <c r="H68" s="17">
        <f>[1]!s_dq_close(H$4,$A68,1)/H$125</f>
        <v>1.0145610278372592</v>
      </c>
      <c r="I68" s="17">
        <f>[1]!s_dq_close(I$4,$A68,1)/I$125</f>
        <v>1</v>
      </c>
      <c r="J68" s="17">
        <f>[1]!s_dq_close(J$4,$A68,1)/J$125</f>
        <v>1.0204081632653061</v>
      </c>
      <c r="K68">
        <f>IFERROR(VLOOKUP(A68,国债!$A:$B,2,FALSE),K69)</f>
        <v>2.8300999999999998</v>
      </c>
    </row>
    <row r="69" spans="1:11" x14ac:dyDescent="0.2">
      <c r="A69" s="3">
        <f>高速公路!A69</f>
        <v>44440</v>
      </c>
      <c r="B69" s="17">
        <f>[1]!s_dq_close(B$4,$A69,1)/B$125</f>
        <v>0.9852107279693485</v>
      </c>
      <c r="C69" s="17">
        <f>[1]!s_dq_close(C$4,$A69,1)/C$125</f>
        <v>1.03954802259887</v>
      </c>
      <c r="D69" s="17">
        <f>[1]!s_dq_close(D$4,$A69,1)/D$125</f>
        <v>1.0448506869535596</v>
      </c>
      <c r="E69" s="17">
        <f>[1]!s_dq_close(E$4,$A69,1)/E$125</f>
        <v>0.99667263885334023</v>
      </c>
      <c r="F69" s="17">
        <f>[1]!s_dq_close(F$4,$A69,1)/F$125</f>
        <v>0.99634740259740262</v>
      </c>
      <c r="G69" s="17">
        <f>[1]!s_dq_close(G$4,$A69,1)/G$125</f>
        <v>1.0336934156378601</v>
      </c>
      <c r="H69" s="17">
        <f>[1]!s_dq_close(H$4,$A69,1)/H$125</f>
        <v>1.0072805139186296</v>
      </c>
      <c r="I69" s="17">
        <f>[1]!s_dq_close(I$4,$A69,1)/I$125</f>
        <v>0.99519384812560074</v>
      </c>
      <c r="J69" s="17">
        <f>[1]!s_dq_close(J$4,$A69,1)/J$125</f>
        <v>1.0168707482993198</v>
      </c>
      <c r="K69">
        <f>IFERROR(VLOOKUP(A69,国债!$A:$B,2,FALSE),K70)</f>
        <v>2.8226</v>
      </c>
    </row>
    <row r="70" spans="1:11" x14ac:dyDescent="0.2">
      <c r="A70" s="3">
        <f>高速公路!A70</f>
        <v>44439</v>
      </c>
      <c r="B70" s="17">
        <f>[1]!s_dq_close(B$4,$A70,1)/B$125</f>
        <v>0.99103448275862061</v>
      </c>
      <c r="C70" s="17">
        <f>[1]!s_dq_close(C$4,$A70,1)/C$125</f>
        <v>1.0500770416024654</v>
      </c>
      <c r="D70" s="17">
        <f>[1]!s_dq_close(D$4,$A70,1)/D$125</f>
        <v>1.0498467128420574</v>
      </c>
      <c r="E70" s="17">
        <f>[1]!s_dq_close(E$4,$A70,1)/E$125</f>
        <v>0.99769644228308163</v>
      </c>
      <c r="F70" s="17">
        <f>[1]!s_dq_close(F$4,$A70,1)/F$125</f>
        <v>1.0068993506493507</v>
      </c>
      <c r="G70" s="17">
        <f>[1]!s_dq_close(G$4,$A70,1)/G$125</f>
        <v>1.0406378600823045</v>
      </c>
      <c r="H70" s="17">
        <f>[1]!s_dq_close(H$4,$A70,1)/H$125</f>
        <v>1.0218415417558888</v>
      </c>
      <c r="I70" s="17">
        <f>[1]!s_dq_close(I$4,$A70,1)/I$125</f>
        <v>1.0012816404998397</v>
      </c>
      <c r="J70" s="17">
        <f>[1]!s_dq_close(J$4,$A70,1)/J$125</f>
        <v>1.0212925170068028</v>
      </c>
      <c r="K70">
        <f>IFERROR(VLOOKUP(A70,国债!$A:$B,2,FALSE),K71)</f>
        <v>2.8450000000000002</v>
      </c>
    </row>
    <row r="71" spans="1:11" x14ac:dyDescent="0.2">
      <c r="A71" s="3">
        <f>高速公路!A71</f>
        <v>44438</v>
      </c>
      <c r="B71" s="17">
        <f>[1]!s_dq_close(B$4,$A71,1)/B$125</f>
        <v>0.98812260536398455</v>
      </c>
      <c r="C71" s="17">
        <f>[1]!s_dq_close(C$4,$A71,1)/C$125</f>
        <v>1.0505906522855675</v>
      </c>
      <c r="D71" s="17">
        <f>[1]!s_dq_close(D$4,$A71,1)/D$125</f>
        <v>1.0500738049278981</v>
      </c>
      <c r="E71" s="17">
        <f>[1]!s_dq_close(E$4,$A71,1)/E$125</f>
        <v>0.99872024571282314</v>
      </c>
      <c r="F71" s="17">
        <f>[1]!s_dq_close(F$4,$A71,1)/F$125</f>
        <v>1.0113636363636365</v>
      </c>
      <c r="G71" s="17">
        <f>[1]!s_dq_close(G$4,$A71,1)/G$125</f>
        <v>1.0419238683127572</v>
      </c>
      <c r="H71" s="17">
        <f>[1]!s_dq_close(H$4,$A71,1)/H$125</f>
        <v>1.0355460385438973</v>
      </c>
      <c r="I71" s="17">
        <f>[1]!s_dq_close(I$4,$A71,1)/I$125</f>
        <v>1.0035245113745594</v>
      </c>
      <c r="J71" s="17">
        <f>[1]!s_dq_close(J$4,$A71,1)/J$125</f>
        <v>1.0149659863945579</v>
      </c>
      <c r="K71">
        <f>IFERROR(VLOOKUP(A71,国债!$A:$B,2,FALSE),K72)</f>
        <v>2.8504999999999998</v>
      </c>
    </row>
    <row r="72" spans="1:11" x14ac:dyDescent="0.2">
      <c r="A72" s="3">
        <f>高速公路!A72</f>
        <v>44435</v>
      </c>
      <c r="B72" s="17">
        <f>[1]!s_dq_close(B$4,$A72,1)/B$125</f>
        <v>0.97831417624521066</v>
      </c>
      <c r="C72" s="17">
        <f>[1]!s_dq_close(C$4,$A72,1)/C$125</f>
        <v>1.0426296866974831</v>
      </c>
      <c r="D72" s="17">
        <f>[1]!s_dq_close(D$4,$A72,1)/D$125</f>
        <v>1.040195299193823</v>
      </c>
      <c r="E72" s="17">
        <f>[1]!s_dq_close(E$4,$A72,1)/E$125</f>
        <v>0.99590478628103407</v>
      </c>
      <c r="F72" s="17">
        <f>[1]!s_dq_close(F$4,$A72,1)/F$125</f>
        <v>0.9862012987012988</v>
      </c>
      <c r="G72" s="17">
        <f>[1]!s_dq_close(G$4,$A72,1)/G$125</f>
        <v>1.0336934156378601</v>
      </c>
      <c r="H72" s="17">
        <f>[1]!s_dq_close(H$4,$A72,1)/H$125</f>
        <v>1.0252676659528908</v>
      </c>
      <c r="I72" s="17">
        <f>[1]!s_dq_close(I$4,$A72,1)/I$125</f>
        <v>0.987504005126562</v>
      </c>
      <c r="J72" s="17">
        <f>[1]!s_dq_close(J$4,$A72,1)/J$125</f>
        <v>1.0010884353741496</v>
      </c>
      <c r="K72">
        <f>IFERROR(VLOOKUP(A72,国债!$A:$B,2,FALSE),K73)</f>
        <v>2.8698000000000001</v>
      </c>
    </row>
    <row r="73" spans="1:11" x14ac:dyDescent="0.2">
      <c r="A73" s="3">
        <f>高速公路!A73</f>
        <v>44434</v>
      </c>
      <c r="B73" s="17">
        <f>[1]!s_dq_close(B$4,$A73,1)/B$125</f>
        <v>0.97164750957854396</v>
      </c>
      <c r="C73" s="17">
        <f>[1]!s_dq_close(C$4,$A73,1)/C$125</f>
        <v>1.0292758089368259</v>
      </c>
      <c r="D73" s="17">
        <f>[1]!s_dq_close(D$4,$A73,1)/D$125</f>
        <v>1.0299761553309867</v>
      </c>
      <c r="E73" s="17">
        <f>[1]!s_dq_close(E$4,$A73,1)/E$125</f>
        <v>0.99180957256206803</v>
      </c>
      <c r="F73" s="17">
        <f>[1]!s_dq_close(F$4,$A73,1)/F$125</f>
        <v>0.97808441558441561</v>
      </c>
      <c r="G73" s="17">
        <f>[1]!s_dq_close(G$4,$A73,1)/G$125</f>
        <v>1.0252057613168726</v>
      </c>
      <c r="H73" s="17">
        <f>[1]!s_dq_close(H$4,$A73,1)/H$125</f>
        <v>1.0021413276231264</v>
      </c>
      <c r="I73" s="17">
        <f>[1]!s_dq_close(I$4,$A73,1)/I$125</f>
        <v>0.97532842037808398</v>
      </c>
      <c r="J73" s="17">
        <f>[1]!s_dq_close(J$4,$A73,1)/J$125</f>
        <v>0.99149659863945583</v>
      </c>
      <c r="K73">
        <f>IFERROR(VLOOKUP(A73,国债!$A:$B,2,FALSE),K74)</f>
        <v>2.8847999999999998</v>
      </c>
    </row>
    <row r="74" spans="1:11" x14ac:dyDescent="0.2">
      <c r="A74" s="3">
        <f>高速公路!A74</f>
        <v>44433</v>
      </c>
      <c r="B74" s="17">
        <f>[1]!s_dq_close(B$4,$A74,1)/B$125</f>
        <v>0.96980842911877396</v>
      </c>
      <c r="C74" s="17">
        <f>[1]!s_dq_close(C$4,$A74,1)/C$125</f>
        <v>1.0231124807395993</v>
      </c>
      <c r="D74" s="17">
        <f>[1]!s_dq_close(D$4,$A74,1)/D$125</f>
        <v>1.0258884977858522</v>
      </c>
      <c r="E74" s="17">
        <f>[1]!s_dq_close(E$4,$A74,1)/E$125</f>
        <v>0.98848221141540826</v>
      </c>
      <c r="F74" s="17">
        <f>[1]!s_dq_close(F$4,$A74,1)/F$125</f>
        <v>0.96550324675324672</v>
      </c>
      <c r="G74" s="17">
        <f>[1]!s_dq_close(G$4,$A74,1)/G$125</f>
        <v>1.0195473251028806</v>
      </c>
      <c r="H74" s="17">
        <f>[1]!s_dq_close(H$4,$A74,1)/H$125</f>
        <v>1</v>
      </c>
      <c r="I74" s="17">
        <f>[1]!s_dq_close(I$4,$A74,1)/I$125</f>
        <v>0.96763857737904524</v>
      </c>
      <c r="J74" s="17">
        <f>[1]!s_dq_close(J$4,$A74,1)/J$125</f>
        <v>0.98442176870748299</v>
      </c>
      <c r="K74">
        <f>IFERROR(VLOOKUP(A74,国债!$A:$B,2,FALSE),K75)</f>
        <v>2.8546999999999998</v>
      </c>
    </row>
    <row r="75" spans="1:11" x14ac:dyDescent="0.2">
      <c r="A75" s="3">
        <f>高速公路!A75</f>
        <v>44432</v>
      </c>
      <c r="B75" s="17">
        <f>[1]!s_dq_close(B$4,$A75,1)/B$125</f>
        <v>0.96735632183908049</v>
      </c>
      <c r="C75" s="17">
        <f>[1]!s_dq_close(C$4,$A75,1)/C$125</f>
        <v>1.0120698510529018</v>
      </c>
      <c r="D75" s="17">
        <f>[1]!s_dq_close(D$4,$A75,1)/D$125</f>
        <v>1.0252072215283297</v>
      </c>
      <c r="E75" s="17">
        <f>[1]!s_dq_close(E$4,$A75,1)/E$125</f>
        <v>0.98643460455592524</v>
      </c>
      <c r="F75" s="17">
        <f>[1]!s_dq_close(F$4,$A75,1)/F$125</f>
        <v>0.95819805194805208</v>
      </c>
      <c r="G75" s="17">
        <f>[1]!s_dq_close(G$4,$A75,1)/G$125</f>
        <v>1.0182613168724279</v>
      </c>
      <c r="H75" s="17">
        <f>[1]!s_dq_close(H$4,$A75,1)/H$125</f>
        <v>0.98972162740899361</v>
      </c>
      <c r="I75" s="17">
        <f>[1]!s_dq_close(I$4,$A75,1)/I$125</f>
        <v>0.96411406600448568</v>
      </c>
      <c r="J75" s="17">
        <f>[1]!s_dq_close(J$4,$A75,1)/J$125</f>
        <v>0.98421768707482993</v>
      </c>
      <c r="K75">
        <f>IFERROR(VLOOKUP(A75,国债!$A:$B,2,FALSE),K76)</f>
        <v>2.8521999999999998</v>
      </c>
    </row>
    <row r="76" spans="1:11" x14ac:dyDescent="0.2">
      <c r="A76" s="3">
        <f>高速公路!A76</f>
        <v>44431</v>
      </c>
      <c r="B76" s="17">
        <f>[1]!s_dq_close(B$4,$A76,1)/B$125</f>
        <v>0.96590038314176241</v>
      </c>
      <c r="C76" s="17">
        <f>[1]!s_dq_close(C$4,$A76,1)/C$125</f>
        <v>1.0084745762711864</v>
      </c>
      <c r="D76" s="17">
        <f>[1]!s_dq_close(D$4,$A76,1)/D$125</f>
        <v>1.0238446690132847</v>
      </c>
      <c r="E76" s="17">
        <f>[1]!s_dq_close(E$4,$A76,1)/E$125</f>
        <v>0.9818274891220885</v>
      </c>
      <c r="F76" s="17">
        <f>[1]!s_dq_close(F$4,$A76,1)/F$125</f>
        <v>0.9549512987012988</v>
      </c>
      <c r="G76" s="17">
        <f>[1]!s_dq_close(G$4,$A76,1)/G$125</f>
        <v>1.0177469135802468</v>
      </c>
      <c r="H76" s="17">
        <f>[1]!s_dq_close(H$4,$A76,1)/H$125</f>
        <v>0.98886509635974318</v>
      </c>
      <c r="I76" s="17">
        <f>[1]!s_dq_close(I$4,$A76,1)/I$125</f>
        <v>0.96315283562960585</v>
      </c>
      <c r="J76" s="17">
        <f>[1]!s_dq_close(J$4,$A76,1)/J$125</f>
        <v>0.98394557823129258</v>
      </c>
      <c r="K76">
        <f>IFERROR(VLOOKUP(A76,国债!$A:$B,2,FALSE),K77)</f>
        <v>2.8672</v>
      </c>
    </row>
    <row r="77" spans="1:11" x14ac:dyDescent="0.2">
      <c r="A77" s="3">
        <f>高速公路!A77</f>
        <v>44428</v>
      </c>
      <c r="B77" s="17">
        <f>[1]!s_dq_close(B$4,$A77,1)/B$125</f>
        <v>0.96061302681992333</v>
      </c>
      <c r="C77" s="17">
        <f>[1]!s_dq_close(C$4,$A77,1)/C$125</f>
        <v>1.0092449922958397</v>
      </c>
      <c r="D77" s="17">
        <f>[1]!s_dq_close(D$4,$A77,1)/D$125</f>
        <v>1.0242988531849666</v>
      </c>
      <c r="E77" s="17">
        <f>[1]!s_dq_close(E$4,$A77,1)/E$125</f>
        <v>0.98003583312004094</v>
      </c>
      <c r="F77" s="17">
        <f>[1]!s_dq_close(F$4,$A77,1)/F$125</f>
        <v>0.95332792207792216</v>
      </c>
      <c r="G77" s="17">
        <f>[1]!s_dq_close(G$4,$A77,1)/G$125</f>
        <v>1.0182613168724279</v>
      </c>
      <c r="H77" s="17">
        <f>[1]!s_dq_close(H$4,$A77,1)/H$125</f>
        <v>0.98929336188436834</v>
      </c>
      <c r="I77" s="17">
        <f>[1]!s_dq_close(I$4,$A77,1)/I$125</f>
        <v>0.96283242550464587</v>
      </c>
      <c r="J77" s="17">
        <f>[1]!s_dq_close(J$4,$A77,1)/J$125</f>
        <v>0.98564625850340148</v>
      </c>
      <c r="K77">
        <f>IFERROR(VLOOKUP(A77,国债!$A:$B,2,FALSE),K78)</f>
        <v>2.8519999999999999</v>
      </c>
    </row>
    <row r="78" spans="1:11" x14ac:dyDescent="0.2">
      <c r="A78" s="3">
        <f>高速公路!A78</f>
        <v>44427</v>
      </c>
      <c r="B78" s="17">
        <f>[1]!s_dq_close(B$4,$A78,1)/B$125</f>
        <v>0.95885057471264357</v>
      </c>
      <c r="C78" s="17">
        <f>[1]!s_dq_close(C$4,$A78,1)/C$125</f>
        <v>1.0092449922958397</v>
      </c>
      <c r="D78" s="17">
        <f>[1]!s_dq_close(D$4,$A78,1)/D$125</f>
        <v>1.0232769387986829</v>
      </c>
      <c r="E78" s="17">
        <f>[1]!s_dq_close(E$4,$A78,1)/E$125</f>
        <v>0.98105963654978245</v>
      </c>
      <c r="F78" s="17">
        <f>[1]!s_dq_close(F$4,$A78,1)/F$125</f>
        <v>0.95170454545454553</v>
      </c>
      <c r="G78" s="17">
        <f>[1]!s_dq_close(G$4,$A78,1)/G$125</f>
        <v>1.0164609053497942</v>
      </c>
      <c r="H78" s="17">
        <f>[1]!s_dq_close(H$4,$A78,1)/H$125</f>
        <v>0.98758029978586725</v>
      </c>
      <c r="I78" s="17">
        <f>[1]!s_dq_close(I$4,$A78,1)/I$125</f>
        <v>0.96315283562960585</v>
      </c>
      <c r="J78" s="17">
        <f>[1]!s_dq_close(J$4,$A78,1)/J$125</f>
        <v>0.98482993197278923</v>
      </c>
      <c r="K78">
        <f>IFERROR(VLOOKUP(A78,国债!$A:$B,2,FALSE),K79)</f>
        <v>2.8395000000000001</v>
      </c>
    </row>
    <row r="79" spans="1:11" x14ac:dyDescent="0.2">
      <c r="A79" s="3">
        <f>高速公路!A79</f>
        <v>44426</v>
      </c>
      <c r="B79" s="17">
        <f>[1]!s_dq_close(B$4,$A79,1)/B$125</f>
        <v>0.95785440613026818</v>
      </c>
      <c r="C79" s="17">
        <f>[1]!s_dq_close(C$4,$A79,1)/C$125</f>
        <v>1.0056497175141241</v>
      </c>
      <c r="D79" s="17">
        <f>[1]!s_dq_close(D$4,$A79,1)/D$125</f>
        <v>1.0213466560690359</v>
      </c>
      <c r="E79" s="17">
        <f>[1]!s_dq_close(E$4,$A79,1)/E$125</f>
        <v>0.98310724340926547</v>
      </c>
      <c r="F79" s="17">
        <f>[1]!s_dq_close(F$4,$A79,1)/F$125</f>
        <v>0.9508928571428571</v>
      </c>
      <c r="G79" s="17">
        <f>[1]!s_dq_close(G$4,$A79,1)/G$125</f>
        <v>1.0133744855967077</v>
      </c>
      <c r="H79" s="17">
        <f>[1]!s_dq_close(H$4,$A79,1)/H$125</f>
        <v>0.98543897216274101</v>
      </c>
      <c r="I79" s="17">
        <f>[1]!s_dq_close(I$4,$A79,1)/I$125</f>
        <v>0.96187119512976604</v>
      </c>
      <c r="J79" s="17">
        <f>[1]!s_dq_close(J$4,$A79,1)/J$125</f>
        <v>0.98231292517006807</v>
      </c>
      <c r="K79">
        <f>IFERROR(VLOOKUP(A79,国债!$A:$B,2,FALSE),K80)</f>
        <v>2.8494000000000002</v>
      </c>
    </row>
    <row r="80" spans="1:11" x14ac:dyDescent="0.2">
      <c r="A80" s="3">
        <f>高速公路!A80</f>
        <v>44425</v>
      </c>
      <c r="B80" s="17">
        <f>[1]!s_dq_close(B$4,$A80,1)/B$125</f>
        <v>0.95793103448275851</v>
      </c>
      <c r="C80" s="17">
        <f>[1]!s_dq_close(C$4,$A80,1)/C$125</f>
        <v>1.002568053415511</v>
      </c>
      <c r="D80" s="17">
        <f>[1]!s_dq_close(D$4,$A80,1)/D$125</f>
        <v>1.0187350970818665</v>
      </c>
      <c r="E80" s="17">
        <f>[1]!s_dq_close(E$4,$A80,1)/E$125</f>
        <v>0.98233939083695931</v>
      </c>
      <c r="F80" s="17">
        <f>[1]!s_dq_close(F$4,$A80,1)/F$125</f>
        <v>0.95008116883116889</v>
      </c>
      <c r="G80" s="17">
        <f>[1]!s_dq_close(G$4,$A80,1)/G$125</f>
        <v>1.0082304526748971</v>
      </c>
      <c r="H80" s="17">
        <f>[1]!s_dq_close(H$4,$A80,1)/H$125</f>
        <v>0.98286937901498928</v>
      </c>
      <c r="I80" s="17">
        <f>[1]!s_dq_close(I$4,$A80,1)/I$125</f>
        <v>0.96187119512976604</v>
      </c>
      <c r="J80" s="17">
        <f>[1]!s_dq_close(J$4,$A80,1)/J$125</f>
        <v>0.97952380952380946</v>
      </c>
      <c r="K80">
        <f>IFERROR(VLOOKUP(A80,国债!$A:$B,2,FALSE),K81)</f>
        <v>2.8818999999999999</v>
      </c>
    </row>
    <row r="81" spans="1:11" x14ac:dyDescent="0.2">
      <c r="A81" s="3">
        <f>高速公路!A81</f>
        <v>44424</v>
      </c>
      <c r="B81" s="17">
        <f>[1]!s_dq_close(B$4,$A81,1)/B$125</f>
        <v>0.9583908045977011</v>
      </c>
      <c r="C81" s="17">
        <f>[1]!s_dq_close(C$4,$A81,1)/C$125</f>
        <v>1.0005136106831021</v>
      </c>
      <c r="D81" s="17">
        <f>[1]!s_dq_close(D$4,$A81,1)/D$125</f>
        <v>1.0182809129101851</v>
      </c>
      <c r="E81" s="17">
        <f>[1]!s_dq_close(E$4,$A81,1)/E$125</f>
        <v>0.98233939083695931</v>
      </c>
      <c r="F81" s="17">
        <f>[1]!s_dq_close(F$4,$A81,1)/F$125</f>
        <v>0.95129870129870131</v>
      </c>
      <c r="G81" s="17">
        <f>[1]!s_dq_close(G$4,$A81,1)/G$125</f>
        <v>1.0100308641975309</v>
      </c>
      <c r="H81" s="17">
        <f>[1]!s_dq_close(H$4,$A81,1)/H$125</f>
        <v>0.98372591006423993</v>
      </c>
      <c r="I81" s="17">
        <f>[1]!s_dq_close(I$4,$A81,1)/I$125</f>
        <v>0.962512015379686</v>
      </c>
      <c r="J81" s="17">
        <f>[1]!s_dq_close(J$4,$A81,1)/J$125</f>
        <v>0.97823129251700691</v>
      </c>
      <c r="K81">
        <f>IFERROR(VLOOKUP(A81,国债!$A:$B,2,FALSE),K82)</f>
        <v>2.8942999999999999</v>
      </c>
    </row>
    <row r="82" spans="1:11" x14ac:dyDescent="0.2">
      <c r="A82" s="3">
        <f>高速公路!A82</f>
        <v>44421</v>
      </c>
      <c r="B82" s="17">
        <f>[1]!s_dq_close(B$4,$A82,1)/B$125</f>
        <v>0.95885057471264357</v>
      </c>
      <c r="C82" s="17">
        <f>[1]!s_dq_close(C$4,$A82,1)/C$125</f>
        <v>1.0020544427324087</v>
      </c>
      <c r="D82" s="17">
        <f>[1]!s_dq_close(D$4,$A82,1)/D$125</f>
        <v>1.0213466560690359</v>
      </c>
      <c r="E82" s="17">
        <f>[1]!s_dq_close(E$4,$A82,1)/E$125</f>
        <v>0.98617865369848989</v>
      </c>
      <c r="F82" s="17">
        <f>[1]!s_dq_close(F$4,$A82,1)/F$125</f>
        <v>0.95211038961038963</v>
      </c>
      <c r="G82" s="17">
        <f>[1]!s_dq_close(G$4,$A82,1)/G$125</f>
        <v>1.0156893004115226</v>
      </c>
      <c r="H82" s="17">
        <f>[1]!s_dq_close(H$4,$A82,1)/H$125</f>
        <v>0.98415417558886509</v>
      </c>
      <c r="I82" s="17">
        <f>[1]!s_dq_close(I$4,$A82,1)/I$125</f>
        <v>0.96219160525472613</v>
      </c>
      <c r="J82" s="17">
        <f>[1]!s_dq_close(J$4,$A82,1)/J$125</f>
        <v>0.98510204081632657</v>
      </c>
      <c r="K82">
        <f>IFERROR(VLOOKUP(A82,国债!$A:$B,2,FALSE),K83)</f>
        <v>2.8792</v>
      </c>
    </row>
    <row r="83" spans="1:11" x14ac:dyDescent="0.2">
      <c r="A83" s="3">
        <f>高速公路!A83</f>
        <v>44420</v>
      </c>
      <c r="B83" s="17">
        <f>[1]!s_dq_close(B$4,$A83,1)/B$125</f>
        <v>0.95869731800766267</v>
      </c>
      <c r="C83" s="17">
        <f>[1]!s_dq_close(C$4,$A83,1)/C$125</f>
        <v>1.0020544427324087</v>
      </c>
      <c r="D83" s="17">
        <f>[1]!s_dq_close(D$4,$A83,1)/D$125</f>
        <v>1.0238446690132847</v>
      </c>
      <c r="E83" s="17">
        <f>[1]!s_dq_close(E$4,$A83,1)/E$125</f>
        <v>0.98489889941131303</v>
      </c>
      <c r="F83" s="17">
        <f>[1]!s_dq_close(F$4,$A83,1)/F$125</f>
        <v>0.95251623376623373</v>
      </c>
      <c r="G83" s="17">
        <f>[1]!s_dq_close(G$4,$A83,1)/G$125</f>
        <v>1.0174897119341564</v>
      </c>
      <c r="H83" s="17">
        <f>[1]!s_dq_close(H$4,$A83,1)/H$125</f>
        <v>0.98458244111349036</v>
      </c>
      <c r="I83" s="17">
        <f>[1]!s_dq_close(I$4,$A83,1)/I$125</f>
        <v>0.96219160525472613</v>
      </c>
      <c r="J83" s="17">
        <f>[1]!s_dq_close(J$4,$A83,1)/J$125</f>
        <v>0.99653061224489792</v>
      </c>
      <c r="K83">
        <f>IFERROR(VLOOKUP(A83,国债!$A:$B,2,FALSE),K84)</f>
        <v>2.8565999999999998</v>
      </c>
    </row>
    <row r="84" spans="1:11" x14ac:dyDescent="0.2">
      <c r="A84" s="3">
        <f>高速公路!A84</f>
        <v>44419</v>
      </c>
      <c r="B84" s="17">
        <f>[1]!s_dq_close(B$4,$A84,1)/B$125</f>
        <v>0.95869731800766267</v>
      </c>
      <c r="C84" s="17">
        <f>[1]!s_dq_close(C$4,$A84,1)/C$125</f>
        <v>1.0020544427324087</v>
      </c>
      <c r="D84" s="17">
        <f>[1]!s_dq_close(D$4,$A84,1)/D$125</f>
        <v>1.0242988531849666</v>
      </c>
      <c r="E84" s="17">
        <f>[1]!s_dq_close(E$4,$A84,1)/E$125</f>
        <v>0.98489889941131303</v>
      </c>
      <c r="F84" s="17">
        <f>[1]!s_dq_close(F$4,$A84,1)/F$125</f>
        <v>0.95292207792207784</v>
      </c>
      <c r="G84" s="17">
        <f>[1]!s_dq_close(G$4,$A84,1)/G$125</f>
        <v>1.0210905349794239</v>
      </c>
      <c r="H84" s="17">
        <f>[1]!s_dq_close(H$4,$A84,1)/H$125</f>
        <v>0.98501070663811552</v>
      </c>
      <c r="I84" s="17">
        <f>[1]!s_dq_close(I$4,$A84,1)/I$125</f>
        <v>0.96155078500480606</v>
      </c>
      <c r="J84" s="17">
        <f>[1]!s_dq_close(J$4,$A84,1)/J$125</f>
        <v>0.98931972789115641</v>
      </c>
      <c r="K84">
        <f>IFERROR(VLOOKUP(A84,国债!$A:$B,2,FALSE),K85)</f>
        <v>2.8841000000000001</v>
      </c>
    </row>
    <row r="85" spans="1:11" x14ac:dyDescent="0.2">
      <c r="A85" s="3">
        <f>高速公路!A85</f>
        <v>44418</v>
      </c>
      <c r="B85" s="17">
        <f>[1]!s_dq_close(B$4,$A85,1)/B$125</f>
        <v>0.95869731800766267</v>
      </c>
      <c r="C85" s="17">
        <f>[1]!s_dq_close(C$4,$A85,1)/C$125</f>
        <v>1.0028248587570621</v>
      </c>
      <c r="D85" s="17">
        <f>[1]!s_dq_close(D$4,$A85,1)/D$125</f>
        <v>1.0254343136141706</v>
      </c>
      <c r="E85" s="17">
        <f>[1]!s_dq_close(E$4,$A85,1)/E$125</f>
        <v>0.98233939083695931</v>
      </c>
      <c r="F85" s="17">
        <f>[1]!s_dq_close(F$4,$A85,1)/F$125</f>
        <v>0.95332792207792216</v>
      </c>
      <c r="G85" s="17">
        <f>[1]!s_dq_close(G$4,$A85,1)/G$125</f>
        <v>1.0236625514403292</v>
      </c>
      <c r="H85" s="17">
        <f>[1]!s_dq_close(H$4,$A85,1)/H$125</f>
        <v>0.98543897216274101</v>
      </c>
      <c r="I85" s="17">
        <f>[1]!s_dq_close(I$4,$A85,1)/I$125</f>
        <v>0.962512015379686</v>
      </c>
      <c r="J85" s="17">
        <f>[1]!s_dq_close(J$4,$A85,1)/J$125</f>
        <v>0.98510204081632657</v>
      </c>
      <c r="K85">
        <f>IFERROR(VLOOKUP(A85,国债!$A:$B,2,FALSE),K86)</f>
        <v>2.8765999999999998</v>
      </c>
    </row>
    <row r="86" spans="1:11" x14ac:dyDescent="0.2">
      <c r="A86" s="3">
        <f>高速公路!A86</f>
        <v>44417</v>
      </c>
      <c r="B86" s="17">
        <f>[1]!s_dq_close(B$4,$A86,1)/B$125</f>
        <v>0.95923371647509581</v>
      </c>
      <c r="C86" s="17">
        <f>[1]!s_dq_close(C$4,$A86,1)/C$125</f>
        <v>1.0043656908063687</v>
      </c>
      <c r="D86" s="17">
        <f>[1]!s_dq_close(D$4,$A86,1)/D$125</f>
        <v>1.0253207675712501</v>
      </c>
      <c r="E86" s="17">
        <f>[1]!s_dq_close(E$4,$A86,1)/E$125</f>
        <v>0.98233939083695931</v>
      </c>
      <c r="F86" s="17">
        <f>[1]!s_dq_close(F$4,$A86,1)/F$125</f>
        <v>0.95454545454545447</v>
      </c>
      <c r="G86" s="17">
        <f>[1]!s_dq_close(G$4,$A86,1)/G$125</f>
        <v>1.022633744855967</v>
      </c>
      <c r="H86" s="17">
        <f>[1]!s_dq_close(H$4,$A86,1)/H$125</f>
        <v>0.98501070663811552</v>
      </c>
      <c r="I86" s="17">
        <f>[1]!s_dq_close(I$4,$A86,1)/I$125</f>
        <v>0.96283242550464587</v>
      </c>
      <c r="J86" s="17">
        <f>[1]!s_dq_close(J$4,$A86,1)/J$125</f>
        <v>0.97897959183673477</v>
      </c>
      <c r="K86">
        <f>IFERROR(VLOOKUP(A86,国债!$A:$B,2,FALSE),K87)</f>
        <v>2.8614999999999999</v>
      </c>
    </row>
    <row r="87" spans="1:11" x14ac:dyDescent="0.2">
      <c r="A87" s="3">
        <f>高速公路!A87</f>
        <v>44414</v>
      </c>
      <c r="B87" s="17">
        <f>[1]!s_dq_close(B$4,$A87,1)/B$125</f>
        <v>0.9583908045977011</v>
      </c>
      <c r="C87" s="17">
        <f>[1]!s_dq_close(C$4,$A87,1)/C$125</f>
        <v>1.0053929121725731</v>
      </c>
      <c r="D87" s="17">
        <f>[1]!s_dq_close(D$4,$A87,1)/D$125</f>
        <v>1.0253207675712501</v>
      </c>
      <c r="E87" s="17">
        <f>[1]!s_dq_close(E$4,$A87,1)/E$125</f>
        <v>0.98413104683900698</v>
      </c>
      <c r="F87" s="17">
        <f>[1]!s_dq_close(F$4,$A87,1)/F$125</f>
        <v>0.95251623376623373</v>
      </c>
      <c r="G87" s="17">
        <f>[1]!s_dq_close(G$4,$A87,1)/G$125</f>
        <v>1.0275205761316872</v>
      </c>
      <c r="H87" s="17">
        <f>[1]!s_dq_close(H$4,$A87,1)/H$125</f>
        <v>0.98586723768736617</v>
      </c>
      <c r="I87" s="17">
        <f>[1]!s_dq_close(I$4,$A87,1)/I$125</f>
        <v>0.96379365587952581</v>
      </c>
      <c r="J87" s="17">
        <f>[1]!s_dq_close(J$4,$A87,1)/J$125</f>
        <v>0.97571428571428576</v>
      </c>
      <c r="K87">
        <f>IFERROR(VLOOKUP(A87,国债!$A:$B,2,FALSE),K88)</f>
        <v>2.8138999999999998</v>
      </c>
    </row>
    <row r="88" spans="1:11" x14ac:dyDescent="0.2">
      <c r="A88" s="3">
        <f>高速公路!A88</f>
        <v>44413</v>
      </c>
      <c r="B88" s="17">
        <f>[1]!s_dq_close(B$4,$A88,1)/B$125</f>
        <v>0.95816091954022975</v>
      </c>
      <c r="C88" s="17">
        <f>[1]!s_dq_close(C$4,$A88,1)/C$125</f>
        <v>1.0033384694401644</v>
      </c>
      <c r="D88" s="17">
        <f>[1]!s_dq_close(D$4,$A88,1)/D$125</f>
        <v>1.0233904848416031</v>
      </c>
      <c r="E88" s="17">
        <f>[1]!s_dq_close(E$4,$A88,1)/E$125</f>
        <v>0.98643460455592524</v>
      </c>
      <c r="F88" s="17">
        <f>[1]!s_dq_close(F$4,$A88,1)/F$125</f>
        <v>0.95129870129870131</v>
      </c>
      <c r="G88" s="17">
        <f>[1]!s_dq_close(G$4,$A88,1)/G$125</f>
        <v>1.0246913580246915</v>
      </c>
      <c r="H88" s="17">
        <f>[1]!s_dq_close(H$4,$A88,1)/H$125</f>
        <v>0.98586723768736617</v>
      </c>
      <c r="I88" s="17">
        <f>[1]!s_dq_close(I$4,$A88,1)/I$125</f>
        <v>0.96379365587952581</v>
      </c>
      <c r="J88" s="17">
        <f>[1]!s_dq_close(J$4,$A88,1)/J$125</f>
        <v>0.97442176870748298</v>
      </c>
      <c r="K88">
        <f>IFERROR(VLOOKUP(A88,国债!$A:$B,2,FALSE),K89)</f>
        <v>2.7988</v>
      </c>
    </row>
    <row r="89" spans="1:11" x14ac:dyDescent="0.2">
      <c r="A89" s="3">
        <f>高速公路!A89</f>
        <v>44412</v>
      </c>
      <c r="B89" s="17">
        <f>[1]!s_dq_close(B$4,$A89,1)/B$125</f>
        <v>0.95831417624521065</v>
      </c>
      <c r="C89" s="17">
        <f>[1]!s_dq_close(C$4,$A89,1)/C$125</f>
        <v>1.00231124807396</v>
      </c>
      <c r="D89" s="17">
        <f>[1]!s_dq_close(D$4,$A89,1)/D$125</f>
        <v>1.0232769387986829</v>
      </c>
      <c r="E89" s="17">
        <f>[1]!s_dq_close(E$4,$A89,1)/E$125</f>
        <v>0.98848221141540826</v>
      </c>
      <c r="F89" s="17">
        <f>[1]!s_dq_close(F$4,$A89,1)/F$125</f>
        <v>0.95170454545454553</v>
      </c>
      <c r="G89" s="17">
        <f>[1]!s_dq_close(G$4,$A89,1)/G$125</f>
        <v>1.0205761316872428</v>
      </c>
      <c r="H89" s="17">
        <f>[1]!s_dq_close(H$4,$A89,1)/H$125</f>
        <v>0.98758029978586725</v>
      </c>
      <c r="I89" s="17">
        <f>[1]!s_dq_close(I$4,$A89,1)/I$125</f>
        <v>0.96507529637936562</v>
      </c>
      <c r="J89" s="17">
        <f>[1]!s_dq_close(J$4,$A89,1)/J$125</f>
        <v>0.96938775510204089</v>
      </c>
      <c r="K89">
        <f>IFERROR(VLOOKUP(A89,国债!$A:$B,2,FALSE),K90)</f>
        <v>2.8338000000000001</v>
      </c>
    </row>
    <row r="90" spans="1:11" x14ac:dyDescent="0.2">
      <c r="A90" s="3">
        <f>高速公路!A90</f>
        <v>44411</v>
      </c>
      <c r="B90" s="17">
        <f>[1]!s_dq_close(B$4,$A90,1)/B$125</f>
        <v>0.95831417624521065</v>
      </c>
      <c r="C90" s="17">
        <f>[1]!s_dq_close(C$4,$A90,1)/C$125</f>
        <v>1.0017976373908577</v>
      </c>
      <c r="D90" s="17">
        <f>[1]!s_dq_close(D$4,$A90,1)/D$125</f>
        <v>1.0211195639831951</v>
      </c>
      <c r="E90" s="17">
        <f>[1]!s_dq_close(E$4,$A90,1)/E$125</f>
        <v>0.99104171998976198</v>
      </c>
      <c r="F90" s="17">
        <f>[1]!s_dq_close(F$4,$A90,1)/F$125</f>
        <v>0.95170454545454553</v>
      </c>
      <c r="G90" s="17">
        <f>[1]!s_dq_close(G$4,$A90,1)/G$125</f>
        <v>1.0110596707818931</v>
      </c>
      <c r="H90" s="17">
        <f>[1]!s_dq_close(H$4,$A90,1)/H$125</f>
        <v>0.98800856531049253</v>
      </c>
      <c r="I90" s="17">
        <f>[1]!s_dq_close(I$4,$A90,1)/I$125</f>
        <v>0.96507529637936562</v>
      </c>
      <c r="J90" s="17">
        <f>[1]!s_dq_close(J$4,$A90,1)/J$125</f>
        <v>0.96238095238095245</v>
      </c>
      <c r="K90">
        <f>IFERROR(VLOOKUP(A90,国债!$A:$B,2,FALSE),K91)</f>
        <v>2.8336999999999999</v>
      </c>
    </row>
    <row r="91" spans="1:11" x14ac:dyDescent="0.2">
      <c r="A91" s="3">
        <f>高速公路!A91</f>
        <v>44410</v>
      </c>
      <c r="B91" s="17">
        <f>[1]!s_dq_close(B$4,$A91,1)/B$125</f>
        <v>0.95869731800766267</v>
      </c>
      <c r="C91" s="17">
        <f>[1]!s_dq_close(C$4,$A91,1)/C$125</f>
        <v>1.0010272213662044</v>
      </c>
      <c r="D91" s="17">
        <f>[1]!s_dq_close(D$4,$A91,1)/D$125</f>
        <v>1.0191892812535484</v>
      </c>
      <c r="E91" s="17">
        <f>[1]!s_dq_close(E$4,$A91,1)/E$125</f>
        <v>0.9872024571282314</v>
      </c>
      <c r="F91" s="17">
        <f>[1]!s_dq_close(F$4,$A91,1)/F$125</f>
        <v>0.94967532467532467</v>
      </c>
      <c r="G91" s="17">
        <f>[1]!s_dq_close(G$4,$A91,1)/G$125</f>
        <v>1.0051440329218106</v>
      </c>
      <c r="H91" s="17">
        <f>[1]!s_dq_close(H$4,$A91,1)/H$125</f>
        <v>0.98629550321199144</v>
      </c>
      <c r="I91" s="17">
        <f>[1]!s_dq_close(I$4,$A91,1)/I$125</f>
        <v>0.96347324575456583</v>
      </c>
      <c r="J91" s="17">
        <f>[1]!s_dq_close(J$4,$A91,1)/J$125</f>
        <v>0.95557823129251707</v>
      </c>
      <c r="K91">
        <f>IFERROR(VLOOKUP(A91,国债!$A:$B,2,FALSE),K92)</f>
        <v>2.8212000000000002</v>
      </c>
    </row>
    <row r="92" spans="1:11" x14ac:dyDescent="0.2">
      <c r="A92" s="3">
        <f>高速公路!A92</f>
        <v>44407</v>
      </c>
      <c r="B92" s="17">
        <f>[1]!s_dq_close(B$4,$A92,1)/B$125</f>
        <v>0.96045977011494255</v>
      </c>
      <c r="C92" s="17">
        <f>[1]!s_dq_close(C$4,$A92,1)/C$125</f>
        <v>0.99871597329224437</v>
      </c>
      <c r="D92" s="17">
        <f>[1]!s_dq_close(D$4,$A92,1)/D$125</f>
        <v>1.0091972294765528</v>
      </c>
      <c r="E92" s="17">
        <f>[1]!s_dq_close(E$4,$A92,1)/E$125</f>
        <v>0.9813155874072178</v>
      </c>
      <c r="F92" s="17">
        <f>[1]!s_dq_close(F$4,$A92,1)/F$125</f>
        <v>0.95008116883116889</v>
      </c>
      <c r="G92" s="17">
        <f>[1]!s_dq_close(G$4,$A92,1)/G$125</f>
        <v>0.99845679012345689</v>
      </c>
      <c r="H92" s="17">
        <f>[1]!s_dq_close(H$4,$A92,1)/H$125</f>
        <v>0.98072805139186303</v>
      </c>
      <c r="I92" s="17">
        <f>[1]!s_dq_close(I$4,$A92,1)/I$125</f>
        <v>0.96283242550464587</v>
      </c>
      <c r="J92" s="17">
        <f>[1]!s_dq_close(J$4,$A92,1)/J$125</f>
        <v>0.95517006802721094</v>
      </c>
      <c r="K92">
        <f>IFERROR(VLOOKUP(A92,国债!$A:$B,2,FALSE),K93)</f>
        <v>2.8363</v>
      </c>
    </row>
    <row r="93" spans="1:11" x14ac:dyDescent="0.2">
      <c r="A93" s="3">
        <f>高速公路!A93</f>
        <v>44406</v>
      </c>
      <c r="B93" s="17">
        <f>[1]!s_dq_close(B$4,$A93,1)/B$125</f>
        <v>0.9622222222222222</v>
      </c>
      <c r="C93" s="17">
        <f>[1]!s_dq_close(C$4,$A93,1)/C$125</f>
        <v>0.99871597329224437</v>
      </c>
      <c r="D93" s="17">
        <f>[1]!s_dq_close(D$4,$A93,1)/D$125</f>
        <v>1.0091972294765528</v>
      </c>
      <c r="E93" s="17">
        <f>[1]!s_dq_close(E$4,$A93,1)/E$125</f>
        <v>0.98105963654978245</v>
      </c>
      <c r="F93" s="17">
        <f>[1]!s_dq_close(F$4,$A93,1)/F$125</f>
        <v>0.95211038961038963</v>
      </c>
      <c r="G93" s="17">
        <f>[1]!s_dq_close(G$4,$A93,1)/G$125</f>
        <v>0.99768518518518523</v>
      </c>
      <c r="H93" s="17">
        <f>[1]!s_dq_close(H$4,$A93,1)/H$125</f>
        <v>0.98072805139186303</v>
      </c>
      <c r="I93" s="17">
        <f>[1]!s_dq_close(I$4,$A93,1)/I$125</f>
        <v>0.96411406600448568</v>
      </c>
      <c r="J93" s="17">
        <f>[1]!s_dq_close(J$4,$A93,1)/J$125</f>
        <v>0.95517006802721094</v>
      </c>
      <c r="K93">
        <f>IFERROR(VLOOKUP(A93,国债!$A:$B,2,FALSE),K94)</f>
        <v>2.8839999999999999</v>
      </c>
    </row>
    <row r="94" spans="1:11" x14ac:dyDescent="0.2">
      <c r="A94" s="3">
        <f>高速公路!A94</f>
        <v>44405</v>
      </c>
      <c r="B94" s="17">
        <f>[1]!s_dq_close(B$4,$A94,1)/B$125</f>
        <v>0.96183908045977007</v>
      </c>
      <c r="C94" s="17">
        <f>[1]!s_dq_close(C$4,$A94,1)/C$125</f>
        <v>0.99383667180277346</v>
      </c>
      <c r="D94" s="17">
        <f>[1]!s_dq_close(D$4,$A94,1)/D$125</f>
        <v>1.0087430453048711</v>
      </c>
      <c r="E94" s="17">
        <f>[1]!s_dq_close(E$4,$A94,1)/E$125</f>
        <v>0.97901202969029955</v>
      </c>
      <c r="F94" s="17">
        <f>[1]!s_dq_close(F$4,$A94,1)/F$125</f>
        <v>0.94764610389610393</v>
      </c>
      <c r="G94" s="17">
        <f>[1]!s_dq_close(G$4,$A94,1)/G$125</f>
        <v>0.99819958847736623</v>
      </c>
      <c r="H94" s="17">
        <f>[1]!s_dq_close(H$4,$A94,1)/H$125</f>
        <v>0.97601713062098494</v>
      </c>
      <c r="I94" s="17">
        <f>[1]!s_dq_close(I$4,$A94,1)/I$125</f>
        <v>0.96219160525472613</v>
      </c>
      <c r="J94" s="17">
        <f>[1]!s_dq_close(J$4,$A94,1)/J$125</f>
        <v>0.95523809523809522</v>
      </c>
      <c r="K94">
        <f>IFERROR(VLOOKUP(A94,国债!$A:$B,2,FALSE),K95)</f>
        <v>2.9312</v>
      </c>
    </row>
    <row r="95" spans="1:11" x14ac:dyDescent="0.2">
      <c r="A95" s="3">
        <f>高速公路!A95</f>
        <v>44404</v>
      </c>
      <c r="B95" s="17">
        <f>[1]!s_dq_close(B$4,$A95,1)/B$125</f>
        <v>0.96367816091954017</v>
      </c>
      <c r="C95" s="17">
        <f>[1]!s_dq_close(C$4,$A95,1)/C$125</f>
        <v>0.98998459167950692</v>
      </c>
      <c r="D95" s="17">
        <f>[1]!s_dq_close(D$4,$A95,1)/D$125</f>
        <v>1.0122629726354035</v>
      </c>
      <c r="E95" s="17">
        <f>[1]!s_dq_close(E$4,$A95,1)/E$125</f>
        <v>0.98259534169439466</v>
      </c>
      <c r="F95" s="17">
        <f>[1]!s_dq_close(F$4,$A95,1)/F$125</f>
        <v>0.95008116883116889</v>
      </c>
      <c r="G95" s="17">
        <f>[1]!s_dq_close(G$4,$A95,1)/G$125</f>
        <v>1.0007716049382716</v>
      </c>
      <c r="H95" s="17">
        <f>[1]!s_dq_close(H$4,$A95,1)/H$125</f>
        <v>0.97259100642398288</v>
      </c>
      <c r="I95" s="17">
        <f>[1]!s_dq_close(I$4,$A95,1)/I$125</f>
        <v>0.96187119512976604</v>
      </c>
      <c r="J95" s="17">
        <f>[1]!s_dq_close(J$4,$A95,1)/J$125</f>
        <v>0.95523809523809522</v>
      </c>
      <c r="K95">
        <f>IFERROR(VLOOKUP(A95,国债!$A:$B,2,FALSE),K96)</f>
        <v>2.911</v>
      </c>
    </row>
    <row r="96" spans="1:11" x14ac:dyDescent="0.2">
      <c r="A96" s="3">
        <f>高速公路!A96</f>
        <v>44403</v>
      </c>
      <c r="B96" s="17">
        <f>[1]!s_dq_close(B$4,$A96,1)/B$125</f>
        <v>0.96666666666666667</v>
      </c>
      <c r="C96" s="17">
        <f>[1]!s_dq_close(C$4,$A96,1)/C$125</f>
        <v>0.99255264509501795</v>
      </c>
      <c r="D96" s="17">
        <f>[1]!s_dq_close(D$4,$A96,1)/D$125</f>
        <v>1.0126036107641647</v>
      </c>
      <c r="E96" s="17">
        <f>[1]!s_dq_close(E$4,$A96,1)/E$125</f>
        <v>0.98848221141540826</v>
      </c>
      <c r="F96" s="17">
        <f>[1]!s_dq_close(F$4,$A96,1)/F$125</f>
        <v>0.95698051948051954</v>
      </c>
      <c r="G96" s="17">
        <f>[1]!s_dq_close(G$4,$A96,1)/G$125</f>
        <v>1.0002572016460904</v>
      </c>
      <c r="H96" s="17">
        <f>[1]!s_dq_close(H$4,$A96,1)/H$125</f>
        <v>0.97558886509635978</v>
      </c>
      <c r="I96" s="17">
        <f>[1]!s_dq_close(I$4,$A96,1)/I$125</f>
        <v>0.96379365587952581</v>
      </c>
      <c r="J96" s="17">
        <f>[1]!s_dq_close(J$4,$A96,1)/J$125</f>
        <v>0.95503401360544216</v>
      </c>
      <c r="K96">
        <f>IFERROR(VLOOKUP(A96,国债!$A:$B,2,FALSE),K97)</f>
        <v>2.8711000000000002</v>
      </c>
    </row>
    <row r="97" spans="1:11" x14ac:dyDescent="0.2">
      <c r="A97" s="3">
        <f>高速公路!A97</f>
        <v>44400</v>
      </c>
      <c r="B97" s="17">
        <f>[1]!s_dq_close(B$4,$A97,1)/B$125</f>
        <v>0.9710344827586207</v>
      </c>
      <c r="C97" s="17">
        <f>[1]!s_dq_close(C$4,$A97,1)/C$125</f>
        <v>1.0038520801232664</v>
      </c>
      <c r="D97" s="17">
        <f>[1]!s_dq_close(D$4,$A97,1)/D$125</f>
        <v>1.0132848870216873</v>
      </c>
      <c r="E97" s="17">
        <f>[1]!s_dq_close(E$4,$A97,1)/E$125</f>
        <v>1.0005119017148707</v>
      </c>
      <c r="F97" s="17">
        <f>[1]!s_dq_close(F$4,$A97,1)/F$125</f>
        <v>0.96306818181818188</v>
      </c>
      <c r="G97" s="17">
        <f>[1]!s_dq_close(G$4,$A97,1)/G$125</f>
        <v>1.0020576131687242</v>
      </c>
      <c r="H97" s="17">
        <f>[1]!s_dq_close(H$4,$A97,1)/H$125</f>
        <v>0.97901498929336195</v>
      </c>
      <c r="I97" s="17">
        <f>[1]!s_dq_close(I$4,$A97,1)/I$125</f>
        <v>0.96956103812880479</v>
      </c>
      <c r="J97" s="17">
        <f>[1]!s_dq_close(J$4,$A97,1)/J$125</f>
        <v>0.95544217687074839</v>
      </c>
      <c r="K97">
        <f>IFERROR(VLOOKUP(A97,国债!$A:$B,2,FALSE),K98)</f>
        <v>2.9134000000000002</v>
      </c>
    </row>
    <row r="98" spans="1:11" x14ac:dyDescent="0.2">
      <c r="A98" s="3">
        <f>高速公路!A98</f>
        <v>44399</v>
      </c>
      <c r="B98" s="17">
        <f>[1]!s_dq_close(B$4,$A98,1)/B$125</f>
        <v>0.9690421455938697</v>
      </c>
      <c r="C98" s="17">
        <f>[1]!s_dq_close(C$4,$A98,1)/C$125</f>
        <v>1.0005136106831021</v>
      </c>
      <c r="D98" s="17">
        <f>[1]!s_dq_close(D$4,$A98,1)/D$125</f>
        <v>1.01124105824912</v>
      </c>
      <c r="E98" s="17">
        <f>[1]!s_dq_close(E$4,$A98,1)/E$125</f>
        <v>0.99539288456616326</v>
      </c>
      <c r="F98" s="17">
        <f>[1]!s_dq_close(F$4,$A98,1)/F$125</f>
        <v>0.95819805194805208</v>
      </c>
      <c r="G98" s="17">
        <f>[1]!s_dq_close(G$4,$A98,1)/G$125</f>
        <v>0.99794238683127567</v>
      </c>
      <c r="H98" s="17">
        <f>[1]!s_dq_close(H$4,$A98,1)/H$125</f>
        <v>0.97944325481798711</v>
      </c>
      <c r="I98" s="17">
        <f>[1]!s_dq_close(I$4,$A98,1)/I$125</f>
        <v>0.96859980775392507</v>
      </c>
      <c r="J98" s="17">
        <f>[1]!s_dq_close(J$4,$A98,1)/J$125</f>
        <v>0.95333333333333337</v>
      </c>
      <c r="K98">
        <f>IFERROR(VLOOKUP(A98,国债!$A:$B,2,FALSE),K99)</f>
        <v>2.9283999999999999</v>
      </c>
    </row>
    <row r="99" spans="1:11" x14ac:dyDescent="0.2">
      <c r="A99" s="3">
        <f>高速公路!A99</f>
        <v>44398</v>
      </c>
      <c r="B99" s="17">
        <f>[1]!s_dq_close(B$4,$A99,1)/B$125</f>
        <v>0.97394636015325675</v>
      </c>
      <c r="C99" s="17">
        <f>[1]!s_dq_close(C$4,$A99,1)/C$125</f>
        <v>0.99614791987673346</v>
      </c>
      <c r="D99" s="17">
        <f>[1]!s_dq_close(D$4,$A99,1)/D$125</f>
        <v>1.0102191438628363</v>
      </c>
      <c r="E99" s="17">
        <f>[1]!s_dq_close(E$4,$A99,1)/E$125</f>
        <v>0.99513693370872791</v>
      </c>
      <c r="F99" s="17">
        <f>[1]!s_dq_close(F$4,$A99,1)/F$125</f>
        <v>0.95819805194805208</v>
      </c>
      <c r="G99" s="17">
        <f>[1]!s_dq_close(G$4,$A99,1)/G$125</f>
        <v>0.99717078189300412</v>
      </c>
      <c r="H99" s="17">
        <f>[1]!s_dq_close(H$4,$A99,1)/H$125</f>
        <v>0.98329764453961455</v>
      </c>
      <c r="I99" s="17">
        <f>[1]!s_dq_close(I$4,$A99,1)/I$125</f>
        <v>0.96892021787888494</v>
      </c>
      <c r="J99" s="17">
        <f>[1]!s_dq_close(J$4,$A99,1)/J$125</f>
        <v>0.95299319727891163</v>
      </c>
      <c r="K99">
        <f>IFERROR(VLOOKUP(A99,国债!$A:$B,2,FALSE),K100)</f>
        <v>2.9184000000000001</v>
      </c>
    </row>
    <row r="100" spans="1:11" x14ac:dyDescent="0.2">
      <c r="A100" s="3">
        <f>高速公路!A100</f>
        <v>44397</v>
      </c>
      <c r="B100" s="17">
        <f>[1]!s_dq_close(B$4,$A100,1)/B$125</f>
        <v>0.97601532567049809</v>
      </c>
      <c r="C100" s="17">
        <f>[1]!s_dq_close(C$4,$A100,1)/C$125</f>
        <v>0.99691833590138679</v>
      </c>
      <c r="D100" s="17">
        <f>[1]!s_dq_close(D$4,$A100,1)/D$125</f>
        <v>1.0102191438628363</v>
      </c>
      <c r="E100" s="17">
        <f>[1]!s_dq_close(E$4,$A100,1)/E$125</f>
        <v>0.99488098285129256</v>
      </c>
      <c r="F100" s="17">
        <f>[1]!s_dq_close(F$4,$A100,1)/F$125</f>
        <v>0.96063311688311692</v>
      </c>
      <c r="G100" s="17">
        <f>[1]!s_dq_close(G$4,$A100,1)/G$125</f>
        <v>0.99691358024691357</v>
      </c>
      <c r="H100" s="17">
        <f>[1]!s_dq_close(H$4,$A100,1)/H$125</f>
        <v>0.98501070663811552</v>
      </c>
      <c r="I100" s="17">
        <f>[1]!s_dq_close(I$4,$A100,1)/I$125</f>
        <v>0.97052226850368473</v>
      </c>
      <c r="J100" s="17">
        <f>[1]!s_dq_close(J$4,$A100,1)/J$125</f>
        <v>0.95374149659863949</v>
      </c>
      <c r="K100">
        <f>IFERROR(VLOOKUP(A100,国债!$A:$B,2,FALSE),K101)</f>
        <v>2.9258000000000002</v>
      </c>
    </row>
    <row r="101" spans="1:11" x14ac:dyDescent="0.2">
      <c r="A101" s="3">
        <f>高速公路!A101</f>
        <v>44396</v>
      </c>
      <c r="B101" s="17">
        <f>[1]!s_dq_close(B$4,$A101,1)/B$125</f>
        <v>0.97647509578544056</v>
      </c>
      <c r="C101" s="17">
        <f>[1]!s_dq_close(C$4,$A101,1)/C$125</f>
        <v>0.99743194658448886</v>
      </c>
      <c r="D101" s="17">
        <f>[1]!s_dq_close(D$4,$A101,1)/D$125</f>
        <v>1.00840240717611</v>
      </c>
      <c r="E101" s="17">
        <f>[1]!s_dq_close(E$4,$A101,1)/E$125</f>
        <v>0.99462503199385721</v>
      </c>
      <c r="F101" s="17">
        <f>[1]!s_dq_close(F$4,$A101,1)/F$125</f>
        <v>0.9638798701298702</v>
      </c>
      <c r="G101" s="17">
        <f>[1]!s_dq_close(G$4,$A101,1)/G$125</f>
        <v>0.99485596707818924</v>
      </c>
      <c r="H101" s="17">
        <f>[1]!s_dq_close(H$4,$A101,1)/H$125</f>
        <v>0.98501070663811552</v>
      </c>
      <c r="I101" s="17">
        <f>[1]!s_dq_close(I$4,$A101,1)/I$125</f>
        <v>0.97020185837872475</v>
      </c>
      <c r="J101" s="17">
        <f>[1]!s_dq_close(J$4,$A101,1)/J$125</f>
        <v>0.9531292517006803</v>
      </c>
      <c r="K101">
        <f>IFERROR(VLOOKUP(A101,国债!$A:$B,2,FALSE),K102)</f>
        <v>2.9483000000000001</v>
      </c>
    </row>
    <row r="102" spans="1:11" x14ac:dyDescent="0.2">
      <c r="A102" s="3">
        <f>高速公路!A102</f>
        <v>44393</v>
      </c>
      <c r="B102" s="17">
        <f>[1]!s_dq_close(B$4,$A102,1)/B$125</f>
        <v>0.97340996168582361</v>
      </c>
      <c r="C102" s="17">
        <f>[1]!s_dq_close(C$4,$A102,1)/C$125</f>
        <v>0.99897277863379563</v>
      </c>
      <c r="D102" s="17">
        <f>[1]!s_dq_close(D$4,$A102,1)/D$125</f>
        <v>1.0060179402747813</v>
      </c>
      <c r="E102" s="17">
        <f>[1]!s_dq_close(E$4,$A102,1)/E$125</f>
        <v>0.99436908113642175</v>
      </c>
      <c r="F102" s="17">
        <f>[1]!s_dq_close(F$4,$A102,1)/F$125</f>
        <v>0.95900974025974028</v>
      </c>
      <c r="G102" s="17">
        <f>[1]!s_dq_close(G$4,$A102,1)/G$125</f>
        <v>0.99228395061728403</v>
      </c>
      <c r="H102" s="17">
        <f>[1]!s_dq_close(H$4,$A102,1)/H$125</f>
        <v>0.98415417558886509</v>
      </c>
      <c r="I102" s="17">
        <f>[1]!s_dq_close(I$4,$A102,1)/I$125</f>
        <v>0.96988144825376488</v>
      </c>
      <c r="J102" s="17">
        <f>[1]!s_dq_close(J$4,$A102,1)/J$125</f>
        <v>0.95299319727891163</v>
      </c>
      <c r="K102">
        <f>IFERROR(VLOOKUP(A102,国债!$A:$B,2,FALSE),K103)</f>
        <v>2.9432</v>
      </c>
    </row>
    <row r="103" spans="1:11" x14ac:dyDescent="0.2">
      <c r="A103" s="3">
        <f>高速公路!A103</f>
        <v>44392</v>
      </c>
      <c r="B103" s="17">
        <f>[1]!s_dq_close(B$4,$A103,1)/B$125</f>
        <v>0.96459770114942522</v>
      </c>
      <c r="C103" s="17">
        <f>[1]!s_dq_close(C$4,$A103,1)/C$125</f>
        <v>0.99666153055983553</v>
      </c>
      <c r="D103" s="17">
        <f>[1]!s_dq_close(D$4,$A103,1)/D$125</f>
        <v>0.99954581582831847</v>
      </c>
      <c r="E103" s="17">
        <f>[1]!s_dq_close(E$4,$A103,1)/E$125</f>
        <v>0.98515485026874849</v>
      </c>
      <c r="F103" s="17">
        <f>[1]!s_dq_close(F$4,$A103,1)/F$125</f>
        <v>0.9464285714285714</v>
      </c>
      <c r="G103" s="17">
        <f>[1]!s_dq_close(G$4,$A103,1)/G$125</f>
        <v>0.9902263374485597</v>
      </c>
      <c r="H103" s="17">
        <f>[1]!s_dq_close(H$4,$A103,1)/H$125</f>
        <v>0.97858672376873668</v>
      </c>
      <c r="I103" s="17">
        <f>[1]!s_dq_close(I$4,$A103,1)/I$125</f>
        <v>0.96507529637936562</v>
      </c>
      <c r="J103" s="17">
        <f>[1]!s_dq_close(J$4,$A103,1)/J$125</f>
        <v>0.95149659863945579</v>
      </c>
      <c r="K103">
        <f>IFERROR(VLOOKUP(A103,国债!$A:$B,2,FALSE),K104)</f>
        <v>2.9557000000000002</v>
      </c>
    </row>
    <row r="104" spans="1:11" x14ac:dyDescent="0.2">
      <c r="A104" s="3">
        <f>高速公路!A104</f>
        <v>44391</v>
      </c>
      <c r="B104" s="17">
        <f>[1]!s_dq_close(B$4,$A104,1)/B$125</f>
        <v>0.95823754789272031</v>
      </c>
      <c r="C104" s="17">
        <f>[1]!s_dq_close(C$4,$A104,1)/C$125</f>
        <v>0.98741653826399589</v>
      </c>
      <c r="D104" s="17">
        <f>[1]!s_dq_close(D$4,$A104,1)/D$125</f>
        <v>0.99591234245486548</v>
      </c>
      <c r="E104" s="17">
        <f>[1]!s_dq_close(E$4,$A104,1)/E$125</f>
        <v>0.97261325825441514</v>
      </c>
      <c r="F104" s="17">
        <f>[1]!s_dq_close(F$4,$A104,1)/F$125</f>
        <v>0.9464285714285714</v>
      </c>
      <c r="G104" s="17">
        <f>[1]!s_dq_close(G$4,$A104,1)/G$125</f>
        <v>0.98636831275720172</v>
      </c>
      <c r="H104" s="17">
        <f>[1]!s_dq_close(H$4,$A104,1)/H$125</f>
        <v>0.96531049250535339</v>
      </c>
      <c r="I104" s="17">
        <f>[1]!s_dq_close(I$4,$A104,1)/I$125</f>
        <v>0.96347324575456583</v>
      </c>
      <c r="J104" s="17">
        <f>[1]!s_dq_close(J$4,$A104,1)/J$125</f>
        <v>0.94884353741496608</v>
      </c>
      <c r="K104">
        <f>IFERROR(VLOOKUP(A104,国债!$A:$B,2,FALSE),K105)</f>
        <v>2.9356</v>
      </c>
    </row>
    <row r="105" spans="1:11" x14ac:dyDescent="0.2">
      <c r="A105" s="3">
        <f>高速公路!A105</f>
        <v>44390</v>
      </c>
      <c r="B105" s="17">
        <f>[1]!s_dq_close(B$4,$A105,1)/B$125</f>
        <v>0.96513409961685825</v>
      </c>
      <c r="C105" s="17">
        <f>[1]!s_dq_close(C$4,$A105,1)/C$125</f>
        <v>0.98767334360554704</v>
      </c>
      <c r="D105" s="17">
        <f>[1]!s_dq_close(D$4,$A105,1)/D$125</f>
        <v>0.99931872374247754</v>
      </c>
      <c r="E105" s="17">
        <f>[1]!s_dq_close(E$4,$A105,1)/E$125</f>
        <v>0.97517276682876886</v>
      </c>
      <c r="F105" s="17">
        <f>[1]!s_dq_close(F$4,$A105,1)/F$125</f>
        <v>0.94886363636363635</v>
      </c>
      <c r="G105" s="17">
        <f>[1]!s_dq_close(G$4,$A105,1)/G$125</f>
        <v>0.98816872427983549</v>
      </c>
      <c r="H105" s="17">
        <f>[1]!s_dq_close(H$4,$A105,1)/H$125</f>
        <v>0.97130620985010696</v>
      </c>
      <c r="I105" s="17">
        <f>[1]!s_dq_close(I$4,$A105,1)/I$125</f>
        <v>0.96411406600448568</v>
      </c>
      <c r="J105" s="17">
        <f>[1]!s_dq_close(J$4,$A105,1)/J$125</f>
        <v>0.95217687074829938</v>
      </c>
      <c r="K105">
        <f>IFERROR(VLOOKUP(A105,国债!$A:$B,2,FALSE),K106)</f>
        <v>2.9256000000000002</v>
      </c>
    </row>
    <row r="106" spans="1:11" x14ac:dyDescent="0.2">
      <c r="A106" s="3">
        <f>高速公路!A106</f>
        <v>44389</v>
      </c>
      <c r="B106" s="17">
        <f>[1]!s_dq_close(B$4,$A106,1)/B$125</f>
        <v>0.97233716475095777</v>
      </c>
      <c r="C106" s="17">
        <f>[1]!s_dq_close(C$4,$A106,1)/C$125</f>
        <v>0.98407806882383142</v>
      </c>
      <c r="D106" s="17">
        <f>[1]!s_dq_close(D$4,$A106,1)/D$125</f>
        <v>1</v>
      </c>
      <c r="E106" s="17">
        <f>[1]!s_dq_close(E$4,$A106,1)/E$125</f>
        <v>0.98105963654978245</v>
      </c>
      <c r="F106" s="17">
        <f>[1]!s_dq_close(F$4,$A106,1)/F$125</f>
        <v>0.95413961038961037</v>
      </c>
      <c r="G106" s="17">
        <f>[1]!s_dq_close(G$4,$A106,1)/G$125</f>
        <v>0.98842592592592593</v>
      </c>
      <c r="H106" s="17">
        <f>[1]!s_dq_close(H$4,$A106,1)/H$125</f>
        <v>0.9781584582441113</v>
      </c>
      <c r="I106" s="17">
        <f>[1]!s_dq_close(I$4,$A106,1)/I$125</f>
        <v>0.962512015379686</v>
      </c>
      <c r="J106" s="17">
        <f>[1]!s_dq_close(J$4,$A106,1)/J$125</f>
        <v>0.95217687074829938</v>
      </c>
      <c r="K106">
        <f>IFERROR(VLOOKUP(A106,国债!$A:$B,2,FALSE),K107)</f>
        <v>2.9430999999999998</v>
      </c>
    </row>
    <row r="107" spans="1:11" x14ac:dyDescent="0.2">
      <c r="A107" s="3">
        <f>高速公路!A107</f>
        <v>44386</v>
      </c>
      <c r="B107" s="17">
        <f>[1]!s_dq_close(B$4,$A107,1)/B$125</f>
        <v>0.97609195402298843</v>
      </c>
      <c r="C107" s="17">
        <f>[1]!s_dq_close(C$4,$A107,1)/C$125</f>
        <v>0.98741653826399589</v>
      </c>
      <c r="D107" s="17">
        <f>[1]!s_dq_close(D$4,$A107,1)/D$125</f>
        <v>1.0003406381287612</v>
      </c>
      <c r="E107" s="17">
        <f>[1]!s_dq_close(E$4,$A107,1)/E$125</f>
        <v>0.98566675198361908</v>
      </c>
      <c r="F107" s="17">
        <f>[1]!s_dq_close(F$4,$A107,1)/F$125</f>
        <v>0.95738636363636365</v>
      </c>
      <c r="G107" s="17">
        <f>[1]!s_dq_close(G$4,$A107,1)/G$125</f>
        <v>0.98688271604938282</v>
      </c>
      <c r="H107" s="17">
        <f>[1]!s_dq_close(H$4,$A107,1)/H$125</f>
        <v>0.98072805139186303</v>
      </c>
      <c r="I107" s="17">
        <f>[1]!s_dq_close(I$4,$A107,1)/I$125</f>
        <v>0.96443447612944566</v>
      </c>
      <c r="J107" s="17">
        <f>[1]!s_dq_close(J$4,$A107,1)/J$125</f>
        <v>0.95224489795918366</v>
      </c>
      <c r="K107">
        <f>IFERROR(VLOOKUP(A107,国债!$A:$B,2,FALSE),K108)</f>
        <v>3.0105</v>
      </c>
    </row>
    <row r="108" spans="1:11" x14ac:dyDescent="0.2">
      <c r="A108" s="3">
        <f>高速公路!A108</f>
        <v>44385</v>
      </c>
      <c r="B108" s="17">
        <f>[1]!s_dq_close(B$4,$A108,1)/B$125</f>
        <v>0.98145593869731795</v>
      </c>
      <c r="C108" s="17">
        <f>[1]!s_dq_close(C$4,$A108,1)/C$125</f>
        <v>0.98998459167950692</v>
      </c>
      <c r="D108" s="17">
        <f>[1]!s_dq_close(D$4,$A108,1)/D$125</f>
        <v>1.0027251050300896</v>
      </c>
      <c r="E108" s="17">
        <f>[1]!s_dq_close(E$4,$A108,1)/E$125</f>
        <v>0.98976196570258512</v>
      </c>
      <c r="F108" s="17">
        <f>[1]!s_dq_close(F$4,$A108,1)/F$125</f>
        <v>0.95941558441558439</v>
      </c>
      <c r="G108" s="17">
        <f>[1]!s_dq_close(G$4,$A108,1)/G$125</f>
        <v>0.98199588477366262</v>
      </c>
      <c r="H108" s="17">
        <f>[1]!s_dq_close(H$4,$A108,1)/H$125</f>
        <v>0.98201284796573884</v>
      </c>
      <c r="I108" s="17">
        <f>[1]!s_dq_close(I$4,$A108,1)/I$125</f>
        <v>0.96571611662928547</v>
      </c>
      <c r="J108" s="17">
        <f>[1]!s_dq_close(J$4,$A108,1)/J$125</f>
        <v>0.95197278911564631</v>
      </c>
      <c r="K108">
        <f>IFERROR(VLOOKUP(A108,国债!$A:$B,2,FALSE),K109)</f>
        <v>2.9830000000000001</v>
      </c>
    </row>
    <row r="109" spans="1:11" x14ac:dyDescent="0.2">
      <c r="A109" s="3">
        <f>高速公路!A109</f>
        <v>44384</v>
      </c>
      <c r="B109" s="17">
        <f>[1]!s_dq_close(B$4,$A109,1)/B$125</f>
        <v>0.98773946360153253</v>
      </c>
      <c r="C109" s="17">
        <f>[1]!s_dq_close(C$4,$A109,1)/C$125</f>
        <v>0.99435028248587565</v>
      </c>
      <c r="D109" s="17">
        <f>[1]!s_dq_close(D$4,$A109,1)/D$125</f>
        <v>1.0085159532190302</v>
      </c>
      <c r="E109" s="17">
        <f>[1]!s_dq_close(E$4,$A109,1)/E$125</f>
        <v>0.99078576913232663</v>
      </c>
      <c r="F109" s="17">
        <f>[1]!s_dq_close(F$4,$A109,1)/F$125</f>
        <v>0.96347402597402598</v>
      </c>
      <c r="G109" s="17">
        <f>[1]!s_dq_close(G$4,$A109,1)/G$125</f>
        <v>0.98662551440329216</v>
      </c>
      <c r="H109" s="17">
        <f>[1]!s_dq_close(H$4,$A109,1)/H$125</f>
        <v>0.98201284796573884</v>
      </c>
      <c r="I109" s="17">
        <f>[1]!s_dq_close(I$4,$A109,1)/I$125</f>
        <v>0.96892021787888494</v>
      </c>
      <c r="J109" s="17">
        <f>[1]!s_dq_close(J$4,$A109,1)/J$125</f>
        <v>0.95244897959183672</v>
      </c>
      <c r="K109">
        <f>IFERROR(VLOOKUP(A109,国债!$A:$B,2,FALSE),K110)</f>
        <v>3.0554000000000001</v>
      </c>
    </row>
    <row r="110" spans="1:11" x14ac:dyDescent="0.2">
      <c r="A110" s="3">
        <f>高速公路!A110</f>
        <v>44383</v>
      </c>
      <c r="B110" s="17">
        <f>[1]!s_dq_close(B$4,$A110,1)/B$125</f>
        <v>0.98950191570881219</v>
      </c>
      <c r="C110" s="17">
        <f>[1]!s_dq_close(C$4,$A110,1)/C$125</f>
        <v>0.99794555726759115</v>
      </c>
      <c r="D110" s="17">
        <f>[1]!s_dq_close(D$4,$A110,1)/D$125</f>
        <v>1.010446235948677</v>
      </c>
      <c r="E110" s="17">
        <f>[1]!s_dq_close(E$4,$A110,1)/E$125</f>
        <v>0.99308932684924489</v>
      </c>
      <c r="F110" s="17">
        <f>[1]!s_dq_close(F$4,$A110,1)/F$125</f>
        <v>0.96631493506493504</v>
      </c>
      <c r="G110" s="17">
        <f>[1]!s_dq_close(G$4,$A110,1)/G$125</f>
        <v>0.98919753086419759</v>
      </c>
      <c r="H110" s="17">
        <f>[1]!s_dq_close(H$4,$A110,1)/H$125</f>
        <v>0.98415417558886509</v>
      </c>
      <c r="I110" s="17">
        <f>[1]!s_dq_close(I$4,$A110,1)/I$125</f>
        <v>0.9737263697532843</v>
      </c>
      <c r="J110" s="17">
        <f>[1]!s_dq_close(J$4,$A110,1)/J$125</f>
        <v>0.95292517006802724</v>
      </c>
      <c r="K110">
        <f>IFERROR(VLOOKUP(A110,国债!$A:$B,2,FALSE),K111)</f>
        <v>3.0853999999999999</v>
      </c>
    </row>
    <row r="111" spans="1:11" x14ac:dyDescent="0.2">
      <c r="A111" s="3">
        <f>高速公路!A111</f>
        <v>44382</v>
      </c>
      <c r="B111" s="17">
        <f>[1]!s_dq_close(B$4,$A111,1)/B$125</f>
        <v>0.99126436781609184</v>
      </c>
      <c r="C111" s="17">
        <f>[1]!s_dq_close(C$4,$A111,1)/C$125</f>
        <v>0.99922958397534667</v>
      </c>
      <c r="D111" s="17">
        <f>[1]!s_dq_close(D$4,$A111,1)/D$125</f>
        <v>1.0116952424208017</v>
      </c>
      <c r="E111" s="17">
        <f>[1]!s_dq_close(E$4,$A111,1)/E$125</f>
        <v>0.99308932684924489</v>
      </c>
      <c r="F111" s="17">
        <f>[1]!s_dq_close(F$4,$A111,1)/F$125</f>
        <v>0.96875</v>
      </c>
      <c r="G111" s="17">
        <f>[1]!s_dq_close(G$4,$A111,1)/G$125</f>
        <v>0.9940843621399178</v>
      </c>
      <c r="H111" s="17">
        <f>[1]!s_dq_close(H$4,$A111,1)/H$125</f>
        <v>0.98586723768736617</v>
      </c>
      <c r="I111" s="17">
        <f>[1]!s_dq_close(I$4,$A111,1)/I$125</f>
        <v>0.97885293175264343</v>
      </c>
      <c r="J111" s="17">
        <f>[1]!s_dq_close(J$4,$A111,1)/J$125</f>
        <v>0.95360544217687082</v>
      </c>
      <c r="K111">
        <f>IFERROR(VLOOKUP(A111,国债!$A:$B,2,FALSE),K112)</f>
        <v>3.0754000000000001</v>
      </c>
    </row>
    <row r="112" spans="1:11" x14ac:dyDescent="0.2">
      <c r="A112" s="3">
        <f>高速公路!A112</f>
        <v>44379</v>
      </c>
      <c r="B112" s="17">
        <f>[1]!s_dq_close(B$4,$A112,1)/B$125</f>
        <v>0.99279693486590026</v>
      </c>
      <c r="C112" s="17">
        <f>[1]!s_dq_close(C$4,$A112,1)/C$125</f>
        <v>1.0005136106831021</v>
      </c>
      <c r="D112" s="17">
        <f>[1]!s_dq_close(D$4,$A112,1)/D$125</f>
        <v>1.0124900647212445</v>
      </c>
      <c r="E112" s="17">
        <f>[1]!s_dq_close(E$4,$A112,1)/E$125</f>
        <v>0.99488098285129256</v>
      </c>
      <c r="F112" s="17">
        <f>[1]!s_dq_close(F$4,$A112,1)/F$125</f>
        <v>0.97199675324675328</v>
      </c>
      <c r="G112" s="17">
        <f>[1]!s_dq_close(G$4,$A112,1)/G$125</f>
        <v>1.0005144032921811</v>
      </c>
      <c r="H112" s="17">
        <f>[1]!s_dq_close(H$4,$A112,1)/H$125</f>
        <v>0.98929336188436834</v>
      </c>
      <c r="I112" s="17">
        <f>[1]!s_dq_close(I$4,$A112,1)/I$125</f>
        <v>0.9791733418776033</v>
      </c>
      <c r="J112" s="17">
        <f>[1]!s_dq_close(J$4,$A112,1)/J$125</f>
        <v>0.95489795918367359</v>
      </c>
      <c r="K112">
        <f>IFERROR(VLOOKUP(A112,国债!$A:$B,2,FALSE),K113)</f>
        <v>3.0802999999999998</v>
      </c>
    </row>
    <row r="113" spans="1:11" x14ac:dyDescent="0.2">
      <c r="A113" s="3">
        <f>高速公路!A113</f>
        <v>44378</v>
      </c>
      <c r="B113" s="17">
        <f>[1]!s_dq_close(B$4,$A113,1)/B$125</f>
        <v>0.99954022988505742</v>
      </c>
      <c r="C113" s="17">
        <f>[1]!s_dq_close(C$4,$A113,1)/C$125</f>
        <v>1.002568053415511</v>
      </c>
      <c r="D113" s="17">
        <f>[1]!s_dq_close(D$4,$A113,1)/D$125</f>
        <v>1.0218008402407177</v>
      </c>
      <c r="E113" s="17">
        <f>[1]!s_dq_close(E$4,$A113,1)/E$125</f>
        <v>1.0181725108779114</v>
      </c>
      <c r="F113" s="17">
        <f>[1]!s_dq_close(F$4,$A113,1)/F$125</f>
        <v>0.99147727272727282</v>
      </c>
      <c r="G113" s="17">
        <f>[1]!s_dq_close(G$4,$A113,1)/G$125</f>
        <v>0.99742798353909468</v>
      </c>
      <c r="H113" s="17">
        <f>[1]!s_dq_close(H$4,$A113,1)/H$125</f>
        <v>0.99057815845824415</v>
      </c>
      <c r="I113" s="17">
        <f>[1]!s_dq_close(I$4,$A113,1)/I$125</f>
        <v>0.99551425825056084</v>
      </c>
      <c r="J113" s="17">
        <f>[1]!s_dq_close(J$4,$A113,1)/J$125</f>
        <v>0.96503401360544216</v>
      </c>
      <c r="K113">
        <f>IFERROR(VLOOKUP(A113,国债!$A:$B,2,FALSE),K114)</f>
        <v>3.0878000000000001</v>
      </c>
    </row>
    <row r="114" spans="1:11" x14ac:dyDescent="0.2">
      <c r="A114" s="3">
        <f>高速公路!A114</f>
        <v>44377</v>
      </c>
      <c r="B114" s="17">
        <f>[1]!s_dq_close(B$4,$A114,1)/B$125</f>
        <v>0.99272030651340992</v>
      </c>
      <c r="C114" s="17">
        <f>[1]!s_dq_close(C$4,$A114,1)/C$125</f>
        <v>0.99974319465844885</v>
      </c>
      <c r="D114" s="17">
        <f>[1]!s_dq_close(D$4,$A114,1)/D$125</f>
        <v>1.0005677302146019</v>
      </c>
      <c r="E114" s="17">
        <f>[1]!s_dq_close(E$4,$A114,1)/E$125</f>
        <v>0.99436908113642175</v>
      </c>
      <c r="F114" s="17">
        <f>[1]!s_dq_close(F$4,$A114,1)/F$125</f>
        <v>0.96347402597402598</v>
      </c>
      <c r="G114" s="17">
        <f>[1]!s_dq_close(G$4,$A114,1)/G$125</f>
        <v>0.98225308641975306</v>
      </c>
      <c r="H114" s="17">
        <f>[1]!s_dq_close(H$4,$A114,1)/H$125</f>
        <v>0.98629550321199144</v>
      </c>
      <c r="I114" s="17">
        <f>[1]!s_dq_close(I$4,$A114,1)/I$125</f>
        <v>0.96763857737904524</v>
      </c>
      <c r="J114" s="17">
        <f>[1]!s_dq_close(J$4,$A114,1)/J$125</f>
        <v>0.95489795918367359</v>
      </c>
      <c r="K114">
        <f>IFERROR(VLOOKUP(A114,国债!$A:$B,2,FALSE),K115)</f>
        <v>3.0777999999999999</v>
      </c>
    </row>
    <row r="115" spans="1:11" x14ac:dyDescent="0.2">
      <c r="A115" s="3">
        <f>高速公路!A115</f>
        <v>44376</v>
      </c>
      <c r="B115" s="17">
        <f>[1]!s_dq_close(B$4,$A115,1)/B$125</f>
        <v>0.990191570881226</v>
      </c>
      <c r="C115" s="17">
        <f>[1]!s_dq_close(C$4,$A115,1)/C$125</f>
        <v>0.99922958397534667</v>
      </c>
      <c r="D115" s="17">
        <f>[1]!s_dq_close(D$4,$A115,1)/D$125</f>
        <v>1.0002270920858407</v>
      </c>
      <c r="E115" s="17">
        <f>[1]!s_dq_close(E$4,$A115,1)/E$125</f>
        <v>0.99385717942155105</v>
      </c>
      <c r="F115" s="17">
        <f>[1]!s_dq_close(F$4,$A115,1)/F$125</f>
        <v>0.96306818181818188</v>
      </c>
      <c r="G115" s="17">
        <f>[1]!s_dq_close(G$4,$A115,1)/G$125</f>
        <v>0.98739711934156382</v>
      </c>
      <c r="H115" s="17">
        <f>[1]!s_dq_close(H$4,$A115,1)/H$125</f>
        <v>0.98586723768736617</v>
      </c>
      <c r="I115" s="17">
        <f>[1]!s_dq_close(I$4,$A115,1)/I$125</f>
        <v>0.96635693687920543</v>
      </c>
      <c r="J115" s="17">
        <f>[1]!s_dq_close(J$4,$A115,1)/J$125</f>
        <v>0.95210884353741509</v>
      </c>
      <c r="K115">
        <f>IFERROR(VLOOKUP(A115,国债!$A:$B,2,FALSE),K116)</f>
        <v>3.0853000000000002</v>
      </c>
    </row>
    <row r="116" spans="1:11" x14ac:dyDescent="0.2">
      <c r="A116" s="3">
        <f>高速公路!A116</f>
        <v>44375</v>
      </c>
      <c r="B116" s="17">
        <f>[1]!s_dq_close(B$4,$A116,1)/B$125</f>
        <v>0.9931800766283525</v>
      </c>
      <c r="C116" s="17">
        <f>[1]!s_dq_close(C$4,$A116,1)/C$125</f>
        <v>1.0010272213662044</v>
      </c>
      <c r="D116" s="17">
        <f>[1]!s_dq_close(D$4,$A116,1)/D$125</f>
        <v>1.001135460429204</v>
      </c>
      <c r="E116" s="17">
        <f>[1]!s_dq_close(E$4,$A116,1)/E$125</f>
        <v>0.99334527770668024</v>
      </c>
      <c r="F116" s="17">
        <f>[1]!s_dq_close(F$4,$A116,1)/F$125</f>
        <v>0.97321428571428581</v>
      </c>
      <c r="G116" s="17">
        <f>[1]!s_dq_close(G$4,$A116,1)/G$125</f>
        <v>0.99614197530864201</v>
      </c>
      <c r="H116" s="17">
        <f>[1]!s_dq_close(H$4,$A116,1)/H$125</f>
        <v>0.99100642398286942</v>
      </c>
      <c r="I116" s="17">
        <f>[1]!s_dq_close(I$4,$A116,1)/I$125</f>
        <v>0.97116308875360469</v>
      </c>
      <c r="J116" s="17">
        <f>[1]!s_dq_close(J$4,$A116,1)/J$125</f>
        <v>0.95605442176870759</v>
      </c>
      <c r="K116">
        <f>IFERROR(VLOOKUP(A116,国债!$A:$B,2,FALSE),K117)</f>
        <v>3.0903</v>
      </c>
    </row>
    <row r="117" spans="1:11" x14ac:dyDescent="0.2">
      <c r="A117" s="3">
        <f>高速公路!A117</f>
        <v>44372</v>
      </c>
      <c r="B117" s="17">
        <f>[1]!s_dq_close(B$4,$A117,1)/B$125</f>
        <v>0.99961685823754787</v>
      </c>
      <c r="C117" s="17">
        <f>[1]!s_dq_close(C$4,$A117,1)/C$125</f>
        <v>1.0038520801232664</v>
      </c>
      <c r="D117" s="17">
        <f>[1]!s_dq_close(D$4,$A117,1)/D$125</f>
        <v>1.0007948223004428</v>
      </c>
      <c r="E117" s="17">
        <f>[1]!s_dq_close(E$4,$A117,1)/E$125</f>
        <v>0.99488098285129256</v>
      </c>
      <c r="F117" s="17">
        <f>[1]!s_dq_close(F$4,$A117,1)/F$125</f>
        <v>0.97686688311688319</v>
      </c>
      <c r="G117" s="17">
        <f>[1]!s_dq_close(G$4,$A117,1)/G$125</f>
        <v>0.99871399176954734</v>
      </c>
      <c r="H117" s="17">
        <f>[1]!s_dq_close(H$4,$A117,1)/H$125</f>
        <v>0.99528907922912202</v>
      </c>
      <c r="I117" s="17">
        <f>[1]!s_dq_close(I$4,$A117,1)/I$125</f>
        <v>0.97757129125280362</v>
      </c>
      <c r="J117" s="17">
        <f>[1]!s_dq_close(J$4,$A117,1)/J$125</f>
        <v>0.95768707482993198</v>
      </c>
      <c r="K117">
        <f>IFERROR(VLOOKUP(A117,国债!$A:$B,2,FALSE),K118)</f>
        <v>3.0827</v>
      </c>
    </row>
    <row r="118" spans="1:11" x14ac:dyDescent="0.2">
      <c r="A118" s="3">
        <f>高速公路!A118</f>
        <v>44371</v>
      </c>
      <c r="B118" s="17">
        <f>[1]!s_dq_close(B$4,$A118,1)/B$125</f>
        <v>0.99333333333333318</v>
      </c>
      <c r="C118" s="17">
        <f>[1]!s_dq_close(C$4,$A118,1)/C$125</f>
        <v>1.0017976373908577</v>
      </c>
      <c r="D118" s="17">
        <f>[1]!s_dq_close(D$4,$A118,1)/D$125</f>
        <v>1.0001135460429202</v>
      </c>
      <c r="E118" s="17">
        <f>[1]!s_dq_close(E$4,$A118,1)/E$125</f>
        <v>0.99436908113642175</v>
      </c>
      <c r="F118" s="17">
        <f>[1]!s_dq_close(F$4,$A118,1)/F$125</f>
        <v>0.97402597402597402</v>
      </c>
      <c r="G118" s="17">
        <f>[1]!s_dq_close(G$4,$A118,1)/G$125</f>
        <v>0.99819958847736623</v>
      </c>
      <c r="H118" s="17">
        <f>[1]!s_dq_close(H$4,$A118,1)/H$125</f>
        <v>0.99486081370449675</v>
      </c>
      <c r="I118" s="17">
        <f>[1]!s_dq_close(I$4,$A118,1)/I$125</f>
        <v>0.98109580262736296</v>
      </c>
      <c r="J118" s="17">
        <f>[1]!s_dq_close(J$4,$A118,1)/J$125</f>
        <v>0.95714285714285718</v>
      </c>
      <c r="K118">
        <f>IFERROR(VLOOKUP(A118,国债!$A:$B,2,FALSE),K119)</f>
        <v>3.0828000000000002</v>
      </c>
    </row>
    <row r="119" spans="1:11" x14ac:dyDescent="0.2">
      <c r="A119" s="3">
        <f>高速公路!A119</f>
        <v>44370</v>
      </c>
      <c r="B119" s="17">
        <f>[1]!s_dq_close(B$4,$A119,1)/B$125</f>
        <v>0.99816091954022979</v>
      </c>
      <c r="C119" s="17">
        <f>[1]!s_dq_close(C$4,$A119,1)/C$125</f>
        <v>1.0043656908063687</v>
      </c>
      <c r="D119" s="17">
        <f>[1]!s_dq_close(D$4,$A119,1)/D$125</f>
        <v>1.0007948223004428</v>
      </c>
      <c r="E119" s="17">
        <f>[1]!s_dq_close(E$4,$A119,1)/E$125</f>
        <v>0.99974404914256465</v>
      </c>
      <c r="F119" s="17">
        <f>[1]!s_dq_close(F$4,$A119,1)/F$125</f>
        <v>0.97118506493506485</v>
      </c>
      <c r="G119" s="17">
        <f>[1]!s_dq_close(G$4,$A119,1)/G$125</f>
        <v>1.0010288065843622</v>
      </c>
      <c r="H119" s="17">
        <f>[1]!s_dq_close(H$4,$A119,1)/H$125</f>
        <v>0.98843683083511769</v>
      </c>
      <c r="I119" s="17">
        <f>[1]!s_dq_close(I$4,$A119,1)/I$125</f>
        <v>0.98013457225248324</v>
      </c>
      <c r="J119" s="17">
        <f>[1]!s_dq_close(J$4,$A119,1)/J$125</f>
        <v>0.97197278911564633</v>
      </c>
      <c r="K119">
        <f>IFERROR(VLOOKUP(A119,国债!$A:$B,2,FALSE),K120)</f>
        <v>3.0853000000000002</v>
      </c>
    </row>
    <row r="120" spans="1:11" x14ac:dyDescent="0.2">
      <c r="A120" s="3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1" x14ac:dyDescent="0.2">
      <c r="A121" s="3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1" x14ac:dyDescent="0.2">
      <c r="A122" s="3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1" x14ac:dyDescent="0.2">
      <c r="A123" s="3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1" x14ac:dyDescent="0.2">
      <c r="A124" s="3">
        <f>高速公路!A119</f>
        <v>44370</v>
      </c>
      <c r="B124" s="17">
        <f>[1]!s_dq_close(B$4,$A124,1)</f>
        <v>13.026</v>
      </c>
      <c r="C124" s="17">
        <f>[1]!s_dq_close(C$4,$A124,1)</f>
        <v>3.911</v>
      </c>
      <c r="D124" s="17">
        <f>[1]!s_dq_close(D$4,$A124,1)</f>
        <v>8.8140000000000001</v>
      </c>
      <c r="E124" s="17">
        <f>[1]!s_dq_close(E$4,$A124,1)</f>
        <v>3.9060000000000001</v>
      </c>
      <c r="F124" s="17">
        <f>[1]!s_dq_close(F$4,$A124,1)</f>
        <v>2.3929999999999998</v>
      </c>
      <c r="G124" s="17">
        <f>[1]!s_dq_close(G$4,$A124,1)</f>
        <v>3.8919999999999999</v>
      </c>
      <c r="H124" s="17">
        <f>[1]!s_dq_close(H$4,$A124,1)</f>
        <v>2.3079999999999998</v>
      </c>
      <c r="I124" s="17">
        <f>[1]!s_dq_close(I$4,$A124,1)</f>
        <v>3.0590000000000002</v>
      </c>
      <c r="J124" s="17">
        <f>[1]!s_dq_close(J$4,$A124,1)</f>
        <v>14.288</v>
      </c>
    </row>
    <row r="125" spans="1:11" x14ac:dyDescent="0.2">
      <c r="A125" s="3">
        <f>高速公路!A120</f>
        <v>44369</v>
      </c>
      <c r="B125" s="17">
        <f>[1]!s_dq_close(B$4,$A125,1)</f>
        <v>13.05</v>
      </c>
      <c r="C125" s="17">
        <f>[1]!s_dq_close(C$4,$A125,1)</f>
        <v>3.8940000000000001</v>
      </c>
      <c r="D125" s="17">
        <f>[1]!s_dq_close(D$4,$A125,1)</f>
        <v>8.8070000000000004</v>
      </c>
      <c r="E125" s="17">
        <f>[1]!s_dq_close(E$4,$A125,1)</f>
        <v>3.907</v>
      </c>
      <c r="F125" s="17">
        <f>[1]!s_dq_close(F$4,$A125,1)</f>
        <v>2.464</v>
      </c>
      <c r="G125" s="17">
        <f>[1]!s_dq_close(G$4,$A125,1)</f>
        <v>3.8879999999999999</v>
      </c>
      <c r="H125" s="17">
        <f>[1]!s_dq_close(H$4,$A125,1)</f>
        <v>2.335</v>
      </c>
      <c r="I125" s="17">
        <f>[1]!s_dq_close(I$4,$A125,1)</f>
        <v>3.121</v>
      </c>
      <c r="J125" s="17">
        <f>[1]!s_dq_close(J$4,$A125,1)</f>
        <v>14.7</v>
      </c>
    </row>
    <row r="126" spans="1:11" x14ac:dyDescent="0.2">
      <c r="A126" s="3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1" x14ac:dyDescent="0.2">
      <c r="A127" s="3"/>
    </row>
    <row r="128" spans="1:1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9B0C-2C4D-4313-B9BA-C3D54E4DC339}">
  <dimension ref="A1:G685"/>
  <sheetViews>
    <sheetView workbookViewId="0">
      <selection activeCell="I36" sqref="I36"/>
    </sheetView>
  </sheetViews>
  <sheetFormatPr defaultRowHeight="14.25" x14ac:dyDescent="0.2"/>
  <cols>
    <col min="1" max="1" width="11.625" bestFit="1" customWidth="1"/>
    <col min="2" max="2" width="24" bestFit="1" customWidth="1"/>
    <col min="3" max="4" width="22.875" bestFit="1" customWidth="1"/>
    <col min="5" max="5" width="26.125" bestFit="1" customWidth="1"/>
    <col min="6" max="7" width="25" bestFit="1" customWidth="1"/>
  </cols>
  <sheetData>
    <row r="1" spans="1:7" x14ac:dyDescent="0.2">
      <c r="A1" s="23" t="str">
        <f>[1]!edb()</f>
        <v>Wind</v>
      </c>
    </row>
    <row r="2" spans="1: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2">
      <c r="A3" s="24">
        <v>44538</v>
      </c>
      <c r="B3" s="25">
        <v>2.8551000000000002</v>
      </c>
      <c r="C3" s="25">
        <v>2.74</v>
      </c>
      <c r="D3" s="25">
        <v>2.5318000000000001</v>
      </c>
      <c r="E3" s="25">
        <v>3.0949</v>
      </c>
      <c r="F3" s="25">
        <v>2.9516</v>
      </c>
      <c r="G3" s="25">
        <v>2.6244000000000001</v>
      </c>
    </row>
    <row r="4" spans="1:7" x14ac:dyDescent="0.2">
      <c r="A4" s="24">
        <v>44537</v>
      </c>
      <c r="B4" s="25">
        <v>2.8451</v>
      </c>
      <c r="C4" s="25">
        <v>2.7301000000000002</v>
      </c>
      <c r="D4" s="25">
        <v>2.5249000000000001</v>
      </c>
      <c r="E4" s="25">
        <v>3.0920999999999998</v>
      </c>
      <c r="F4" s="25">
        <v>2.9432</v>
      </c>
      <c r="G4" s="25">
        <v>2.6126999999999998</v>
      </c>
    </row>
    <row r="5" spans="1:7" x14ac:dyDescent="0.2">
      <c r="A5" s="24">
        <v>44536</v>
      </c>
      <c r="B5" s="25">
        <v>2.8176000000000001</v>
      </c>
      <c r="C5" s="25">
        <v>2.7014999999999998</v>
      </c>
      <c r="D5" s="25">
        <v>2.4950999999999999</v>
      </c>
      <c r="E5" s="25">
        <v>3.0798999999999999</v>
      </c>
      <c r="F5" s="25">
        <v>2.9257</v>
      </c>
      <c r="G5" s="25">
        <v>2.6101000000000001</v>
      </c>
    </row>
    <row r="6" spans="1:7" x14ac:dyDescent="0.2">
      <c r="A6" s="24">
        <v>44533</v>
      </c>
      <c r="B6" s="25">
        <v>2.8700999999999999</v>
      </c>
      <c r="C6" s="25">
        <v>2.7572999999999999</v>
      </c>
      <c r="D6" s="25">
        <v>2.5364</v>
      </c>
      <c r="E6" s="25">
        <v>3.1345000000000001</v>
      </c>
      <c r="F6" s="25">
        <v>2.9838</v>
      </c>
      <c r="G6" s="25">
        <v>2.6516000000000002</v>
      </c>
    </row>
    <row r="7" spans="1:7" x14ac:dyDescent="0.2">
      <c r="A7" s="24">
        <v>44532</v>
      </c>
      <c r="B7" s="25">
        <v>2.8601000000000001</v>
      </c>
      <c r="C7" s="25">
        <v>2.7444000000000002</v>
      </c>
      <c r="D7" s="25">
        <v>2.5206</v>
      </c>
      <c r="E7" s="25">
        <v>3.1318000000000001</v>
      </c>
      <c r="F7" s="25">
        <v>2.9647999999999999</v>
      </c>
      <c r="G7" s="25">
        <v>2.6417000000000002</v>
      </c>
    </row>
    <row r="8" spans="1:7" x14ac:dyDescent="0.2">
      <c r="A8" s="24">
        <v>44531</v>
      </c>
      <c r="B8" s="25">
        <v>2.8401000000000001</v>
      </c>
      <c r="C8" s="25">
        <v>2.7128999999999999</v>
      </c>
      <c r="D8" s="25">
        <v>2.5144000000000002</v>
      </c>
      <c r="E8" s="25">
        <v>3.1217999999999999</v>
      </c>
      <c r="F8" s="25">
        <v>2.9554</v>
      </c>
      <c r="G8" s="25">
        <v>2.6263999999999998</v>
      </c>
    </row>
    <row r="9" spans="1:7" x14ac:dyDescent="0.2">
      <c r="A9" s="24">
        <v>44530</v>
      </c>
      <c r="B9" s="25">
        <v>2.8250000000000002</v>
      </c>
      <c r="C9" s="25">
        <v>2.6920000000000002</v>
      </c>
      <c r="D9" s="25">
        <v>2.5028000000000001</v>
      </c>
      <c r="E9" s="25">
        <v>3.1080999999999999</v>
      </c>
      <c r="F9" s="25">
        <v>2.9344000000000001</v>
      </c>
      <c r="G9" s="25">
        <v>2.6177999999999999</v>
      </c>
    </row>
    <row r="10" spans="1:7" x14ac:dyDescent="0.2">
      <c r="A10" s="24">
        <v>44529</v>
      </c>
      <c r="B10" s="25">
        <v>2.8250000000000002</v>
      </c>
      <c r="C10" s="25">
        <v>2.6854</v>
      </c>
      <c r="D10" s="25">
        <v>2.4912999999999998</v>
      </c>
      <c r="E10" s="25">
        <v>3.1070000000000002</v>
      </c>
      <c r="F10" s="25">
        <v>2.9325999999999999</v>
      </c>
      <c r="G10" s="25">
        <v>2.6086999999999998</v>
      </c>
    </row>
    <row r="11" spans="1:7" x14ac:dyDescent="0.2">
      <c r="A11" s="24">
        <v>44526</v>
      </c>
      <c r="B11" s="25">
        <v>2.82</v>
      </c>
      <c r="C11" s="25">
        <v>2.6781000000000001</v>
      </c>
      <c r="D11" s="25">
        <v>2.4739</v>
      </c>
      <c r="E11" s="25">
        <v>3.1093999999999999</v>
      </c>
      <c r="F11" s="25">
        <v>2.9283000000000001</v>
      </c>
      <c r="G11" s="25">
        <v>2.5874999999999999</v>
      </c>
    </row>
    <row r="12" spans="1:7" x14ac:dyDescent="0.2">
      <c r="A12" s="24">
        <v>44525</v>
      </c>
      <c r="B12" s="25">
        <v>2.855</v>
      </c>
      <c r="C12" s="25">
        <v>2.7086999999999999</v>
      </c>
      <c r="D12" s="25">
        <v>2.4946999999999999</v>
      </c>
      <c r="E12" s="25">
        <v>3.1442000000000001</v>
      </c>
      <c r="F12" s="25">
        <v>2.9552</v>
      </c>
      <c r="G12" s="25">
        <v>2.6006</v>
      </c>
    </row>
    <row r="13" spans="1:7" x14ac:dyDescent="0.2">
      <c r="A13" s="24">
        <v>44524</v>
      </c>
      <c r="B13" s="25">
        <v>2.86</v>
      </c>
      <c r="C13" s="25">
        <v>2.714</v>
      </c>
      <c r="D13" s="25">
        <v>2.4998999999999998</v>
      </c>
      <c r="E13" s="25">
        <v>3.1392000000000002</v>
      </c>
      <c r="F13" s="25">
        <v>2.9599000000000002</v>
      </c>
      <c r="G13" s="25">
        <v>2.6036999999999999</v>
      </c>
    </row>
    <row r="14" spans="1:7" x14ac:dyDescent="0.2">
      <c r="A14" s="24">
        <v>44523</v>
      </c>
      <c r="B14" s="25">
        <v>2.8875000000000002</v>
      </c>
      <c r="C14" s="25">
        <v>2.7464</v>
      </c>
      <c r="D14" s="25">
        <v>2.5152000000000001</v>
      </c>
      <c r="E14" s="25">
        <v>3.169</v>
      </c>
      <c r="F14" s="25">
        <v>2.9815</v>
      </c>
      <c r="G14" s="25">
        <v>2.6307</v>
      </c>
    </row>
    <row r="15" spans="1:7" x14ac:dyDescent="0.2">
      <c r="A15" s="24">
        <v>44522</v>
      </c>
      <c r="B15" s="25">
        <v>2.8875999999999999</v>
      </c>
      <c r="C15" s="25">
        <v>2.7443</v>
      </c>
      <c r="D15" s="25">
        <v>2.5116999999999998</v>
      </c>
      <c r="E15" s="25">
        <v>3.1714000000000002</v>
      </c>
      <c r="F15" s="25">
        <v>2.9803000000000002</v>
      </c>
      <c r="G15" s="25">
        <v>2.6295000000000002</v>
      </c>
    </row>
    <row r="16" spans="1:7" x14ac:dyDescent="0.2">
      <c r="A16" s="24">
        <v>44519</v>
      </c>
      <c r="B16" s="25">
        <v>2.9302000000000001</v>
      </c>
      <c r="C16" s="25">
        <v>2.7608000000000001</v>
      </c>
      <c r="D16" s="25">
        <v>2.5280999999999998</v>
      </c>
      <c r="E16" s="25">
        <v>3.1873</v>
      </c>
      <c r="F16" s="25">
        <v>2.9950999999999999</v>
      </c>
      <c r="G16" s="25">
        <v>2.6442000000000001</v>
      </c>
    </row>
    <row r="17" spans="1:7" x14ac:dyDescent="0.2">
      <c r="A17" s="24">
        <v>44518</v>
      </c>
      <c r="B17" s="25">
        <v>2.9146000000000001</v>
      </c>
      <c r="C17" s="25">
        <v>2.7442000000000002</v>
      </c>
      <c r="D17" s="25">
        <v>2.5188999999999999</v>
      </c>
      <c r="E17" s="25">
        <v>3.1760999999999999</v>
      </c>
      <c r="F17" s="25">
        <v>2.9788999999999999</v>
      </c>
      <c r="G17" s="25">
        <v>2.6379999999999999</v>
      </c>
    </row>
    <row r="18" spans="1:7" x14ac:dyDescent="0.2">
      <c r="A18" s="24">
        <v>44517</v>
      </c>
      <c r="B18" s="25">
        <v>2.9295</v>
      </c>
      <c r="C18" s="25">
        <v>2.7551000000000001</v>
      </c>
      <c r="D18" s="25">
        <v>2.5230000000000001</v>
      </c>
      <c r="E18" s="25">
        <v>3.1890999999999998</v>
      </c>
      <c r="F18" s="25">
        <v>2.9897999999999998</v>
      </c>
      <c r="G18" s="25">
        <v>2.6505999999999998</v>
      </c>
    </row>
    <row r="19" spans="1:7" x14ac:dyDescent="0.2">
      <c r="A19" s="24">
        <v>44516</v>
      </c>
      <c r="B19" s="25">
        <v>2.9243999999999999</v>
      </c>
      <c r="C19" s="25">
        <v>2.7498999999999998</v>
      </c>
      <c r="D19" s="25">
        <v>2.5232000000000001</v>
      </c>
      <c r="E19" s="25">
        <v>3.181</v>
      </c>
      <c r="F19" s="25">
        <v>2.9836999999999998</v>
      </c>
      <c r="G19" s="25">
        <v>2.6507000000000001</v>
      </c>
    </row>
    <row r="20" spans="1:7" x14ac:dyDescent="0.2">
      <c r="A20" s="24">
        <v>44515</v>
      </c>
      <c r="B20" s="25">
        <v>2.9268999999999998</v>
      </c>
      <c r="C20" s="25">
        <v>2.7570000000000001</v>
      </c>
      <c r="D20" s="25">
        <v>2.5303</v>
      </c>
      <c r="E20" s="25">
        <v>3.181</v>
      </c>
      <c r="F20" s="25">
        <v>2.9956</v>
      </c>
      <c r="G20" s="25">
        <v>2.6612</v>
      </c>
    </row>
    <row r="21" spans="1:7" x14ac:dyDescent="0.2">
      <c r="A21" s="24">
        <v>44512</v>
      </c>
      <c r="B21" s="25">
        <v>2.9390999999999998</v>
      </c>
      <c r="C21" s="25">
        <v>2.7705000000000002</v>
      </c>
      <c r="D21" s="25">
        <v>2.5366</v>
      </c>
      <c r="E21" s="25">
        <v>3.1962999999999999</v>
      </c>
      <c r="F21" s="25">
        <v>3.0143</v>
      </c>
      <c r="G21" s="25">
        <v>2.6825999999999999</v>
      </c>
    </row>
    <row r="22" spans="1:7" x14ac:dyDescent="0.2">
      <c r="A22" s="24">
        <v>44511</v>
      </c>
      <c r="B22" s="25">
        <v>2.9365000000000001</v>
      </c>
      <c r="C22" s="25">
        <v>2.7698</v>
      </c>
      <c r="D22" s="25">
        <v>2.5377999999999998</v>
      </c>
      <c r="E22" s="25">
        <v>3.2033</v>
      </c>
      <c r="F22" s="25">
        <v>3.0217999999999998</v>
      </c>
      <c r="G22" s="25">
        <v>2.6892</v>
      </c>
    </row>
    <row r="23" spans="1:7" x14ac:dyDescent="0.2">
      <c r="A23" s="24">
        <v>44510</v>
      </c>
      <c r="B23" s="25">
        <v>2.9138999999999999</v>
      </c>
      <c r="C23" s="25">
        <v>2.7547000000000001</v>
      </c>
      <c r="D23" s="25">
        <v>2.5350000000000001</v>
      </c>
      <c r="E23" s="25">
        <v>3.1808000000000001</v>
      </c>
      <c r="F23" s="25">
        <v>3.0097</v>
      </c>
      <c r="G23" s="25">
        <v>2.6766999999999999</v>
      </c>
    </row>
    <row r="24" spans="1:7" x14ac:dyDescent="0.2">
      <c r="A24" s="24">
        <v>44509</v>
      </c>
      <c r="B24" s="25">
        <v>2.8988</v>
      </c>
      <c r="C24" s="25">
        <v>2.7490000000000001</v>
      </c>
      <c r="D24" s="25">
        <v>2.5261999999999998</v>
      </c>
      <c r="E24" s="25">
        <v>3.1734</v>
      </c>
      <c r="F24" s="25">
        <v>3.0042</v>
      </c>
      <c r="G24" s="25">
        <v>2.6812</v>
      </c>
    </row>
    <row r="25" spans="1:7" x14ac:dyDescent="0.2">
      <c r="A25" s="24">
        <v>44508</v>
      </c>
      <c r="B25" s="25">
        <v>2.9013</v>
      </c>
      <c r="C25" s="25">
        <v>2.7410000000000001</v>
      </c>
      <c r="D25" s="25">
        <v>2.5209000000000001</v>
      </c>
      <c r="E25" s="25">
        <v>3.1758999999999999</v>
      </c>
      <c r="F25" s="25">
        <v>3.0053999999999998</v>
      </c>
      <c r="G25" s="25">
        <v>2.6661999999999999</v>
      </c>
    </row>
    <row r="26" spans="1:7" x14ac:dyDescent="0.2">
      <c r="A26" s="24">
        <v>44505</v>
      </c>
      <c r="B26" s="25">
        <v>2.8910999999999998</v>
      </c>
      <c r="C26" s="25">
        <v>2.7299000000000002</v>
      </c>
      <c r="D26" s="25">
        <v>2.5188999999999999</v>
      </c>
      <c r="E26" s="25">
        <v>3.1682999999999999</v>
      </c>
      <c r="F26" s="25">
        <v>2.9906999999999999</v>
      </c>
      <c r="G26" s="25">
        <v>2.6488999999999998</v>
      </c>
    </row>
    <row r="27" spans="1:7" x14ac:dyDescent="0.2">
      <c r="A27" s="24">
        <v>44504</v>
      </c>
      <c r="B27" s="25">
        <v>2.9260999999999999</v>
      </c>
      <c r="C27" s="25">
        <v>2.7759</v>
      </c>
      <c r="D27" s="25">
        <v>2.5489000000000002</v>
      </c>
      <c r="E27" s="25">
        <v>3.2082000000000002</v>
      </c>
      <c r="F27" s="25">
        <v>3.0299</v>
      </c>
      <c r="G27" s="25">
        <v>2.6764999999999999</v>
      </c>
    </row>
    <row r="28" spans="1:7" x14ac:dyDescent="0.2">
      <c r="A28" s="24">
        <v>44503</v>
      </c>
      <c r="B28" s="25">
        <v>2.9384999999999999</v>
      </c>
      <c r="C28" s="25">
        <v>2.7986</v>
      </c>
      <c r="D28" s="25">
        <v>2.5586000000000002</v>
      </c>
      <c r="E28" s="25">
        <v>3.2231999999999998</v>
      </c>
      <c r="F28" s="25">
        <v>3.0548000000000002</v>
      </c>
      <c r="G28" s="25">
        <v>2.6850999999999998</v>
      </c>
    </row>
    <row r="29" spans="1:7" x14ac:dyDescent="0.2">
      <c r="A29" s="24">
        <v>44502</v>
      </c>
      <c r="B29" s="25">
        <v>2.9258999999999999</v>
      </c>
      <c r="C29" s="25">
        <v>2.7831000000000001</v>
      </c>
      <c r="D29" s="25">
        <v>2.5627</v>
      </c>
      <c r="E29" s="25">
        <v>3.2231999999999998</v>
      </c>
      <c r="F29" s="25">
        <v>3.0505</v>
      </c>
      <c r="G29" s="25">
        <v>2.6831</v>
      </c>
    </row>
    <row r="30" spans="1:7" x14ac:dyDescent="0.2">
      <c r="A30" s="24">
        <v>44501</v>
      </c>
      <c r="B30" s="25">
        <v>2.9434999999999998</v>
      </c>
      <c r="C30" s="25">
        <v>2.8134000000000001</v>
      </c>
      <c r="D30" s="25">
        <v>2.5724</v>
      </c>
      <c r="E30" s="25">
        <v>3.2555999999999998</v>
      </c>
      <c r="F30" s="25">
        <v>3.0851000000000002</v>
      </c>
      <c r="G30" s="25">
        <v>2.6934999999999998</v>
      </c>
    </row>
    <row r="31" spans="1:7" x14ac:dyDescent="0.2">
      <c r="A31" s="24">
        <v>44498</v>
      </c>
      <c r="B31" s="25">
        <v>2.9731999999999998</v>
      </c>
      <c r="C31" s="25">
        <v>2.8437999999999999</v>
      </c>
      <c r="D31" s="25">
        <v>2.5857999999999999</v>
      </c>
      <c r="E31" s="25">
        <v>3.2930000000000001</v>
      </c>
      <c r="F31" s="25">
        <v>3.1187999999999998</v>
      </c>
      <c r="G31" s="25">
        <v>2.7084999999999999</v>
      </c>
    </row>
    <row r="32" spans="1:7" x14ac:dyDescent="0.2">
      <c r="A32" s="24">
        <v>44497</v>
      </c>
      <c r="B32" s="25">
        <v>2.9681999999999999</v>
      </c>
      <c r="C32" s="25">
        <v>2.8365</v>
      </c>
      <c r="D32" s="25">
        <v>2.5794999999999999</v>
      </c>
      <c r="E32" s="25">
        <v>3.3005</v>
      </c>
      <c r="F32" s="25">
        <v>3.1131000000000002</v>
      </c>
      <c r="G32" s="25">
        <v>2.7050000000000001</v>
      </c>
    </row>
    <row r="33" spans="1:7" x14ac:dyDescent="0.2">
      <c r="A33" s="24">
        <v>44496</v>
      </c>
      <c r="B33" s="25">
        <v>2.9781</v>
      </c>
      <c r="C33" s="25">
        <v>2.847</v>
      </c>
      <c r="D33" s="25">
        <v>2.5813999999999999</v>
      </c>
      <c r="E33" s="25">
        <v>3.3203999999999998</v>
      </c>
      <c r="F33" s="25">
        <v>3.1301000000000001</v>
      </c>
      <c r="G33" s="25">
        <v>2.7164999999999999</v>
      </c>
    </row>
    <row r="34" spans="1:7" x14ac:dyDescent="0.2">
      <c r="A34" s="24">
        <v>44495</v>
      </c>
      <c r="B34" s="25">
        <v>2.9780000000000002</v>
      </c>
      <c r="C34" s="25">
        <v>2.8395999999999999</v>
      </c>
      <c r="D34" s="25">
        <v>2.5802999999999998</v>
      </c>
      <c r="E34" s="25">
        <v>3.3174999999999999</v>
      </c>
      <c r="F34" s="25">
        <v>3.1259000000000001</v>
      </c>
      <c r="G34" s="25">
        <v>2.7105000000000001</v>
      </c>
    </row>
    <row r="35" spans="1:7" x14ac:dyDescent="0.2">
      <c r="A35" s="24">
        <v>44494</v>
      </c>
      <c r="B35" s="25">
        <v>2.9878999999999998</v>
      </c>
      <c r="C35" s="25">
        <v>2.8525999999999998</v>
      </c>
      <c r="D35" s="25">
        <v>2.5848</v>
      </c>
      <c r="E35" s="25">
        <v>3.3254999999999999</v>
      </c>
      <c r="F35" s="25">
        <v>3.1320000000000001</v>
      </c>
      <c r="G35" s="25">
        <v>2.7170999999999998</v>
      </c>
    </row>
    <row r="36" spans="1:7" x14ac:dyDescent="0.2">
      <c r="A36" s="24">
        <v>44491</v>
      </c>
      <c r="B36" s="25">
        <v>2.9952999999999999</v>
      </c>
      <c r="C36" s="25">
        <v>2.8496000000000001</v>
      </c>
      <c r="D36" s="25">
        <v>2.5920000000000001</v>
      </c>
      <c r="E36" s="25">
        <v>3.3252999999999999</v>
      </c>
      <c r="F36" s="25">
        <v>3.1337999999999999</v>
      </c>
      <c r="G36" s="25">
        <v>2.7075999999999998</v>
      </c>
    </row>
    <row r="37" spans="1:7" x14ac:dyDescent="0.2">
      <c r="A37" s="24">
        <v>44490</v>
      </c>
      <c r="B37" s="25">
        <v>2.9702000000000002</v>
      </c>
      <c r="C37" s="25">
        <v>2.8359000000000001</v>
      </c>
      <c r="D37" s="25">
        <v>2.5891000000000002</v>
      </c>
      <c r="E37" s="25">
        <v>3.3052999999999999</v>
      </c>
      <c r="F37" s="25">
        <v>3.1173000000000002</v>
      </c>
      <c r="G37" s="25">
        <v>2.7151999999999998</v>
      </c>
    </row>
    <row r="38" spans="1:7" x14ac:dyDescent="0.2">
      <c r="A38" s="24">
        <v>44489</v>
      </c>
      <c r="B38" s="25">
        <v>2.9977999999999998</v>
      </c>
      <c r="C38" s="25">
        <v>2.8624999999999998</v>
      </c>
      <c r="D38" s="25">
        <v>2.6269999999999998</v>
      </c>
      <c r="E38" s="25">
        <v>3.3203</v>
      </c>
      <c r="F38" s="25">
        <v>3.1476999999999999</v>
      </c>
      <c r="G38" s="25">
        <v>2.7642000000000002</v>
      </c>
    </row>
    <row r="39" spans="1:7" x14ac:dyDescent="0.2">
      <c r="A39" s="24">
        <v>44488</v>
      </c>
      <c r="B39" s="25">
        <v>3.0102000000000002</v>
      </c>
      <c r="C39" s="25">
        <v>2.8763000000000001</v>
      </c>
      <c r="D39" s="25">
        <v>2.6467000000000001</v>
      </c>
      <c r="E39" s="25">
        <v>3.3203</v>
      </c>
      <c r="F39" s="25">
        <v>3.157</v>
      </c>
      <c r="G39" s="25">
        <v>2.7784</v>
      </c>
    </row>
    <row r="40" spans="1:7" x14ac:dyDescent="0.2">
      <c r="A40" s="24">
        <v>44487</v>
      </c>
      <c r="B40" s="25">
        <v>3.0426000000000002</v>
      </c>
      <c r="C40" s="25">
        <v>2.8908</v>
      </c>
      <c r="D40" s="25">
        <v>2.6585000000000001</v>
      </c>
      <c r="E40" s="25">
        <v>3.3452000000000002</v>
      </c>
      <c r="F40" s="25">
        <v>3.1638000000000002</v>
      </c>
      <c r="G40" s="25">
        <v>2.7625999999999999</v>
      </c>
    </row>
    <row r="41" spans="1:7" x14ac:dyDescent="0.2">
      <c r="A41" s="24">
        <v>44484</v>
      </c>
      <c r="B41" s="25">
        <v>2.9683000000000002</v>
      </c>
      <c r="C41" s="25">
        <v>2.8155000000000001</v>
      </c>
      <c r="D41" s="25">
        <v>2.5847000000000002</v>
      </c>
      <c r="E41" s="25">
        <v>3.2677</v>
      </c>
      <c r="F41" s="25">
        <v>3.0691999999999999</v>
      </c>
      <c r="G41" s="25">
        <v>2.7193999999999998</v>
      </c>
    </row>
    <row r="42" spans="1:7" x14ac:dyDescent="0.2">
      <c r="A42" s="24">
        <v>44483</v>
      </c>
      <c r="B42" s="25">
        <v>2.9581</v>
      </c>
      <c r="C42" s="25">
        <v>2.8050000000000002</v>
      </c>
      <c r="D42" s="25">
        <v>2.5794000000000001</v>
      </c>
      <c r="E42" s="25">
        <v>3.2627000000000002</v>
      </c>
      <c r="F42" s="25">
        <v>3.0644999999999998</v>
      </c>
      <c r="G42" s="25">
        <v>2.7084000000000001</v>
      </c>
    </row>
    <row r="43" spans="1:7" x14ac:dyDescent="0.2">
      <c r="A43" s="24">
        <v>44482</v>
      </c>
      <c r="B43" s="25">
        <v>2.9578000000000002</v>
      </c>
      <c r="C43" s="25">
        <v>2.8005</v>
      </c>
      <c r="D43" s="25">
        <v>2.5764</v>
      </c>
      <c r="E43" s="25">
        <v>3.2526999999999999</v>
      </c>
      <c r="F43" s="25">
        <v>3.0636999999999999</v>
      </c>
      <c r="G43" s="25">
        <v>2.7000999999999999</v>
      </c>
    </row>
    <row r="44" spans="1:7" x14ac:dyDescent="0.2">
      <c r="A44" s="24">
        <v>44481</v>
      </c>
      <c r="B44" s="25">
        <v>2.9657</v>
      </c>
      <c r="C44" s="25">
        <v>2.7993999999999999</v>
      </c>
      <c r="D44" s="25">
        <v>2.5589</v>
      </c>
      <c r="E44" s="25">
        <v>3.2602000000000002</v>
      </c>
      <c r="F44" s="25">
        <v>3.069</v>
      </c>
      <c r="G44" s="25">
        <v>2.6947000000000001</v>
      </c>
    </row>
    <row r="45" spans="1:7" x14ac:dyDescent="0.2">
      <c r="A45" s="24">
        <v>44480</v>
      </c>
      <c r="B45" s="25">
        <v>2.9580000000000002</v>
      </c>
      <c r="C45" s="25">
        <v>2.7894999999999999</v>
      </c>
      <c r="D45" s="25">
        <v>2.5554999999999999</v>
      </c>
      <c r="E45" s="25">
        <v>3.2627000000000002</v>
      </c>
      <c r="F45" s="25">
        <v>3.0326</v>
      </c>
      <c r="G45" s="25">
        <v>2.6882000000000001</v>
      </c>
    </row>
    <row r="46" spans="1:7" x14ac:dyDescent="0.2">
      <c r="A46" s="24">
        <v>44478</v>
      </c>
      <c r="B46" s="25">
        <v>2.9186000000000001</v>
      </c>
      <c r="C46" s="25">
        <v>2.7484999999999999</v>
      </c>
      <c r="D46" s="25">
        <v>2.524</v>
      </c>
      <c r="E46" s="25">
        <v>3.2275999999999998</v>
      </c>
      <c r="F46" s="25">
        <v>3.0036</v>
      </c>
      <c r="G46" s="25">
        <v>2.6515</v>
      </c>
    </row>
    <row r="47" spans="1:7" x14ac:dyDescent="0.2">
      <c r="A47" s="24">
        <v>44477</v>
      </c>
      <c r="B47" s="25">
        <v>2.9131</v>
      </c>
      <c r="C47" s="25">
        <v>2.7429000000000001</v>
      </c>
      <c r="D47" s="25">
        <v>2.5225</v>
      </c>
      <c r="E47" s="25">
        <v>3.2225999999999999</v>
      </c>
      <c r="F47" s="25">
        <v>3.0030000000000001</v>
      </c>
      <c r="G47" s="25">
        <v>2.6581000000000001</v>
      </c>
    </row>
    <row r="48" spans="1:7" x14ac:dyDescent="0.2">
      <c r="A48" s="24">
        <v>44469</v>
      </c>
      <c r="B48" s="25">
        <v>2.8776000000000002</v>
      </c>
      <c r="C48" s="25">
        <v>2.7134</v>
      </c>
      <c r="D48" s="25">
        <v>2.4912000000000001</v>
      </c>
      <c r="E48" s="25">
        <v>3.1976</v>
      </c>
      <c r="F48" s="25">
        <v>2.9870000000000001</v>
      </c>
      <c r="G48" s="25">
        <v>2.6696</v>
      </c>
    </row>
    <row r="49" spans="1:7" x14ac:dyDescent="0.2">
      <c r="A49" s="24">
        <v>44468</v>
      </c>
      <c r="B49" s="25">
        <v>2.8645999999999998</v>
      </c>
      <c r="C49" s="25">
        <v>2.7071000000000001</v>
      </c>
      <c r="D49" s="25">
        <v>2.5030999999999999</v>
      </c>
      <c r="E49" s="25">
        <v>3.1901000000000002</v>
      </c>
      <c r="F49" s="25">
        <v>2.9868000000000001</v>
      </c>
      <c r="G49" s="25">
        <v>2.6608999999999998</v>
      </c>
    </row>
    <row r="50" spans="1:7" x14ac:dyDescent="0.2">
      <c r="A50" s="24">
        <v>44467</v>
      </c>
      <c r="B50" s="25">
        <v>2.8769</v>
      </c>
      <c r="C50" s="25">
        <v>2.7267999999999999</v>
      </c>
      <c r="D50" s="25">
        <v>2.5173999999999999</v>
      </c>
      <c r="E50" s="25">
        <v>3.2000999999999999</v>
      </c>
      <c r="F50" s="25">
        <v>3.0068999999999999</v>
      </c>
      <c r="G50" s="25">
        <v>2.6821999999999999</v>
      </c>
    </row>
    <row r="51" spans="1:7" x14ac:dyDescent="0.2">
      <c r="A51" s="24">
        <v>44466</v>
      </c>
      <c r="B51" s="25">
        <v>2.8824999999999998</v>
      </c>
      <c r="C51" s="25">
        <v>2.7212999999999998</v>
      </c>
      <c r="D51" s="25">
        <v>2.5114000000000001</v>
      </c>
      <c r="E51" s="25">
        <v>3.1926000000000001</v>
      </c>
      <c r="F51" s="25">
        <v>2.9914999999999998</v>
      </c>
      <c r="G51" s="25">
        <v>2.6871999999999998</v>
      </c>
    </row>
    <row r="52" spans="1:7" x14ac:dyDescent="0.2">
      <c r="A52" s="24">
        <v>44465</v>
      </c>
      <c r="B52" s="25">
        <v>2.8797000000000001</v>
      </c>
      <c r="C52" s="25">
        <v>2.7160000000000002</v>
      </c>
      <c r="D52" s="25">
        <v>2.5110000000000001</v>
      </c>
      <c r="E52" s="25">
        <v>3.1825999999999999</v>
      </c>
      <c r="F52" s="25">
        <v>2.9918999999999998</v>
      </c>
      <c r="G52" s="25">
        <v>2.6711</v>
      </c>
    </row>
    <row r="53" spans="1:7" x14ac:dyDescent="0.2">
      <c r="A53" s="24">
        <v>44463</v>
      </c>
      <c r="B53" s="25">
        <v>2.8719000000000001</v>
      </c>
      <c r="C53" s="25">
        <v>2.7206000000000001</v>
      </c>
      <c r="D53" s="25">
        <v>2.5108999999999999</v>
      </c>
      <c r="E53" s="25">
        <v>3.1825000000000001</v>
      </c>
      <c r="F53" s="25">
        <v>2.9864000000000002</v>
      </c>
      <c r="G53" s="25">
        <v>2.6810999999999998</v>
      </c>
    </row>
    <row r="54" spans="1:7" x14ac:dyDescent="0.2">
      <c r="A54" s="24">
        <v>44462</v>
      </c>
      <c r="B54" s="25">
        <v>2.8565</v>
      </c>
      <c r="C54" s="25">
        <v>2.7040999999999999</v>
      </c>
      <c r="D54" s="25">
        <v>2.5121000000000002</v>
      </c>
      <c r="E54" s="25">
        <v>3.17</v>
      </c>
      <c r="F54" s="25">
        <v>2.9813999999999998</v>
      </c>
      <c r="G54" s="25">
        <v>2.6760999999999999</v>
      </c>
    </row>
    <row r="55" spans="1:7" x14ac:dyDescent="0.2">
      <c r="A55" s="24">
        <v>44461</v>
      </c>
      <c r="B55" s="25">
        <v>2.8639000000000001</v>
      </c>
      <c r="C55" s="25">
        <v>2.7139000000000002</v>
      </c>
      <c r="D55" s="25">
        <v>2.5209999999999999</v>
      </c>
      <c r="E55" s="25">
        <v>3.1724999999999999</v>
      </c>
      <c r="F55" s="25">
        <v>2.9811999999999999</v>
      </c>
      <c r="G55" s="25">
        <v>2.6861000000000002</v>
      </c>
    </row>
    <row r="56" spans="1:7" x14ac:dyDescent="0.2">
      <c r="A56" s="24">
        <v>44457</v>
      </c>
      <c r="B56" s="25">
        <v>2.8717000000000001</v>
      </c>
      <c r="C56" s="25">
        <v>2.7225999999999999</v>
      </c>
      <c r="D56" s="25">
        <v>2.5222000000000002</v>
      </c>
      <c r="E56" s="25">
        <v>3.1825000000000001</v>
      </c>
      <c r="F56" s="25">
        <v>2.9855</v>
      </c>
      <c r="G56" s="25">
        <v>2.7021999999999999</v>
      </c>
    </row>
    <row r="57" spans="1:7" x14ac:dyDescent="0.2">
      <c r="A57" s="24">
        <v>44456</v>
      </c>
      <c r="B57" s="25">
        <v>2.8784999999999998</v>
      </c>
      <c r="C57" s="25">
        <v>2.7328000000000001</v>
      </c>
      <c r="D57" s="25">
        <v>2.5185</v>
      </c>
      <c r="E57" s="25">
        <v>3.1875</v>
      </c>
      <c r="F57" s="25">
        <v>2.9906000000000001</v>
      </c>
      <c r="G57" s="25">
        <v>2.7139000000000002</v>
      </c>
    </row>
    <row r="58" spans="1:7" x14ac:dyDescent="0.2">
      <c r="A58" s="24">
        <v>44455</v>
      </c>
      <c r="B58" s="25">
        <v>2.8885000000000001</v>
      </c>
      <c r="C58" s="25">
        <v>2.7422</v>
      </c>
      <c r="D58" s="25">
        <v>2.5516999999999999</v>
      </c>
      <c r="E58" s="25">
        <v>3.1949999999999998</v>
      </c>
      <c r="F58" s="25">
        <v>3.0055000000000001</v>
      </c>
      <c r="G58" s="25">
        <v>2.7288999999999999</v>
      </c>
    </row>
    <row r="59" spans="1:7" x14ac:dyDescent="0.2">
      <c r="A59" s="24">
        <v>44454</v>
      </c>
      <c r="B59" s="25">
        <v>2.9009</v>
      </c>
      <c r="C59" s="25">
        <v>2.7572000000000001</v>
      </c>
      <c r="D59" s="25">
        <v>2.5508999999999999</v>
      </c>
      <c r="E59" s="25">
        <v>3.1949999999999998</v>
      </c>
      <c r="F59" s="25">
        <v>3.0004</v>
      </c>
      <c r="G59" s="25">
        <v>2.7185000000000001</v>
      </c>
    </row>
    <row r="60" spans="1:7" x14ac:dyDescent="0.2">
      <c r="A60" s="24">
        <v>44453</v>
      </c>
      <c r="B60" s="25">
        <v>2.8858000000000001</v>
      </c>
      <c r="C60" s="25">
        <v>2.7372000000000001</v>
      </c>
      <c r="D60" s="25">
        <v>2.5386000000000002</v>
      </c>
      <c r="E60" s="25">
        <v>3.2071999999999998</v>
      </c>
      <c r="F60" s="25">
        <v>3.0004</v>
      </c>
      <c r="G60" s="25">
        <v>2.7197</v>
      </c>
    </row>
    <row r="61" spans="1:7" x14ac:dyDescent="0.2">
      <c r="A61" s="24">
        <v>44452</v>
      </c>
      <c r="B61" s="25">
        <v>2.8908</v>
      </c>
      <c r="C61" s="25">
        <v>2.7423999999999999</v>
      </c>
      <c r="D61" s="25">
        <v>2.5381</v>
      </c>
      <c r="E61" s="25">
        <v>3.18</v>
      </c>
      <c r="F61" s="25">
        <v>3.0621999999999998</v>
      </c>
      <c r="G61" s="25">
        <v>2.6987000000000001</v>
      </c>
    </row>
    <row r="62" spans="1:7" x14ac:dyDescent="0.2">
      <c r="A62" s="24">
        <v>44449</v>
      </c>
      <c r="B62" s="25">
        <v>2.8656000000000001</v>
      </c>
      <c r="C62" s="25">
        <v>2.7059000000000002</v>
      </c>
      <c r="D62" s="25">
        <v>2.5082</v>
      </c>
      <c r="E62" s="25">
        <v>3.1924000000000001</v>
      </c>
      <c r="F62" s="25">
        <v>3.0419</v>
      </c>
      <c r="G62" s="25">
        <v>2.6724999999999999</v>
      </c>
    </row>
    <row r="63" spans="1:7" x14ac:dyDescent="0.2">
      <c r="A63" s="24">
        <v>44448</v>
      </c>
      <c r="B63" s="25">
        <v>2.8730000000000002</v>
      </c>
      <c r="C63" s="25">
        <v>2.7004999999999999</v>
      </c>
      <c r="D63" s="25">
        <v>2.5194999999999999</v>
      </c>
      <c r="E63" s="25">
        <v>3.1972</v>
      </c>
      <c r="F63" s="25">
        <v>3.0373000000000001</v>
      </c>
      <c r="G63" s="25">
        <v>2.6722000000000001</v>
      </c>
    </row>
    <row r="64" spans="1:7" x14ac:dyDescent="0.2">
      <c r="A64" s="24">
        <v>44447</v>
      </c>
      <c r="B64" s="25">
        <v>2.8704999999999998</v>
      </c>
      <c r="C64" s="25">
        <v>2.7004999999999999</v>
      </c>
      <c r="D64" s="25">
        <v>2.5240999999999998</v>
      </c>
      <c r="E64" s="25">
        <v>3.1932</v>
      </c>
      <c r="F64" s="25">
        <v>3.0301</v>
      </c>
      <c r="G64" s="25">
        <v>2.6564999999999999</v>
      </c>
    </row>
    <row r="65" spans="1:7" x14ac:dyDescent="0.2">
      <c r="A65" s="24">
        <v>44446</v>
      </c>
      <c r="B65" s="25">
        <v>2.8603999999999998</v>
      </c>
      <c r="C65" s="25">
        <v>2.6901000000000002</v>
      </c>
      <c r="D65" s="25">
        <v>2.5175000000000001</v>
      </c>
      <c r="E65" s="25">
        <v>3.2018</v>
      </c>
      <c r="F65" s="25">
        <v>3.0253999999999999</v>
      </c>
      <c r="G65" s="25">
        <v>2.6286</v>
      </c>
    </row>
    <row r="66" spans="1:7" x14ac:dyDescent="0.2">
      <c r="A66" s="24">
        <v>44445</v>
      </c>
      <c r="B66" s="25">
        <v>2.8353999999999999</v>
      </c>
      <c r="C66" s="25">
        <v>2.6674000000000002</v>
      </c>
      <c r="D66" s="25">
        <v>2.4977999999999998</v>
      </c>
      <c r="E66" s="25">
        <v>3.1701000000000001</v>
      </c>
      <c r="F66" s="25">
        <v>3.0104000000000002</v>
      </c>
      <c r="G66" s="25">
        <v>2.6168</v>
      </c>
    </row>
    <row r="67" spans="1:7" x14ac:dyDescent="0.2">
      <c r="A67" s="24">
        <v>44442</v>
      </c>
      <c r="B67" s="25">
        <v>2.8327</v>
      </c>
      <c r="C67" s="25">
        <v>2.6625000000000001</v>
      </c>
      <c r="D67" s="25">
        <v>2.4773999999999998</v>
      </c>
      <c r="E67" s="25">
        <v>3.1720999999999999</v>
      </c>
      <c r="F67" s="25">
        <v>3.0078999999999998</v>
      </c>
      <c r="G67" s="25">
        <v>2.6154999999999999</v>
      </c>
    </row>
    <row r="68" spans="1:7" x14ac:dyDescent="0.2">
      <c r="A68" s="24">
        <v>44441</v>
      </c>
      <c r="B68" s="25">
        <v>2.8300999999999998</v>
      </c>
      <c r="C68" s="25">
        <v>2.6564999999999999</v>
      </c>
      <c r="D68" s="25">
        <v>2.4779</v>
      </c>
      <c r="E68" s="25">
        <v>3.1724999999999999</v>
      </c>
      <c r="F68" s="25">
        <v>3.0066000000000002</v>
      </c>
      <c r="G68" s="25">
        <v>2.6052</v>
      </c>
    </row>
    <row r="69" spans="1:7" x14ac:dyDescent="0.2">
      <c r="A69" s="24">
        <v>44440</v>
      </c>
      <c r="B69" s="25">
        <v>2.8226</v>
      </c>
      <c r="C69" s="25">
        <v>2.6465999999999998</v>
      </c>
      <c r="D69" s="25">
        <v>2.4738000000000002</v>
      </c>
      <c r="E69" s="25">
        <v>3.1644999999999999</v>
      </c>
      <c r="F69" s="25">
        <v>3.01</v>
      </c>
      <c r="G69" s="25">
        <v>2.6046999999999998</v>
      </c>
    </row>
    <row r="70" spans="1:7" x14ac:dyDescent="0.2">
      <c r="A70" s="24">
        <v>44439</v>
      </c>
      <c r="B70" s="25">
        <v>2.8450000000000002</v>
      </c>
      <c r="C70" s="25">
        <v>2.6810999999999998</v>
      </c>
      <c r="D70" s="25">
        <v>2.4910999999999999</v>
      </c>
      <c r="E70" s="25">
        <v>3.1892999999999998</v>
      </c>
      <c r="F70" s="25">
        <v>3.0192999999999999</v>
      </c>
      <c r="G70" s="25">
        <v>2.6251000000000002</v>
      </c>
    </row>
    <row r="71" spans="1:7" x14ac:dyDescent="0.2">
      <c r="A71" s="24">
        <v>44438</v>
      </c>
      <c r="B71" s="25">
        <v>2.8504999999999998</v>
      </c>
      <c r="C71" s="25">
        <v>2.6937000000000002</v>
      </c>
      <c r="D71" s="25">
        <v>2.4897</v>
      </c>
      <c r="E71" s="25">
        <v>3.1918000000000002</v>
      </c>
      <c r="F71" s="25">
        <v>3.0158</v>
      </c>
      <c r="G71" s="25">
        <v>2.6248</v>
      </c>
    </row>
    <row r="72" spans="1:7" x14ac:dyDescent="0.2">
      <c r="A72" s="24">
        <v>44435</v>
      </c>
      <c r="B72" s="25">
        <v>2.8698000000000001</v>
      </c>
      <c r="C72" s="25">
        <v>2.7132000000000001</v>
      </c>
      <c r="D72" s="25">
        <v>2.5011999999999999</v>
      </c>
      <c r="E72" s="25">
        <v>3.2088000000000001</v>
      </c>
      <c r="F72" s="25">
        <v>3.0158</v>
      </c>
      <c r="G72" s="25">
        <v>2.6442999999999999</v>
      </c>
    </row>
    <row r="73" spans="1:7" x14ac:dyDescent="0.2">
      <c r="A73" s="24">
        <v>44434</v>
      </c>
      <c r="B73" s="25">
        <v>2.8847999999999998</v>
      </c>
      <c r="C73" s="25">
        <v>2.7330000000000001</v>
      </c>
      <c r="D73" s="25">
        <v>2.5141</v>
      </c>
      <c r="E73" s="25">
        <v>3.2265000000000001</v>
      </c>
      <c r="F73" s="25">
        <v>3.0318999999999998</v>
      </c>
      <c r="G73" s="25">
        <v>2.6339000000000001</v>
      </c>
    </row>
    <row r="74" spans="1:7" x14ac:dyDescent="0.2">
      <c r="A74" s="24">
        <v>44433</v>
      </c>
      <c r="B74" s="25">
        <v>2.8546999999999998</v>
      </c>
      <c r="C74" s="25">
        <v>2.6974999999999998</v>
      </c>
      <c r="D74" s="25">
        <v>2.4954000000000001</v>
      </c>
      <c r="E74" s="25">
        <v>3.1890999999999998</v>
      </c>
      <c r="F74" s="25">
        <v>2.9906000000000001</v>
      </c>
      <c r="G74" s="25">
        <v>2.6021999999999998</v>
      </c>
    </row>
    <row r="75" spans="1:7" x14ac:dyDescent="0.2">
      <c r="A75" s="24">
        <v>44432</v>
      </c>
      <c r="B75" s="25">
        <v>2.8521999999999998</v>
      </c>
      <c r="C75" s="25">
        <v>2.7048999999999999</v>
      </c>
      <c r="D75" s="25">
        <v>2.4935</v>
      </c>
      <c r="E75" s="25">
        <v>3.1791999999999998</v>
      </c>
      <c r="F75" s="25">
        <v>2.9965999999999999</v>
      </c>
      <c r="G75" s="25">
        <v>2.6113</v>
      </c>
    </row>
    <row r="76" spans="1:7" x14ac:dyDescent="0.2">
      <c r="A76" s="24">
        <v>44431</v>
      </c>
      <c r="B76" s="25">
        <v>2.8672</v>
      </c>
      <c r="C76" s="25">
        <v>2.7223000000000002</v>
      </c>
      <c r="D76" s="25">
        <v>2.5001000000000002</v>
      </c>
      <c r="E76" s="25">
        <v>3.1964999999999999</v>
      </c>
      <c r="F76" s="25">
        <v>3.0116000000000001</v>
      </c>
      <c r="G76" s="25">
        <v>2.6110000000000002</v>
      </c>
    </row>
    <row r="77" spans="1:7" x14ac:dyDescent="0.2">
      <c r="A77" s="24">
        <v>44428</v>
      </c>
      <c r="B77" s="25">
        <v>2.8519999999999999</v>
      </c>
      <c r="C77" s="25">
        <v>2.7065999999999999</v>
      </c>
      <c r="D77" s="25">
        <v>2.5005000000000002</v>
      </c>
      <c r="E77" s="25">
        <v>3.1815000000000002</v>
      </c>
      <c r="F77" s="25">
        <v>2.9984999999999999</v>
      </c>
      <c r="G77" s="25">
        <v>2.6092</v>
      </c>
    </row>
    <row r="78" spans="1:7" x14ac:dyDescent="0.2">
      <c r="A78" s="24">
        <v>44427</v>
      </c>
      <c r="B78" s="25">
        <v>2.8395000000000001</v>
      </c>
      <c r="C78" s="25">
        <v>2.6888999999999998</v>
      </c>
      <c r="D78" s="25">
        <v>2.4860000000000002</v>
      </c>
      <c r="E78" s="25">
        <v>3.1764000000000001</v>
      </c>
      <c r="F78" s="25">
        <v>2.9786999999999999</v>
      </c>
      <c r="G78" s="25">
        <v>2.6088</v>
      </c>
    </row>
    <row r="79" spans="1:7" x14ac:dyDescent="0.2">
      <c r="A79" s="24">
        <v>44426</v>
      </c>
      <c r="B79" s="25">
        <v>2.8494000000000002</v>
      </c>
      <c r="C79" s="25">
        <v>2.7012</v>
      </c>
      <c r="D79" s="25">
        <v>2.4923000000000002</v>
      </c>
      <c r="E79" s="25">
        <v>3.1815000000000002</v>
      </c>
      <c r="F79" s="25">
        <v>2.9977</v>
      </c>
      <c r="G79" s="25">
        <v>2.6236000000000002</v>
      </c>
    </row>
    <row r="80" spans="1:7" x14ac:dyDescent="0.2">
      <c r="A80" s="24">
        <v>44425</v>
      </c>
      <c r="B80" s="25">
        <v>2.8818999999999999</v>
      </c>
      <c r="C80" s="25">
        <v>2.7309999999999999</v>
      </c>
      <c r="D80" s="25">
        <v>2.5257000000000001</v>
      </c>
      <c r="E80" s="25">
        <v>3.2138</v>
      </c>
      <c r="F80" s="25">
        <v>3.0365000000000002</v>
      </c>
      <c r="G80" s="25">
        <v>2.6383000000000001</v>
      </c>
    </row>
    <row r="81" spans="1:7" x14ac:dyDescent="0.2">
      <c r="A81" s="24">
        <v>44424</v>
      </c>
      <c r="B81" s="25">
        <v>2.8942999999999999</v>
      </c>
      <c r="C81" s="25">
        <v>2.7433000000000001</v>
      </c>
      <c r="D81" s="25">
        <v>2.5352999999999999</v>
      </c>
      <c r="E81" s="25">
        <v>3.2311999999999999</v>
      </c>
      <c r="F81" s="25">
        <v>3.0470999999999999</v>
      </c>
      <c r="G81" s="25">
        <v>2.6379000000000001</v>
      </c>
    </row>
    <row r="82" spans="1:7" x14ac:dyDescent="0.2">
      <c r="A82" s="24">
        <v>44421</v>
      </c>
      <c r="B82" s="25">
        <v>2.8792</v>
      </c>
      <c r="C82" s="25">
        <v>2.7151999999999998</v>
      </c>
      <c r="D82" s="25">
        <v>2.5303</v>
      </c>
      <c r="E82" s="25">
        <v>3.2210999999999999</v>
      </c>
      <c r="F82" s="25">
        <v>3.0364</v>
      </c>
      <c r="G82" s="25">
        <v>2.6404999999999998</v>
      </c>
    </row>
    <row r="83" spans="1:7" x14ac:dyDescent="0.2">
      <c r="A83" s="24">
        <v>44420</v>
      </c>
      <c r="B83" s="25">
        <v>2.8565999999999998</v>
      </c>
      <c r="C83" s="25">
        <v>2.7082000000000002</v>
      </c>
      <c r="D83" s="25">
        <v>2.5215000000000001</v>
      </c>
      <c r="E83" s="25">
        <v>3.2012</v>
      </c>
      <c r="F83" s="25">
        <v>3.0131999999999999</v>
      </c>
      <c r="G83" s="25">
        <v>2.6299000000000001</v>
      </c>
    </row>
    <row r="84" spans="1:7" x14ac:dyDescent="0.2">
      <c r="A84" s="24">
        <v>44419</v>
      </c>
      <c r="B84" s="25">
        <v>2.8841000000000001</v>
      </c>
      <c r="C84" s="25">
        <v>2.7382</v>
      </c>
      <c r="D84" s="25">
        <v>2.54</v>
      </c>
      <c r="E84" s="25">
        <v>3.2360000000000002</v>
      </c>
      <c r="F84" s="25">
        <v>3.032</v>
      </c>
      <c r="G84" s="25">
        <v>2.6564999999999999</v>
      </c>
    </row>
    <row r="85" spans="1:7" x14ac:dyDescent="0.2">
      <c r="A85" s="24">
        <v>44418</v>
      </c>
      <c r="B85" s="25">
        <v>2.8765999999999998</v>
      </c>
      <c r="C85" s="25">
        <v>2.7157</v>
      </c>
      <c r="D85" s="25">
        <v>2.5297000000000001</v>
      </c>
      <c r="E85" s="25">
        <v>3.2334999999999998</v>
      </c>
      <c r="F85" s="25">
        <v>3.0228999999999999</v>
      </c>
      <c r="G85" s="25">
        <v>2.6581000000000001</v>
      </c>
    </row>
    <row r="86" spans="1:7" x14ac:dyDescent="0.2">
      <c r="A86" s="24">
        <v>44417</v>
      </c>
      <c r="B86" s="25">
        <v>2.8614999999999999</v>
      </c>
      <c r="C86" s="25">
        <v>2.7130999999999998</v>
      </c>
      <c r="D86" s="25">
        <v>2.5217999999999998</v>
      </c>
      <c r="E86" s="25">
        <v>3.2284000000000002</v>
      </c>
      <c r="F86" s="25">
        <v>3.0175999999999998</v>
      </c>
      <c r="G86" s="25">
        <v>2.6568999999999998</v>
      </c>
    </row>
    <row r="87" spans="1:7" x14ac:dyDescent="0.2">
      <c r="A87" s="24">
        <v>44414</v>
      </c>
      <c r="B87" s="25">
        <v>2.8138999999999998</v>
      </c>
      <c r="C87" s="25">
        <v>2.6631</v>
      </c>
      <c r="D87" s="25">
        <v>2.4660000000000002</v>
      </c>
      <c r="E87" s="25">
        <v>3.1833999999999998</v>
      </c>
      <c r="F87" s="25">
        <v>2.9761000000000002</v>
      </c>
      <c r="G87" s="25">
        <v>2.609</v>
      </c>
    </row>
    <row r="88" spans="1:7" x14ac:dyDescent="0.2">
      <c r="A88" s="24">
        <v>44413</v>
      </c>
      <c r="B88" s="25">
        <v>2.7988</v>
      </c>
      <c r="C88" s="25">
        <v>2.6614</v>
      </c>
      <c r="D88" s="25">
        <v>2.4561000000000002</v>
      </c>
      <c r="E88" s="25">
        <v>3.1659000000000002</v>
      </c>
      <c r="F88" s="25">
        <v>2.9670000000000001</v>
      </c>
      <c r="G88" s="25">
        <v>2.6078999999999999</v>
      </c>
    </row>
    <row r="89" spans="1:7" x14ac:dyDescent="0.2">
      <c r="A89" s="24">
        <v>44412</v>
      </c>
      <c r="B89" s="25">
        <v>2.8338000000000001</v>
      </c>
      <c r="C89" s="25">
        <v>2.6738</v>
      </c>
      <c r="D89" s="25">
        <v>2.4849999999999999</v>
      </c>
      <c r="E89" s="25">
        <v>3.2033999999999998</v>
      </c>
      <c r="F89" s="25">
        <v>2.9944999999999999</v>
      </c>
      <c r="G89" s="25">
        <v>2.6371000000000002</v>
      </c>
    </row>
    <row r="90" spans="1:7" x14ac:dyDescent="0.2">
      <c r="A90" s="24">
        <v>44411</v>
      </c>
      <c r="B90" s="25">
        <v>2.8336999999999999</v>
      </c>
      <c r="C90" s="25">
        <v>2.6621999999999999</v>
      </c>
      <c r="D90" s="25">
        <v>2.4531999999999998</v>
      </c>
      <c r="E90" s="25">
        <v>3.2058</v>
      </c>
      <c r="F90" s="25">
        <v>2.9975999999999998</v>
      </c>
      <c r="G90" s="25">
        <v>2.6162000000000001</v>
      </c>
    </row>
    <row r="91" spans="1:7" x14ac:dyDescent="0.2">
      <c r="A91" s="24">
        <v>44410</v>
      </c>
      <c r="B91" s="25">
        <v>2.8212000000000002</v>
      </c>
      <c r="C91" s="25">
        <v>2.6515</v>
      </c>
      <c r="D91" s="25">
        <v>2.4331999999999998</v>
      </c>
      <c r="E91" s="25">
        <v>3.2006999999999999</v>
      </c>
      <c r="F91" s="25">
        <v>2.9859</v>
      </c>
      <c r="G91" s="25">
        <v>2.5956999999999999</v>
      </c>
    </row>
    <row r="92" spans="1:7" x14ac:dyDescent="0.2">
      <c r="A92" s="24">
        <v>44407</v>
      </c>
      <c r="B92" s="25">
        <v>2.8363</v>
      </c>
      <c r="C92" s="25">
        <v>2.6871999999999998</v>
      </c>
      <c r="D92" s="25">
        <v>2.452</v>
      </c>
      <c r="E92" s="25">
        <v>3.2281</v>
      </c>
      <c r="F92" s="25">
        <v>3.0228999999999999</v>
      </c>
      <c r="G92" s="25">
        <v>2.6137000000000001</v>
      </c>
    </row>
    <row r="93" spans="1:7" x14ac:dyDescent="0.2">
      <c r="A93" s="24">
        <v>44406</v>
      </c>
      <c r="B93" s="25">
        <v>2.8839999999999999</v>
      </c>
      <c r="C93" s="25">
        <v>2.7191999999999998</v>
      </c>
      <c r="D93" s="25">
        <v>2.4927000000000001</v>
      </c>
      <c r="E93" s="25">
        <v>3.2755999999999998</v>
      </c>
      <c r="F93" s="25">
        <v>3.0627</v>
      </c>
      <c r="G93" s="25">
        <v>2.6484000000000001</v>
      </c>
    </row>
    <row r="94" spans="1:7" x14ac:dyDescent="0.2">
      <c r="A94" s="24">
        <v>44405</v>
      </c>
      <c r="B94" s="25">
        <v>2.9312</v>
      </c>
      <c r="C94" s="25">
        <v>2.7437999999999998</v>
      </c>
      <c r="D94" s="25">
        <v>2.5065</v>
      </c>
      <c r="E94" s="25">
        <v>3.3104</v>
      </c>
      <c r="F94" s="25">
        <v>3.0979999999999999</v>
      </c>
      <c r="G94" s="25">
        <v>2.6728999999999998</v>
      </c>
    </row>
    <row r="95" spans="1:7" x14ac:dyDescent="0.2">
      <c r="A95" s="24">
        <v>44404</v>
      </c>
      <c r="B95" s="25">
        <v>2.911</v>
      </c>
      <c r="C95" s="25">
        <v>2.7328000000000001</v>
      </c>
      <c r="D95" s="25">
        <v>2.4618000000000002</v>
      </c>
      <c r="E95" s="25">
        <v>3.2930000000000001</v>
      </c>
      <c r="F95" s="25">
        <v>3.0659999999999998</v>
      </c>
      <c r="G95" s="25">
        <v>2.6421999999999999</v>
      </c>
    </row>
    <row r="96" spans="1:7" x14ac:dyDescent="0.2">
      <c r="A96" s="24">
        <v>44403</v>
      </c>
      <c r="B96" s="25">
        <v>2.8711000000000002</v>
      </c>
      <c r="C96" s="25">
        <v>2.7079</v>
      </c>
      <c r="D96" s="25">
        <v>2.4298999999999999</v>
      </c>
      <c r="E96" s="25">
        <v>3.2578999999999998</v>
      </c>
      <c r="F96" s="25">
        <v>3.0339999999999998</v>
      </c>
      <c r="G96" s="25">
        <v>2.6103999999999998</v>
      </c>
    </row>
    <row r="97" spans="1:7" x14ac:dyDescent="0.2">
      <c r="A97" s="24">
        <v>44400</v>
      </c>
      <c r="B97" s="25">
        <v>2.9134000000000002</v>
      </c>
      <c r="C97" s="25">
        <v>2.7425999999999999</v>
      </c>
      <c r="D97" s="25">
        <v>2.4727000000000001</v>
      </c>
      <c r="E97" s="25">
        <v>3.3003</v>
      </c>
      <c r="F97" s="25">
        <v>3.0457000000000001</v>
      </c>
      <c r="G97" s="25">
        <v>2.6345000000000001</v>
      </c>
    </row>
    <row r="98" spans="1:7" x14ac:dyDescent="0.2">
      <c r="A98" s="24">
        <v>44399</v>
      </c>
      <c r="B98" s="25">
        <v>2.9283999999999999</v>
      </c>
      <c r="C98" s="25">
        <v>2.7543000000000002</v>
      </c>
      <c r="D98" s="25">
        <v>2.4958</v>
      </c>
      <c r="E98" s="25">
        <v>3.3172999999999999</v>
      </c>
      <c r="F98" s="25">
        <v>3.0756000000000001</v>
      </c>
      <c r="G98" s="25">
        <v>2.6516000000000002</v>
      </c>
    </row>
    <row r="99" spans="1:7" x14ac:dyDescent="0.2">
      <c r="A99" s="24">
        <v>44398</v>
      </c>
      <c r="B99" s="25">
        <v>2.9184000000000001</v>
      </c>
      <c r="C99" s="25">
        <v>2.7473000000000001</v>
      </c>
      <c r="D99" s="25">
        <v>2.4904000000000002</v>
      </c>
      <c r="E99" s="25">
        <v>3.3088000000000002</v>
      </c>
      <c r="F99" s="25">
        <v>3.0695000000000001</v>
      </c>
      <c r="G99" s="25">
        <v>2.6558000000000002</v>
      </c>
    </row>
    <row r="100" spans="1:7" x14ac:dyDescent="0.2">
      <c r="A100" s="24">
        <v>44397</v>
      </c>
      <c r="B100" s="25">
        <v>2.9258000000000002</v>
      </c>
      <c r="C100" s="25">
        <v>2.7504</v>
      </c>
      <c r="D100" s="25">
        <v>2.4948000000000001</v>
      </c>
      <c r="E100" s="25">
        <v>3.3212999999999999</v>
      </c>
      <c r="F100" s="25">
        <v>3.0764</v>
      </c>
      <c r="G100" s="25">
        <v>2.665</v>
      </c>
    </row>
    <row r="101" spans="1:7" x14ac:dyDescent="0.2">
      <c r="A101" s="24">
        <v>44396</v>
      </c>
      <c r="B101" s="25">
        <v>2.9483000000000001</v>
      </c>
      <c r="C101" s="25">
        <v>2.7700999999999998</v>
      </c>
      <c r="D101" s="25">
        <v>2.5087999999999999</v>
      </c>
      <c r="E101" s="25">
        <v>3.3403</v>
      </c>
      <c r="F101" s="25">
        <v>3.0926999999999998</v>
      </c>
      <c r="G101" s="25">
        <v>2.6888000000000001</v>
      </c>
    </row>
    <row r="102" spans="1:7" x14ac:dyDescent="0.2">
      <c r="A102" s="24">
        <v>44393</v>
      </c>
      <c r="B102" s="25">
        <v>2.9432</v>
      </c>
      <c r="C102" s="25">
        <v>2.7879</v>
      </c>
      <c r="D102" s="25">
        <v>2.5078999999999998</v>
      </c>
      <c r="E102" s="25">
        <v>3.3378000000000001</v>
      </c>
      <c r="F102" s="25">
        <v>3.0813000000000001</v>
      </c>
      <c r="G102" s="25">
        <v>2.7010999999999998</v>
      </c>
    </row>
    <row r="103" spans="1:7" x14ac:dyDescent="0.2">
      <c r="A103" s="24">
        <v>44392</v>
      </c>
      <c r="B103" s="25">
        <v>2.9557000000000002</v>
      </c>
      <c r="C103" s="25">
        <v>2.8155000000000001</v>
      </c>
      <c r="D103" s="25">
        <v>2.5194999999999999</v>
      </c>
      <c r="E103" s="25">
        <v>3.3452999999999999</v>
      </c>
      <c r="F103" s="25">
        <v>3.1011000000000002</v>
      </c>
      <c r="G103" s="25">
        <v>2.7105999999999999</v>
      </c>
    </row>
    <row r="104" spans="1:7" x14ac:dyDescent="0.2">
      <c r="A104" s="24">
        <v>44391</v>
      </c>
      <c r="B104" s="25">
        <v>2.9356</v>
      </c>
      <c r="C104" s="25">
        <v>2.7795999999999998</v>
      </c>
      <c r="D104" s="25">
        <v>2.5114000000000001</v>
      </c>
      <c r="E104" s="25">
        <v>3.3203</v>
      </c>
      <c r="F104" s="25">
        <v>3.0846</v>
      </c>
      <c r="G104" s="25">
        <v>2.6894999999999998</v>
      </c>
    </row>
    <row r="105" spans="1:7" x14ac:dyDescent="0.2">
      <c r="A105" s="24">
        <v>44390</v>
      </c>
      <c r="B105" s="25">
        <v>2.9256000000000002</v>
      </c>
      <c r="C105" s="25">
        <v>2.7814999999999999</v>
      </c>
      <c r="D105" s="25">
        <v>2.5228000000000002</v>
      </c>
      <c r="E105" s="25">
        <v>3.3149999999999999</v>
      </c>
      <c r="F105" s="25">
        <v>3.0781000000000001</v>
      </c>
      <c r="G105" s="25">
        <v>2.7277</v>
      </c>
    </row>
    <row r="106" spans="1:7" x14ac:dyDescent="0.2">
      <c r="A106" s="24">
        <v>44389</v>
      </c>
      <c r="B106" s="25">
        <v>2.9430999999999998</v>
      </c>
      <c r="C106" s="25">
        <v>2.7888000000000002</v>
      </c>
      <c r="D106" s="25">
        <v>2.5156000000000001</v>
      </c>
      <c r="E106" s="25">
        <v>3.34</v>
      </c>
      <c r="F106" s="25">
        <v>3.1080999999999999</v>
      </c>
      <c r="G106" s="25">
        <v>2.7467000000000001</v>
      </c>
    </row>
    <row r="107" spans="1:7" x14ac:dyDescent="0.2">
      <c r="A107" s="24">
        <v>44386</v>
      </c>
      <c r="B107" s="25">
        <v>3.0105</v>
      </c>
      <c r="C107" s="25">
        <v>2.8887999999999998</v>
      </c>
      <c r="D107" s="25">
        <v>2.5764</v>
      </c>
      <c r="E107" s="25">
        <v>3.4102000000000001</v>
      </c>
      <c r="F107" s="25">
        <v>3.1968000000000001</v>
      </c>
      <c r="G107" s="25">
        <v>2.7839</v>
      </c>
    </row>
    <row r="108" spans="1:7" x14ac:dyDescent="0.2">
      <c r="A108" s="24">
        <v>44385</v>
      </c>
      <c r="B108" s="25">
        <v>2.9830000000000001</v>
      </c>
      <c r="C108" s="25">
        <v>2.8660999999999999</v>
      </c>
      <c r="D108" s="25">
        <v>2.5605000000000002</v>
      </c>
      <c r="E108" s="25">
        <v>3.3852000000000002</v>
      </c>
      <c r="F108" s="25">
        <v>3.1600999999999999</v>
      </c>
      <c r="G108" s="25">
        <v>2.7673999999999999</v>
      </c>
    </row>
    <row r="109" spans="1:7" x14ac:dyDescent="0.2">
      <c r="A109" s="24">
        <v>44384</v>
      </c>
      <c r="B109" s="25">
        <v>3.0554000000000001</v>
      </c>
      <c r="C109" s="25">
        <v>2.9352999999999998</v>
      </c>
      <c r="D109" s="25">
        <v>2.6366000000000001</v>
      </c>
      <c r="E109" s="25">
        <v>3.4477000000000002</v>
      </c>
      <c r="F109" s="25">
        <v>3.2357</v>
      </c>
      <c r="G109" s="25">
        <v>2.8163999999999998</v>
      </c>
    </row>
    <row r="110" spans="1:7" x14ac:dyDescent="0.2">
      <c r="A110" s="24">
        <v>44383</v>
      </c>
      <c r="B110" s="25">
        <v>3.0853999999999999</v>
      </c>
      <c r="C110" s="25">
        <v>2.9569999999999999</v>
      </c>
      <c r="D110" s="25">
        <v>2.6351</v>
      </c>
      <c r="E110" s="25">
        <v>3.4777</v>
      </c>
      <c r="F110" s="25">
        <v>3.2622</v>
      </c>
      <c r="G110" s="25">
        <v>2.8298999999999999</v>
      </c>
    </row>
    <row r="111" spans="1:7" x14ac:dyDescent="0.2">
      <c r="A111" s="24">
        <v>44382</v>
      </c>
      <c r="B111" s="25">
        <v>3.0754000000000001</v>
      </c>
      <c r="C111" s="25">
        <v>2.9489000000000001</v>
      </c>
      <c r="D111" s="25">
        <v>2.6305999999999998</v>
      </c>
      <c r="E111" s="25">
        <v>3.4676</v>
      </c>
      <c r="F111" s="25">
        <v>3.2433999999999998</v>
      </c>
      <c r="G111" s="25">
        <v>2.8290000000000002</v>
      </c>
    </row>
    <row r="112" spans="1:7" x14ac:dyDescent="0.2">
      <c r="A112" s="24">
        <v>44379</v>
      </c>
      <c r="B112" s="25">
        <v>3.0802999999999998</v>
      </c>
      <c r="C112" s="25">
        <v>2.9504000000000001</v>
      </c>
      <c r="D112" s="25">
        <v>2.6518000000000002</v>
      </c>
      <c r="E112" s="25">
        <v>3.4765999999999999</v>
      </c>
      <c r="F112" s="25">
        <v>3.2511000000000001</v>
      </c>
      <c r="G112" s="25">
        <v>2.8321999999999998</v>
      </c>
    </row>
    <row r="113" spans="1:7" x14ac:dyDescent="0.2">
      <c r="A113" s="24">
        <v>44378</v>
      </c>
      <c r="B113" s="25">
        <v>3.0878000000000001</v>
      </c>
      <c r="C113" s="25">
        <v>2.9601000000000002</v>
      </c>
      <c r="D113" s="25">
        <v>2.6597</v>
      </c>
      <c r="E113" s="25">
        <v>3.4876</v>
      </c>
      <c r="F113" s="25">
        <v>3.2551000000000001</v>
      </c>
      <c r="G113" s="25">
        <v>2.8462000000000001</v>
      </c>
    </row>
    <row r="114" spans="1:7" x14ac:dyDescent="0.2">
      <c r="A114" s="24">
        <v>44377</v>
      </c>
      <c r="B114" s="25">
        <v>3.0777999999999999</v>
      </c>
      <c r="C114" s="25">
        <v>2.9516</v>
      </c>
      <c r="D114" s="25">
        <v>2.6608000000000001</v>
      </c>
      <c r="E114" s="25">
        <v>3.4876</v>
      </c>
      <c r="F114" s="25">
        <v>3.2504</v>
      </c>
      <c r="G114" s="25">
        <v>2.8488000000000002</v>
      </c>
    </row>
    <row r="115" spans="1:7" x14ac:dyDescent="0.2">
      <c r="A115" s="24">
        <v>44376</v>
      </c>
      <c r="B115" s="25">
        <v>3.0853000000000002</v>
      </c>
      <c r="C115" s="25">
        <v>2.9579</v>
      </c>
      <c r="D115" s="25">
        <v>2.6728000000000001</v>
      </c>
      <c r="E115" s="25">
        <v>3.4901</v>
      </c>
      <c r="F115" s="25">
        <v>3.2574999999999998</v>
      </c>
      <c r="G115" s="25">
        <v>2.8872</v>
      </c>
    </row>
    <row r="116" spans="1:7" x14ac:dyDescent="0.2">
      <c r="A116" s="24">
        <v>44375</v>
      </c>
      <c r="B116" s="25">
        <v>3.0903</v>
      </c>
      <c r="C116" s="25">
        <v>2.9708000000000001</v>
      </c>
      <c r="D116" s="25">
        <v>2.6699000000000002</v>
      </c>
      <c r="E116" s="25">
        <v>3.5001000000000002</v>
      </c>
      <c r="F116" s="25">
        <v>3.2738999999999998</v>
      </c>
      <c r="G116" s="25">
        <v>2.9146999999999998</v>
      </c>
    </row>
    <row r="117" spans="1:7" x14ac:dyDescent="0.2">
      <c r="A117" s="24">
        <v>44372</v>
      </c>
      <c r="B117" s="25">
        <v>3.0827</v>
      </c>
      <c r="C117" s="25">
        <v>2.9506000000000001</v>
      </c>
      <c r="D117" s="25">
        <v>2.6655000000000002</v>
      </c>
      <c r="E117" s="25">
        <v>3.4901</v>
      </c>
      <c r="F117" s="25">
        <v>3.2561</v>
      </c>
      <c r="G117" s="25">
        <v>2.9014000000000002</v>
      </c>
    </row>
    <row r="118" spans="1:7" x14ac:dyDescent="0.2">
      <c r="A118" s="24">
        <v>44371</v>
      </c>
      <c r="B118" s="25">
        <v>3.0828000000000002</v>
      </c>
      <c r="C118" s="25">
        <v>2.9489000000000001</v>
      </c>
      <c r="D118" s="25">
        <v>2.6776</v>
      </c>
      <c r="E118" s="25">
        <v>3.4950999999999999</v>
      </c>
      <c r="F118" s="25">
        <v>3.2601</v>
      </c>
      <c r="G118" s="25">
        <v>2.9104999999999999</v>
      </c>
    </row>
    <row r="119" spans="1:7" x14ac:dyDescent="0.2">
      <c r="A119" s="24">
        <v>44370</v>
      </c>
      <c r="B119" s="25">
        <v>3.0853000000000002</v>
      </c>
      <c r="C119" s="25">
        <v>2.9514</v>
      </c>
      <c r="D119" s="25">
        <v>2.6949000000000001</v>
      </c>
      <c r="E119" s="25">
        <v>3.4950999999999999</v>
      </c>
      <c r="F119" s="25">
        <v>3.2797000000000001</v>
      </c>
      <c r="G119" s="25">
        <v>2.9268999999999998</v>
      </c>
    </row>
    <row r="120" spans="1:7" x14ac:dyDescent="0.2">
      <c r="A120" s="24">
        <v>44369</v>
      </c>
      <c r="B120" s="25">
        <v>3.0876999999999999</v>
      </c>
      <c r="C120" s="25">
        <v>2.9598</v>
      </c>
      <c r="D120" s="25">
        <v>2.72</v>
      </c>
      <c r="E120" s="25">
        <v>3.4969999999999999</v>
      </c>
      <c r="F120" s="25">
        <v>3.2972999999999999</v>
      </c>
      <c r="G120" s="25">
        <v>2.9363000000000001</v>
      </c>
    </row>
    <row r="121" spans="1:7" x14ac:dyDescent="0.2">
      <c r="A121" s="24">
        <v>44368</v>
      </c>
      <c r="B121" s="25">
        <v>3.0952999999999999</v>
      </c>
      <c r="C121" s="25">
        <v>2.9615</v>
      </c>
      <c r="D121" s="25">
        <v>2.72</v>
      </c>
      <c r="E121" s="25">
        <v>3.4950000000000001</v>
      </c>
      <c r="F121" s="25">
        <v>3.2974999999999999</v>
      </c>
      <c r="G121" s="25">
        <v>2.9403999999999999</v>
      </c>
    </row>
    <row r="122" spans="1:7" x14ac:dyDescent="0.2">
      <c r="A122" s="24">
        <v>44365</v>
      </c>
      <c r="B122" s="25">
        <v>3.1202000000000001</v>
      </c>
      <c r="C122" s="25">
        <v>2.9866999999999999</v>
      </c>
      <c r="D122" s="25">
        <v>2.7332999999999998</v>
      </c>
      <c r="E122" s="25">
        <v>3.5150000000000001</v>
      </c>
      <c r="F122" s="25">
        <v>3.3302999999999998</v>
      </c>
      <c r="G122" s="25">
        <v>2.9573</v>
      </c>
    </row>
    <row r="123" spans="1:7" x14ac:dyDescent="0.2">
      <c r="A123" s="24">
        <v>44364</v>
      </c>
      <c r="B123" s="25">
        <v>3.1400999999999999</v>
      </c>
      <c r="C123" s="25">
        <v>3.0236000000000001</v>
      </c>
      <c r="D123" s="25">
        <v>2.7538999999999998</v>
      </c>
      <c r="E123" s="25">
        <v>3.54</v>
      </c>
      <c r="F123" s="25">
        <v>3.3454999999999999</v>
      </c>
      <c r="G123" s="25">
        <v>2.9598</v>
      </c>
    </row>
    <row r="124" spans="1:7" x14ac:dyDescent="0.2">
      <c r="A124" s="24">
        <v>44363</v>
      </c>
      <c r="B124" s="25">
        <v>3.1301000000000001</v>
      </c>
      <c r="C124" s="25">
        <v>3.0101</v>
      </c>
      <c r="D124" s="25">
        <v>2.7547999999999999</v>
      </c>
      <c r="E124" s="25">
        <v>3.5150000000000001</v>
      </c>
      <c r="F124" s="25">
        <v>3.3248000000000002</v>
      </c>
      <c r="G124" s="25">
        <v>2.9586000000000001</v>
      </c>
    </row>
    <row r="125" spans="1:7" x14ac:dyDescent="0.2">
      <c r="A125" s="24">
        <v>44362</v>
      </c>
      <c r="B125" s="25">
        <v>3.1175999999999999</v>
      </c>
      <c r="C125" s="25">
        <v>3.0044</v>
      </c>
      <c r="D125" s="25">
        <v>2.7507000000000001</v>
      </c>
      <c r="E125" s="25">
        <v>3.5</v>
      </c>
      <c r="F125" s="25">
        <v>3.3146</v>
      </c>
      <c r="G125" s="25">
        <v>2.9571999999999998</v>
      </c>
    </row>
    <row r="126" spans="1:7" x14ac:dyDescent="0.2">
      <c r="A126" s="24">
        <v>44358</v>
      </c>
      <c r="B126" s="25">
        <v>3.1276000000000002</v>
      </c>
      <c r="C126" s="25">
        <v>3.0085000000000002</v>
      </c>
      <c r="D126" s="25">
        <v>2.7492999999999999</v>
      </c>
      <c r="E126" s="25">
        <v>3.51</v>
      </c>
      <c r="F126" s="25">
        <v>3.3092999999999999</v>
      </c>
      <c r="G126" s="25">
        <v>2.9647999999999999</v>
      </c>
    </row>
    <row r="127" spans="1:7" x14ac:dyDescent="0.2">
      <c r="A127" s="24">
        <v>44357</v>
      </c>
      <c r="B127" s="25">
        <v>3.1</v>
      </c>
      <c r="C127" s="25">
        <v>2.9828000000000001</v>
      </c>
      <c r="D127" s="25">
        <v>2.7421000000000002</v>
      </c>
      <c r="E127" s="25">
        <v>3.5091000000000001</v>
      </c>
      <c r="F127" s="25">
        <v>3.2907999999999999</v>
      </c>
      <c r="G127" s="25">
        <v>2.9561000000000002</v>
      </c>
    </row>
    <row r="128" spans="1:7" x14ac:dyDescent="0.2">
      <c r="A128" s="24">
        <v>44356</v>
      </c>
      <c r="B128" s="25">
        <v>3.1051000000000002</v>
      </c>
      <c r="C128" s="25">
        <v>2.9883000000000002</v>
      </c>
      <c r="D128" s="25">
        <v>2.7524999999999999</v>
      </c>
      <c r="E128" s="25">
        <v>3.5291000000000001</v>
      </c>
      <c r="F128" s="25">
        <v>3.2968999999999999</v>
      </c>
      <c r="G128" s="25">
        <v>2.9723999999999999</v>
      </c>
    </row>
    <row r="129" spans="1:7" x14ac:dyDescent="0.2">
      <c r="A129" s="24">
        <v>44355</v>
      </c>
      <c r="B129" s="25">
        <v>3.11</v>
      </c>
      <c r="C129" s="25">
        <v>3</v>
      </c>
      <c r="D129" s="25">
        <v>2.7252000000000001</v>
      </c>
      <c r="E129" s="25">
        <v>3.5413000000000001</v>
      </c>
      <c r="F129" s="25">
        <v>3.3068</v>
      </c>
      <c r="G129" s="25">
        <v>2.9710000000000001</v>
      </c>
    </row>
    <row r="130" spans="1:7" x14ac:dyDescent="0.2">
      <c r="A130" s="24">
        <v>44354</v>
      </c>
      <c r="B130" s="25">
        <v>3.11</v>
      </c>
      <c r="C130" s="25">
        <v>2.9943</v>
      </c>
      <c r="D130" s="25">
        <v>2.7244999999999999</v>
      </c>
      <c r="E130" s="25">
        <v>3.5413000000000001</v>
      </c>
      <c r="F130" s="25">
        <v>3.2942</v>
      </c>
      <c r="G130" s="25">
        <v>2.9706000000000001</v>
      </c>
    </row>
    <row r="131" spans="1:7" x14ac:dyDescent="0.2">
      <c r="A131" s="24">
        <v>44351</v>
      </c>
      <c r="B131" s="25">
        <v>3.0924999999999998</v>
      </c>
      <c r="C131" s="25">
        <v>2.9746000000000001</v>
      </c>
      <c r="D131" s="25">
        <v>2.6922000000000001</v>
      </c>
      <c r="E131" s="25">
        <v>3.5287999999999999</v>
      </c>
      <c r="F131" s="25">
        <v>3.2621000000000002</v>
      </c>
      <c r="G131" s="25">
        <v>2.9171999999999998</v>
      </c>
    </row>
    <row r="132" spans="1:7" x14ac:dyDescent="0.2">
      <c r="A132" s="24">
        <v>44350</v>
      </c>
      <c r="B132" s="25">
        <v>3.0550000000000002</v>
      </c>
      <c r="C132" s="25">
        <v>2.9350000000000001</v>
      </c>
      <c r="D132" s="25">
        <v>2.661</v>
      </c>
      <c r="E132" s="25">
        <v>3.4904000000000002</v>
      </c>
      <c r="F132" s="25">
        <v>3.2280000000000002</v>
      </c>
      <c r="G132" s="25">
        <v>2.8959000000000001</v>
      </c>
    </row>
    <row r="133" spans="1:7" x14ac:dyDescent="0.2">
      <c r="A133" s="24">
        <v>44349</v>
      </c>
      <c r="B133" s="25">
        <v>3.0649999999999999</v>
      </c>
      <c r="C133" s="25">
        <v>2.9453</v>
      </c>
      <c r="D133" s="25">
        <v>2.6695000000000002</v>
      </c>
      <c r="E133" s="25">
        <v>3.4988999999999999</v>
      </c>
      <c r="F133" s="25">
        <v>3.2391000000000001</v>
      </c>
      <c r="G133" s="25">
        <v>2.9016000000000002</v>
      </c>
    </row>
    <row r="134" spans="1:7" x14ac:dyDescent="0.2">
      <c r="A134" s="24">
        <v>44348</v>
      </c>
      <c r="B134" s="25">
        <v>3.04</v>
      </c>
      <c r="C134" s="25">
        <v>2.9192999999999998</v>
      </c>
      <c r="D134" s="25">
        <v>2.6493000000000002</v>
      </c>
      <c r="E134" s="25">
        <v>3.4864000000000002</v>
      </c>
      <c r="F134" s="25">
        <v>3.2216</v>
      </c>
      <c r="G134" s="25">
        <v>2.8950999999999998</v>
      </c>
    </row>
    <row r="135" spans="1:7" x14ac:dyDescent="0.2">
      <c r="A135" s="24">
        <v>44347</v>
      </c>
      <c r="B135" s="25">
        <v>3.0449999999999999</v>
      </c>
      <c r="C135" s="25">
        <v>2.9245000000000001</v>
      </c>
      <c r="D135" s="25">
        <v>2.6577999999999999</v>
      </c>
      <c r="E135" s="25">
        <v>3.4815</v>
      </c>
      <c r="F135" s="25">
        <v>3.2269000000000001</v>
      </c>
      <c r="G135" s="25">
        <v>2.9011999999999998</v>
      </c>
    </row>
    <row r="136" spans="1:7" x14ac:dyDescent="0.2">
      <c r="A136" s="24">
        <v>44344</v>
      </c>
      <c r="B136" s="25">
        <v>3.0825</v>
      </c>
      <c r="C136" s="25">
        <v>2.9310999999999998</v>
      </c>
      <c r="D136" s="25">
        <v>2.6356000000000002</v>
      </c>
      <c r="E136" s="25">
        <v>3.4937999999999998</v>
      </c>
      <c r="F136" s="25">
        <v>3.2395999999999998</v>
      </c>
      <c r="G136" s="25">
        <v>2.9053</v>
      </c>
    </row>
    <row r="137" spans="1:7" x14ac:dyDescent="0.2">
      <c r="A137" s="24">
        <v>44343</v>
      </c>
      <c r="B137" s="25">
        <v>3.0724999999999998</v>
      </c>
      <c r="C137" s="25">
        <v>2.9131</v>
      </c>
      <c r="D137" s="25">
        <v>2.6204999999999998</v>
      </c>
      <c r="E137" s="25">
        <v>3.4863</v>
      </c>
      <c r="F137" s="25">
        <v>3.2281</v>
      </c>
      <c r="G137" s="25">
        <v>2.8853</v>
      </c>
    </row>
    <row r="138" spans="1:7" x14ac:dyDescent="0.2">
      <c r="A138" s="24">
        <v>44342</v>
      </c>
      <c r="B138" s="25">
        <v>3.06</v>
      </c>
      <c r="C138" s="25">
        <v>2.8925000000000001</v>
      </c>
      <c r="D138" s="25">
        <v>2.6046</v>
      </c>
      <c r="E138" s="25">
        <v>3.4739</v>
      </c>
      <c r="F138" s="25">
        <v>3.2153</v>
      </c>
      <c r="G138" s="25">
        <v>2.8721000000000001</v>
      </c>
    </row>
    <row r="139" spans="1:7" x14ac:dyDescent="0.2">
      <c r="A139" s="24">
        <v>44341</v>
      </c>
      <c r="B139" s="25">
        <v>3.085</v>
      </c>
      <c r="C139" s="25">
        <v>2.8993000000000002</v>
      </c>
      <c r="D139" s="25">
        <v>2.6164000000000001</v>
      </c>
      <c r="E139" s="25">
        <v>3.4813000000000001</v>
      </c>
      <c r="F139" s="25">
        <v>3.2275</v>
      </c>
      <c r="G139" s="25">
        <v>2.8811</v>
      </c>
    </row>
    <row r="140" spans="1:7" x14ac:dyDescent="0.2">
      <c r="A140" s="24">
        <v>44340</v>
      </c>
      <c r="B140" s="25">
        <v>3.085</v>
      </c>
      <c r="C140" s="25">
        <v>2.8994</v>
      </c>
      <c r="D140" s="25">
        <v>2.6031</v>
      </c>
      <c r="E140" s="25">
        <v>3.4862000000000002</v>
      </c>
      <c r="F140" s="25">
        <v>3.2239</v>
      </c>
      <c r="G140" s="25">
        <v>2.8818999999999999</v>
      </c>
    </row>
    <row r="141" spans="1:7" x14ac:dyDescent="0.2">
      <c r="A141" s="24">
        <v>44337</v>
      </c>
      <c r="B141" s="25">
        <v>3.0876000000000001</v>
      </c>
      <c r="C141" s="25">
        <v>2.8919000000000001</v>
      </c>
      <c r="D141" s="25">
        <v>2.5733000000000001</v>
      </c>
      <c r="E141" s="25">
        <v>3.4836</v>
      </c>
      <c r="F141" s="25">
        <v>3.2105999999999999</v>
      </c>
      <c r="G141" s="25">
        <v>2.8755999999999999</v>
      </c>
    </row>
    <row r="142" spans="1:7" x14ac:dyDescent="0.2">
      <c r="A142" s="24">
        <v>44336</v>
      </c>
      <c r="B142" s="25">
        <v>3.1000999999999999</v>
      </c>
      <c r="C142" s="25">
        <v>2.9016000000000002</v>
      </c>
      <c r="D142" s="25">
        <v>2.5882999999999998</v>
      </c>
      <c r="E142" s="25">
        <v>3.4986000000000002</v>
      </c>
      <c r="F142" s="25">
        <v>3.2279</v>
      </c>
      <c r="G142" s="25">
        <v>2.9028</v>
      </c>
    </row>
    <row r="143" spans="1:7" x14ac:dyDescent="0.2">
      <c r="A143" s="24">
        <v>44335</v>
      </c>
      <c r="B143" s="25">
        <v>3.1297999999999999</v>
      </c>
      <c r="C143" s="25">
        <v>2.9289999999999998</v>
      </c>
      <c r="D143" s="25">
        <v>2.6133000000000002</v>
      </c>
      <c r="E143" s="25">
        <v>3.5190000000000001</v>
      </c>
      <c r="F143" s="25">
        <v>3.2526000000000002</v>
      </c>
      <c r="G143" s="25">
        <v>2.9239000000000002</v>
      </c>
    </row>
    <row r="144" spans="1:7" x14ac:dyDescent="0.2">
      <c r="A144" s="24">
        <v>44334</v>
      </c>
      <c r="B144" s="25">
        <v>3.1457000000000002</v>
      </c>
      <c r="C144" s="25">
        <v>2.9514999999999998</v>
      </c>
      <c r="D144" s="25">
        <v>2.6333000000000002</v>
      </c>
      <c r="E144" s="25">
        <v>3.5369000000000002</v>
      </c>
      <c r="F144" s="25">
        <v>3.2801999999999998</v>
      </c>
      <c r="G144" s="25">
        <v>2.9357000000000002</v>
      </c>
    </row>
    <row r="145" spans="1:7" x14ac:dyDescent="0.2">
      <c r="A145" s="24">
        <v>44333</v>
      </c>
      <c r="B145" s="25">
        <v>3.1524000000000001</v>
      </c>
      <c r="C145" s="25">
        <v>2.9590999999999998</v>
      </c>
      <c r="D145" s="25">
        <v>2.6383000000000001</v>
      </c>
      <c r="E145" s="25">
        <v>3.5478999999999998</v>
      </c>
      <c r="F145" s="25">
        <v>3.2858999999999998</v>
      </c>
      <c r="G145" s="25">
        <v>2.9434999999999998</v>
      </c>
    </row>
    <row r="146" spans="1:7" x14ac:dyDescent="0.2">
      <c r="A146" s="24">
        <v>44330</v>
      </c>
      <c r="B146" s="25">
        <v>3.1421999999999999</v>
      </c>
      <c r="C146" s="25">
        <v>2.9367000000000001</v>
      </c>
      <c r="D146" s="25">
        <v>2.6181000000000001</v>
      </c>
      <c r="E146" s="25">
        <v>3.5409000000000002</v>
      </c>
      <c r="F146" s="25">
        <v>3.2707000000000002</v>
      </c>
      <c r="G146" s="25">
        <v>2.9053</v>
      </c>
    </row>
    <row r="147" spans="1:7" x14ac:dyDescent="0.2">
      <c r="A147" s="24">
        <v>44329</v>
      </c>
      <c r="B147" s="25">
        <v>3.1366000000000001</v>
      </c>
      <c r="C147" s="25">
        <v>2.9426999999999999</v>
      </c>
      <c r="D147" s="25">
        <v>2.6181000000000001</v>
      </c>
      <c r="E147" s="25">
        <v>3.5333999999999999</v>
      </c>
      <c r="F147" s="25">
        <v>3.2684000000000002</v>
      </c>
      <c r="G147" s="25">
        <v>2.9156</v>
      </c>
    </row>
    <row r="148" spans="1:7" x14ac:dyDescent="0.2">
      <c r="A148" s="24">
        <v>44328</v>
      </c>
      <c r="B148" s="25">
        <v>3.1309999999999998</v>
      </c>
      <c r="C148" s="25">
        <v>2.9228999999999998</v>
      </c>
      <c r="D148" s="25">
        <v>2.5981000000000001</v>
      </c>
      <c r="E148" s="25">
        <v>3.5289000000000001</v>
      </c>
      <c r="F148" s="25">
        <v>3.2565</v>
      </c>
      <c r="G148" s="25">
        <v>2.9018999999999999</v>
      </c>
    </row>
    <row r="149" spans="1:7" x14ac:dyDescent="0.2">
      <c r="A149" s="24">
        <v>44327</v>
      </c>
      <c r="B149" s="25">
        <v>3.1379999999999999</v>
      </c>
      <c r="C149" s="25">
        <v>2.915</v>
      </c>
      <c r="D149" s="25">
        <v>2.5731000000000002</v>
      </c>
      <c r="E149" s="25">
        <v>3.5207999999999999</v>
      </c>
      <c r="F149" s="25">
        <v>3.2568999999999999</v>
      </c>
      <c r="G149" s="25">
        <v>2.9102000000000001</v>
      </c>
    </row>
    <row r="150" spans="1:7" x14ac:dyDescent="0.2">
      <c r="A150" s="24">
        <v>44326</v>
      </c>
      <c r="B150" s="25">
        <v>3.1459999999999999</v>
      </c>
      <c r="C150" s="25">
        <v>2.9173</v>
      </c>
      <c r="D150" s="25">
        <v>2.5956000000000001</v>
      </c>
      <c r="E150" s="25">
        <v>3.5308999999999999</v>
      </c>
      <c r="F150" s="25">
        <v>3.2679</v>
      </c>
      <c r="G150" s="25">
        <v>2.9306000000000001</v>
      </c>
    </row>
    <row r="151" spans="1:7" x14ac:dyDescent="0.2">
      <c r="A151" s="24">
        <v>44324</v>
      </c>
      <c r="B151" s="25">
        <v>3.1581999999999999</v>
      </c>
      <c r="C151" s="25">
        <v>2.9369000000000001</v>
      </c>
      <c r="D151" s="25">
        <v>2.6206</v>
      </c>
      <c r="E151" s="25">
        <v>3.5407999999999999</v>
      </c>
      <c r="F151" s="25">
        <v>3.286</v>
      </c>
      <c r="G151" s="25">
        <v>2.9441999999999999</v>
      </c>
    </row>
    <row r="152" spans="1:7" x14ac:dyDescent="0.2">
      <c r="A152" s="24">
        <v>44323</v>
      </c>
      <c r="B152" s="25">
        <v>3.1589</v>
      </c>
      <c r="C152" s="25">
        <v>2.9416000000000002</v>
      </c>
      <c r="D152" s="25">
        <v>2.6214</v>
      </c>
      <c r="E152" s="25">
        <v>3.5407000000000002</v>
      </c>
      <c r="F152" s="25">
        <v>3.2835999999999999</v>
      </c>
      <c r="G152" s="25">
        <v>2.9441000000000002</v>
      </c>
    </row>
    <row r="153" spans="1:7" x14ac:dyDescent="0.2">
      <c r="A153" s="24">
        <v>44322</v>
      </c>
      <c r="B153" s="25">
        <v>3.1507000000000001</v>
      </c>
      <c r="C153" s="25">
        <v>2.9451000000000001</v>
      </c>
      <c r="D153" s="25">
        <v>2.6438999999999999</v>
      </c>
      <c r="E153" s="25">
        <v>3.5283000000000002</v>
      </c>
      <c r="F153" s="25">
        <v>3.2753999999999999</v>
      </c>
      <c r="G153" s="25">
        <v>2.9489999999999998</v>
      </c>
    </row>
    <row r="154" spans="1:7" x14ac:dyDescent="0.2">
      <c r="A154" s="24">
        <v>44316</v>
      </c>
      <c r="B154" s="25">
        <v>3.1640000000000001</v>
      </c>
      <c r="C154" s="25">
        <v>2.9615</v>
      </c>
      <c r="D154" s="25">
        <v>2.6564000000000001</v>
      </c>
      <c r="E154" s="25">
        <v>3.5406</v>
      </c>
      <c r="F154" s="25">
        <v>3.2835000000000001</v>
      </c>
      <c r="G154" s="25">
        <v>2.9639000000000002</v>
      </c>
    </row>
    <row r="155" spans="1:7" x14ac:dyDescent="0.2">
      <c r="A155" s="24">
        <v>44315</v>
      </c>
      <c r="B155" s="25">
        <v>3.1871999999999998</v>
      </c>
      <c r="C155" s="25">
        <v>2.9813999999999998</v>
      </c>
      <c r="D155" s="25">
        <v>2.6739999999999999</v>
      </c>
      <c r="E155" s="25">
        <v>3.5724999999999998</v>
      </c>
      <c r="F155" s="25">
        <v>3.2993000000000001</v>
      </c>
      <c r="G155" s="25">
        <v>2.9666999999999999</v>
      </c>
    </row>
    <row r="156" spans="1:7" x14ac:dyDescent="0.2">
      <c r="A156" s="24">
        <v>44314</v>
      </c>
      <c r="B156" s="25">
        <v>3.1979000000000002</v>
      </c>
      <c r="C156" s="25">
        <v>2.9912000000000001</v>
      </c>
      <c r="D156" s="25">
        <v>2.694</v>
      </c>
      <c r="E156" s="25">
        <v>3.573</v>
      </c>
      <c r="F156" s="25">
        <v>3.3062</v>
      </c>
      <c r="G156" s="25">
        <v>2.9809999999999999</v>
      </c>
    </row>
    <row r="157" spans="1:7" x14ac:dyDescent="0.2">
      <c r="A157" s="24">
        <v>44313</v>
      </c>
      <c r="B157" s="25">
        <v>3.2078000000000002</v>
      </c>
      <c r="C157" s="25">
        <v>3.0062000000000002</v>
      </c>
      <c r="D157" s="25">
        <v>2.714</v>
      </c>
      <c r="E157" s="25">
        <v>3.5905</v>
      </c>
      <c r="F157" s="25">
        <v>3.3266</v>
      </c>
      <c r="G157" s="25">
        <v>2.9912000000000001</v>
      </c>
    </row>
    <row r="158" spans="1:7" x14ac:dyDescent="0.2">
      <c r="A158" s="24">
        <v>44312</v>
      </c>
      <c r="B158" s="25">
        <v>3.2023999999999999</v>
      </c>
      <c r="C158" s="25">
        <v>3.0005999999999999</v>
      </c>
      <c r="D158" s="25">
        <v>2.7181000000000002</v>
      </c>
      <c r="E158" s="25">
        <v>3.5779000000000001</v>
      </c>
      <c r="F158" s="25">
        <v>3.3271000000000002</v>
      </c>
      <c r="G158" s="25">
        <v>2.9841000000000002</v>
      </c>
    </row>
    <row r="159" spans="1:7" x14ac:dyDescent="0.2">
      <c r="A159" s="24">
        <v>44311</v>
      </c>
      <c r="B159" s="25">
        <v>3.1840999999999999</v>
      </c>
      <c r="C159" s="25">
        <v>2.9839000000000002</v>
      </c>
      <c r="D159" s="25">
        <v>2.7081</v>
      </c>
      <c r="E159" s="25">
        <v>3.5579000000000001</v>
      </c>
      <c r="F159" s="25">
        <v>3.3090999999999999</v>
      </c>
      <c r="G159" s="25">
        <v>2.9573</v>
      </c>
    </row>
    <row r="160" spans="1:7" x14ac:dyDescent="0.2">
      <c r="A160" s="24">
        <v>44309</v>
      </c>
      <c r="B160" s="25">
        <v>3.1718999999999999</v>
      </c>
      <c r="C160" s="25">
        <v>2.9681999999999999</v>
      </c>
      <c r="D160" s="25">
        <v>2.7031000000000001</v>
      </c>
      <c r="E160" s="25">
        <v>3.5453999999999999</v>
      </c>
      <c r="F160" s="25">
        <v>3.2906</v>
      </c>
      <c r="G160" s="25">
        <v>2.9567999999999999</v>
      </c>
    </row>
    <row r="161" spans="1:7" x14ac:dyDescent="0.2">
      <c r="A161" s="24">
        <v>44308</v>
      </c>
      <c r="B161" s="25">
        <v>3.1614</v>
      </c>
      <c r="C161" s="25">
        <v>2.9597000000000002</v>
      </c>
      <c r="D161" s="25">
        <v>2.6981000000000002</v>
      </c>
      <c r="E161" s="25">
        <v>3.5304000000000002</v>
      </c>
      <c r="F161" s="25">
        <v>3.2761999999999998</v>
      </c>
      <c r="G161" s="25">
        <v>2.9573999999999998</v>
      </c>
    </row>
    <row r="162" spans="1:7" x14ac:dyDescent="0.2">
      <c r="A162" s="24">
        <v>44307</v>
      </c>
      <c r="B162" s="25">
        <v>3.153</v>
      </c>
      <c r="C162" s="25">
        <v>2.9542000000000002</v>
      </c>
      <c r="D162" s="25">
        <v>2.6981000000000002</v>
      </c>
      <c r="E162" s="25">
        <v>3.5184000000000002</v>
      </c>
      <c r="F162" s="25">
        <v>3.2734000000000001</v>
      </c>
      <c r="G162" s="25">
        <v>2.9540000000000002</v>
      </c>
    </row>
    <row r="163" spans="1:7" x14ac:dyDescent="0.2">
      <c r="A163" s="24">
        <v>44306</v>
      </c>
      <c r="B163" s="25">
        <v>3.1554000000000002</v>
      </c>
      <c r="C163" s="25">
        <v>2.9573999999999998</v>
      </c>
      <c r="D163" s="25">
        <v>2.7231000000000001</v>
      </c>
      <c r="E163" s="25">
        <v>3.5158999999999998</v>
      </c>
      <c r="F163" s="25">
        <v>3.2864</v>
      </c>
      <c r="G163" s="25">
        <v>2.976</v>
      </c>
    </row>
    <row r="164" spans="1:7" x14ac:dyDescent="0.2">
      <c r="A164" s="24">
        <v>44305</v>
      </c>
      <c r="B164" s="25">
        <v>3.1558999999999999</v>
      </c>
      <c r="C164" s="25">
        <v>2.9662000000000002</v>
      </c>
      <c r="D164" s="25">
        <v>2.7431000000000001</v>
      </c>
      <c r="E164" s="25">
        <v>3.5194000000000001</v>
      </c>
      <c r="F164" s="25">
        <v>3.3001999999999998</v>
      </c>
      <c r="G164" s="25">
        <v>2.9969000000000001</v>
      </c>
    </row>
    <row r="165" spans="1:7" x14ac:dyDescent="0.2">
      <c r="A165" s="24">
        <v>44302</v>
      </c>
      <c r="B165" s="25">
        <v>3.1631</v>
      </c>
      <c r="C165" s="25">
        <v>2.9777</v>
      </c>
      <c r="D165" s="25">
        <v>2.7481</v>
      </c>
      <c r="E165" s="25">
        <v>3.5278</v>
      </c>
      <c r="F165" s="25">
        <v>3.3144999999999998</v>
      </c>
      <c r="G165" s="25">
        <v>3.0044</v>
      </c>
    </row>
    <row r="166" spans="1:7" x14ac:dyDescent="0.2">
      <c r="A166" s="24">
        <v>44301</v>
      </c>
      <c r="B166" s="25">
        <v>3.1728000000000001</v>
      </c>
      <c r="C166" s="25">
        <v>2.9853000000000001</v>
      </c>
      <c r="D166" s="25">
        <v>2.7581000000000002</v>
      </c>
      <c r="E166" s="25">
        <v>3.5402999999999998</v>
      </c>
      <c r="F166" s="25">
        <v>3.3184999999999998</v>
      </c>
      <c r="G166" s="25">
        <v>2.9963000000000002</v>
      </c>
    </row>
    <row r="167" spans="1:7" x14ac:dyDescent="0.2">
      <c r="A167" s="24">
        <v>44300</v>
      </c>
      <c r="B167" s="25">
        <v>3.1650999999999998</v>
      </c>
      <c r="C167" s="25">
        <v>2.9773999999999998</v>
      </c>
      <c r="D167" s="25">
        <v>2.7681</v>
      </c>
      <c r="E167" s="25">
        <v>3.5283000000000002</v>
      </c>
      <c r="F167" s="25">
        <v>3.3083</v>
      </c>
      <c r="G167" s="25">
        <v>2.9983</v>
      </c>
    </row>
    <row r="168" spans="1:7" x14ac:dyDescent="0.2">
      <c r="A168" s="24">
        <v>44299</v>
      </c>
      <c r="B168" s="25">
        <v>3.1625999999999999</v>
      </c>
      <c r="C168" s="25">
        <v>2.9746000000000001</v>
      </c>
      <c r="D168" s="25">
        <v>2.7530999999999999</v>
      </c>
      <c r="E168" s="25">
        <v>3.5278</v>
      </c>
      <c r="F168" s="25">
        <v>3.3035999999999999</v>
      </c>
      <c r="G168" s="25">
        <v>2.9878</v>
      </c>
    </row>
    <row r="169" spans="1:7" x14ac:dyDescent="0.2">
      <c r="A169" s="24">
        <v>44298</v>
      </c>
      <c r="B169" s="25">
        <v>3.1947999999999999</v>
      </c>
      <c r="C169" s="25">
        <v>3.0116000000000001</v>
      </c>
      <c r="D169" s="25">
        <v>2.7923</v>
      </c>
      <c r="E169" s="25">
        <v>3.5676999999999999</v>
      </c>
      <c r="F169" s="25">
        <v>3.3610000000000002</v>
      </c>
      <c r="G169" s="25">
        <v>3.0162</v>
      </c>
    </row>
    <row r="170" spans="1:7" x14ac:dyDescent="0.2">
      <c r="A170" s="24">
        <v>44295</v>
      </c>
      <c r="B170" s="25">
        <v>3.2121</v>
      </c>
      <c r="C170" s="25">
        <v>3.0291000000000001</v>
      </c>
      <c r="D170" s="25">
        <v>2.8098000000000001</v>
      </c>
      <c r="E170" s="25">
        <v>3.5851999999999999</v>
      </c>
      <c r="F170" s="25">
        <v>3.3715999999999999</v>
      </c>
      <c r="G170" s="25">
        <v>3.0238999999999998</v>
      </c>
    </row>
    <row r="171" spans="1:7" x14ac:dyDescent="0.2">
      <c r="A171" s="24">
        <v>44294</v>
      </c>
      <c r="B171" s="25">
        <v>3.2221000000000002</v>
      </c>
      <c r="C171" s="25">
        <v>3.0390000000000001</v>
      </c>
      <c r="D171" s="25">
        <v>2.8148</v>
      </c>
      <c r="E171" s="25">
        <v>3.6002000000000001</v>
      </c>
      <c r="F171" s="25">
        <v>3.3915000000000002</v>
      </c>
      <c r="G171" s="25">
        <v>3.0388999999999999</v>
      </c>
    </row>
    <row r="172" spans="1:7" x14ac:dyDescent="0.2">
      <c r="A172" s="24">
        <v>44293</v>
      </c>
      <c r="B172" s="25">
        <v>3.2214999999999998</v>
      </c>
      <c r="C172" s="25">
        <v>3.0363000000000002</v>
      </c>
      <c r="D172" s="25">
        <v>2.8166000000000002</v>
      </c>
      <c r="E172" s="25">
        <v>3.6002000000000001</v>
      </c>
      <c r="F172" s="25">
        <v>3.3938999999999999</v>
      </c>
      <c r="G172" s="25">
        <v>3.0424000000000002</v>
      </c>
    </row>
    <row r="173" spans="1:7" x14ac:dyDescent="0.2">
      <c r="A173" s="24">
        <v>44292</v>
      </c>
      <c r="B173" s="25">
        <v>3.2086999999999999</v>
      </c>
      <c r="C173" s="25">
        <v>3.0156000000000001</v>
      </c>
      <c r="D173" s="25">
        <v>2.7827000000000002</v>
      </c>
      <c r="E173" s="25">
        <v>3.5851999999999999</v>
      </c>
      <c r="F173" s="25">
        <v>3.3818000000000001</v>
      </c>
      <c r="G173" s="25">
        <v>3.0411999999999999</v>
      </c>
    </row>
    <row r="174" spans="1:7" x14ac:dyDescent="0.2">
      <c r="A174" s="24">
        <v>44288</v>
      </c>
      <c r="B174" s="25">
        <v>3.2012999999999998</v>
      </c>
      <c r="C174" s="25">
        <v>2.9992999999999999</v>
      </c>
      <c r="D174" s="25">
        <v>2.7654000000000001</v>
      </c>
      <c r="E174" s="25">
        <v>3.5727000000000002</v>
      </c>
      <c r="F174" s="25">
        <v>3.3597000000000001</v>
      </c>
      <c r="G174" s="25">
        <v>3.0371000000000001</v>
      </c>
    </row>
    <row r="175" spans="1:7" x14ac:dyDescent="0.2">
      <c r="A175" s="24">
        <v>44287</v>
      </c>
      <c r="B175" s="25">
        <v>3.1960000000000002</v>
      </c>
      <c r="C175" s="25">
        <v>2.9939</v>
      </c>
      <c r="D175" s="25">
        <v>2.7778</v>
      </c>
      <c r="E175" s="25">
        <v>3.5701999999999998</v>
      </c>
      <c r="F175" s="25">
        <v>3.3637999999999999</v>
      </c>
      <c r="G175" s="25">
        <v>3.0501999999999998</v>
      </c>
    </row>
    <row r="176" spans="1:7" x14ac:dyDescent="0.2">
      <c r="A176" s="24">
        <v>44286</v>
      </c>
      <c r="B176" s="25">
        <v>3.1886999999999999</v>
      </c>
      <c r="C176" s="25">
        <v>2.9836</v>
      </c>
      <c r="D176" s="25">
        <v>2.7637</v>
      </c>
      <c r="E176" s="25">
        <v>3.5672000000000001</v>
      </c>
      <c r="F176" s="25">
        <v>3.3635999999999999</v>
      </c>
      <c r="G176" s="25">
        <v>3.0438000000000001</v>
      </c>
    </row>
    <row r="177" spans="1:7" x14ac:dyDescent="0.2">
      <c r="A177" s="24">
        <v>44285</v>
      </c>
      <c r="B177" s="25">
        <v>3.206</v>
      </c>
      <c r="C177" s="25">
        <v>3.0163000000000002</v>
      </c>
      <c r="D177" s="25">
        <v>2.8012000000000001</v>
      </c>
      <c r="E177" s="25">
        <v>3.5800999999999998</v>
      </c>
      <c r="F177" s="25">
        <v>3.3805000000000001</v>
      </c>
      <c r="G177" s="25">
        <v>3.0579999999999998</v>
      </c>
    </row>
    <row r="178" spans="1:7" x14ac:dyDescent="0.2">
      <c r="A178" s="24">
        <v>44284</v>
      </c>
      <c r="B178" s="25">
        <v>3.1962000000000002</v>
      </c>
      <c r="C178" s="25">
        <v>3.0057999999999998</v>
      </c>
      <c r="D178" s="25">
        <v>2.7936999999999999</v>
      </c>
      <c r="E178" s="25">
        <v>3.5775999999999999</v>
      </c>
      <c r="F178" s="25">
        <v>3.3759000000000001</v>
      </c>
      <c r="G178" s="25">
        <v>3.0674999999999999</v>
      </c>
    </row>
    <row r="179" spans="1:7" x14ac:dyDescent="0.2">
      <c r="A179" s="24">
        <v>44281</v>
      </c>
      <c r="B179" s="25">
        <v>3.1985000000000001</v>
      </c>
      <c r="C179" s="25">
        <v>3.0102000000000002</v>
      </c>
      <c r="D179" s="25">
        <v>2.7974999999999999</v>
      </c>
      <c r="E179" s="25">
        <v>3.5800999999999998</v>
      </c>
      <c r="F179" s="25">
        <v>3.3727</v>
      </c>
      <c r="G179" s="25">
        <v>3.0611000000000002</v>
      </c>
    </row>
    <row r="180" spans="1:7" x14ac:dyDescent="0.2">
      <c r="A180" s="24">
        <v>44280</v>
      </c>
      <c r="B180" s="25">
        <v>3.1882000000000001</v>
      </c>
      <c r="C180" s="25">
        <v>3.0026000000000002</v>
      </c>
      <c r="D180" s="25">
        <v>2.7816000000000001</v>
      </c>
      <c r="E180" s="25">
        <v>3.5726</v>
      </c>
      <c r="F180" s="25">
        <v>3.3525999999999998</v>
      </c>
      <c r="G180" s="25">
        <v>3.0503</v>
      </c>
    </row>
    <row r="181" spans="1:7" x14ac:dyDescent="0.2">
      <c r="A181" s="24">
        <v>44279</v>
      </c>
      <c r="B181" s="25">
        <v>3.1930000000000001</v>
      </c>
      <c r="C181" s="25">
        <v>3.0101</v>
      </c>
      <c r="D181" s="25">
        <v>2.7913000000000001</v>
      </c>
      <c r="E181" s="25">
        <v>3.5825999999999998</v>
      </c>
      <c r="F181" s="25">
        <v>3.3624000000000001</v>
      </c>
      <c r="G181" s="25">
        <v>3.0598999999999998</v>
      </c>
    </row>
    <row r="182" spans="1:7" x14ac:dyDescent="0.2">
      <c r="A182" s="24">
        <v>44278</v>
      </c>
      <c r="B182" s="25">
        <v>3.2105000000000001</v>
      </c>
      <c r="C182" s="25">
        <v>3.0324</v>
      </c>
      <c r="D182" s="25">
        <v>2.8212999999999999</v>
      </c>
      <c r="E182" s="25">
        <v>3.6076000000000001</v>
      </c>
      <c r="F182" s="25">
        <v>3.3769999999999998</v>
      </c>
      <c r="G182" s="25">
        <v>3.0756000000000001</v>
      </c>
    </row>
    <row r="183" spans="1:7" x14ac:dyDescent="0.2">
      <c r="A183" s="24">
        <v>44277</v>
      </c>
      <c r="B183" s="25">
        <v>3.2309000000000001</v>
      </c>
      <c r="C183" s="25">
        <v>3.0419999999999998</v>
      </c>
      <c r="D183" s="25">
        <v>2.8262999999999998</v>
      </c>
      <c r="E183" s="25">
        <v>3.6276000000000002</v>
      </c>
      <c r="F183" s="25">
        <v>3.3969</v>
      </c>
      <c r="G183" s="25">
        <v>3.0811999999999999</v>
      </c>
    </row>
    <row r="184" spans="1:7" x14ac:dyDescent="0.2">
      <c r="A184" s="24">
        <v>44274</v>
      </c>
      <c r="B184" s="25">
        <v>3.2364000000000002</v>
      </c>
      <c r="C184" s="25">
        <v>3.0539999999999998</v>
      </c>
      <c r="D184" s="25">
        <v>2.8249</v>
      </c>
      <c r="E184" s="25">
        <v>3.6375999999999999</v>
      </c>
      <c r="F184" s="25">
        <v>3.4011999999999998</v>
      </c>
      <c r="G184" s="25">
        <v>3.09</v>
      </c>
    </row>
    <row r="185" spans="1:7" x14ac:dyDescent="0.2">
      <c r="A185" s="24">
        <v>44273</v>
      </c>
      <c r="B185" s="25">
        <v>3.2591999999999999</v>
      </c>
      <c r="C185" s="25">
        <v>3.0687000000000002</v>
      </c>
      <c r="D185" s="25">
        <v>2.8527999999999998</v>
      </c>
      <c r="E185" s="25">
        <v>3.6629999999999998</v>
      </c>
      <c r="F185" s="25">
        <v>3.4211999999999998</v>
      </c>
      <c r="G185" s="25">
        <v>3.0937999999999999</v>
      </c>
    </row>
    <row r="186" spans="1:7" x14ac:dyDescent="0.2">
      <c r="A186" s="24">
        <v>44272</v>
      </c>
      <c r="B186" s="25">
        <v>3.2564000000000002</v>
      </c>
      <c r="C186" s="25">
        <v>3.0634999999999999</v>
      </c>
      <c r="D186" s="25">
        <v>2.8468</v>
      </c>
      <c r="E186" s="25">
        <v>3.6579999999999999</v>
      </c>
      <c r="F186" s="25">
        <v>3.4135</v>
      </c>
      <c r="G186" s="25">
        <v>3.0851999999999999</v>
      </c>
    </row>
    <row r="187" spans="1:7" x14ac:dyDescent="0.2">
      <c r="A187" s="24">
        <v>44271</v>
      </c>
      <c r="B187" s="25">
        <v>3.2614000000000001</v>
      </c>
      <c r="C187" s="25">
        <v>3.0699000000000001</v>
      </c>
      <c r="D187" s="25">
        <v>2.8692000000000002</v>
      </c>
      <c r="E187" s="25">
        <v>3.6625000000000001</v>
      </c>
      <c r="F187" s="25">
        <v>3.4134000000000002</v>
      </c>
      <c r="G187" s="25">
        <v>3.0876999999999999</v>
      </c>
    </row>
    <row r="188" spans="1:7" x14ac:dyDescent="0.2">
      <c r="A188" s="24">
        <v>44270</v>
      </c>
      <c r="B188" s="25">
        <v>3.274</v>
      </c>
      <c r="C188" s="25">
        <v>3.0998999999999999</v>
      </c>
      <c r="D188" s="25">
        <v>2.8813</v>
      </c>
      <c r="E188" s="25">
        <v>3.67</v>
      </c>
      <c r="F188" s="25">
        <v>3.4306999999999999</v>
      </c>
      <c r="G188" s="25">
        <v>3.1019000000000001</v>
      </c>
    </row>
    <row r="189" spans="1:7" x14ac:dyDescent="0.2">
      <c r="A189" s="24">
        <v>44267</v>
      </c>
      <c r="B189" s="25">
        <v>3.2612999999999999</v>
      </c>
      <c r="C189" s="25">
        <v>3.0998999999999999</v>
      </c>
      <c r="D189" s="25">
        <v>2.8860000000000001</v>
      </c>
      <c r="E189" s="25">
        <v>3.66</v>
      </c>
      <c r="F189" s="25">
        <v>3.4205000000000001</v>
      </c>
      <c r="G189" s="25">
        <v>3.0891999999999999</v>
      </c>
    </row>
    <row r="190" spans="1:7" x14ac:dyDescent="0.2">
      <c r="A190" s="24">
        <v>44266</v>
      </c>
      <c r="B190" s="25">
        <v>3.2505999999999999</v>
      </c>
      <c r="C190" s="25">
        <v>3.0949</v>
      </c>
      <c r="D190" s="25">
        <v>2.8841999999999999</v>
      </c>
      <c r="E190" s="25">
        <v>3.65</v>
      </c>
      <c r="F190" s="25">
        <v>3.4129</v>
      </c>
      <c r="G190" s="25">
        <v>3.081</v>
      </c>
    </row>
    <row r="191" spans="1:7" x14ac:dyDescent="0.2">
      <c r="A191" s="24">
        <v>44265</v>
      </c>
      <c r="B191" s="25">
        <v>3.2353000000000001</v>
      </c>
      <c r="C191" s="25">
        <v>3.0859999999999999</v>
      </c>
      <c r="D191" s="25">
        <v>2.8706</v>
      </c>
      <c r="E191" s="25">
        <v>3.64</v>
      </c>
      <c r="F191" s="25">
        <v>3.3927</v>
      </c>
      <c r="G191" s="25">
        <v>3.0905</v>
      </c>
    </row>
    <row r="192" spans="1:7" x14ac:dyDescent="0.2">
      <c r="A192" s="24">
        <v>44264</v>
      </c>
      <c r="B192" s="25">
        <v>3.2477999999999998</v>
      </c>
      <c r="C192" s="25">
        <v>3.1015000000000001</v>
      </c>
      <c r="D192" s="25">
        <v>2.8494000000000002</v>
      </c>
      <c r="E192" s="25">
        <v>3.65</v>
      </c>
      <c r="F192" s="25">
        <v>3.4051999999999998</v>
      </c>
      <c r="G192" s="25">
        <v>3.0893999999999999</v>
      </c>
    </row>
    <row r="193" spans="1:7" x14ac:dyDescent="0.2">
      <c r="A193" s="24">
        <v>44263</v>
      </c>
      <c r="B193" s="25">
        <v>3.2404000000000002</v>
      </c>
      <c r="C193" s="25">
        <v>3.0897999999999999</v>
      </c>
      <c r="D193" s="25">
        <v>2.8193000000000001</v>
      </c>
      <c r="E193" s="25">
        <v>3.6492</v>
      </c>
      <c r="F193" s="25">
        <v>3.4051999999999998</v>
      </c>
      <c r="G193" s="25">
        <v>3.0937000000000001</v>
      </c>
    </row>
    <row r="194" spans="1:7" x14ac:dyDescent="0.2">
      <c r="A194" s="24">
        <v>44260</v>
      </c>
      <c r="B194" s="25">
        <v>3.2456999999999998</v>
      </c>
      <c r="C194" s="25">
        <v>3.0874000000000001</v>
      </c>
      <c r="D194" s="25">
        <v>2.8235000000000001</v>
      </c>
      <c r="E194" s="25">
        <v>3.6741999999999999</v>
      </c>
      <c r="F194" s="25">
        <v>3.4001000000000001</v>
      </c>
      <c r="G194" s="25">
        <v>3.0855999999999999</v>
      </c>
    </row>
    <row r="195" spans="1:7" x14ac:dyDescent="0.2">
      <c r="A195" s="24">
        <v>44259</v>
      </c>
      <c r="B195" s="25">
        <v>3.2654999999999998</v>
      </c>
      <c r="C195" s="25">
        <v>3.1078000000000001</v>
      </c>
      <c r="D195" s="25">
        <v>2.8483999999999998</v>
      </c>
      <c r="E195" s="25">
        <v>3.7092000000000001</v>
      </c>
      <c r="F195" s="25">
        <v>3.4405000000000001</v>
      </c>
      <c r="G195" s="25">
        <v>3.1053999999999999</v>
      </c>
    </row>
    <row r="196" spans="1:7" x14ac:dyDescent="0.2">
      <c r="A196" s="24">
        <v>44258</v>
      </c>
      <c r="B196" s="25">
        <v>3.2553000000000001</v>
      </c>
      <c r="C196" s="25">
        <v>3.0912999999999999</v>
      </c>
      <c r="D196" s="25">
        <v>2.8212000000000002</v>
      </c>
      <c r="E196" s="25">
        <v>3.7042000000000002</v>
      </c>
      <c r="F196" s="25">
        <v>3.4405000000000001</v>
      </c>
      <c r="G196" s="25">
        <v>3.1019999999999999</v>
      </c>
    </row>
    <row r="197" spans="1:7" x14ac:dyDescent="0.2">
      <c r="A197" s="24">
        <v>44257</v>
      </c>
      <c r="B197" s="25">
        <v>3.2473999999999998</v>
      </c>
      <c r="C197" s="25">
        <v>3.0867</v>
      </c>
      <c r="D197" s="25">
        <v>2.7839</v>
      </c>
      <c r="E197" s="25">
        <v>3.7065000000000001</v>
      </c>
      <c r="F197" s="25">
        <v>3.4405000000000001</v>
      </c>
      <c r="G197" s="25">
        <v>3.0728</v>
      </c>
    </row>
    <row r="198" spans="1:7" x14ac:dyDescent="0.2">
      <c r="A198" s="24">
        <v>44256</v>
      </c>
      <c r="B198" s="25">
        <v>3.2475000000000001</v>
      </c>
      <c r="C198" s="25">
        <v>3.0804999999999998</v>
      </c>
      <c r="D198" s="25">
        <v>2.7770999999999999</v>
      </c>
      <c r="E198" s="25">
        <v>3.7088000000000001</v>
      </c>
      <c r="F198" s="25">
        <v>3.4302999999999999</v>
      </c>
      <c r="G198" s="25">
        <v>3.0674000000000001</v>
      </c>
    </row>
    <row r="199" spans="1:7" x14ac:dyDescent="0.2">
      <c r="A199" s="24">
        <v>44253</v>
      </c>
      <c r="B199" s="25">
        <v>3.2797999999999998</v>
      </c>
      <c r="C199" s="25">
        <v>3.105</v>
      </c>
      <c r="D199" s="25">
        <v>2.7863000000000002</v>
      </c>
      <c r="E199" s="25">
        <v>3.7542</v>
      </c>
      <c r="F199" s="25">
        <v>3.4649999999999999</v>
      </c>
      <c r="G199" s="25">
        <v>3.0920999999999998</v>
      </c>
    </row>
    <row r="200" spans="1:7" x14ac:dyDescent="0.2">
      <c r="A200" s="24">
        <v>44252</v>
      </c>
      <c r="B200" s="25">
        <v>3.2723</v>
      </c>
      <c r="C200" s="25">
        <v>3.0933999999999999</v>
      </c>
      <c r="D200" s="25">
        <v>2.7679999999999998</v>
      </c>
      <c r="E200" s="25">
        <v>3.7454000000000001</v>
      </c>
      <c r="F200" s="25">
        <v>3.4504000000000001</v>
      </c>
      <c r="G200" s="25">
        <v>3.093</v>
      </c>
    </row>
    <row r="201" spans="1:7" x14ac:dyDescent="0.2">
      <c r="A201" s="24">
        <v>44251</v>
      </c>
      <c r="B201" s="25">
        <v>3.2627000000000002</v>
      </c>
      <c r="C201" s="25">
        <v>3.0737999999999999</v>
      </c>
      <c r="D201" s="25">
        <v>2.7536999999999998</v>
      </c>
      <c r="E201" s="25">
        <v>3.7385000000000002</v>
      </c>
      <c r="F201" s="25">
        <v>3.4493999999999998</v>
      </c>
      <c r="G201" s="25">
        <v>3.0893000000000002</v>
      </c>
    </row>
    <row r="202" spans="1:7" x14ac:dyDescent="0.2">
      <c r="A202" s="24">
        <v>44250</v>
      </c>
      <c r="B202" s="25">
        <v>3.2635000000000001</v>
      </c>
      <c r="C202" s="25">
        <v>3.0846</v>
      </c>
      <c r="D202" s="25">
        <v>2.7675000000000001</v>
      </c>
      <c r="E202" s="25">
        <v>3.7370000000000001</v>
      </c>
      <c r="F202" s="25">
        <v>3.4697</v>
      </c>
      <c r="G202" s="25">
        <v>3.133</v>
      </c>
    </row>
    <row r="203" spans="1:7" x14ac:dyDescent="0.2">
      <c r="A203" s="24">
        <v>44249</v>
      </c>
      <c r="B203" s="25">
        <v>3.2736000000000001</v>
      </c>
      <c r="C203" s="25">
        <v>3.0937999999999999</v>
      </c>
      <c r="D203" s="25">
        <v>2.7732000000000001</v>
      </c>
      <c r="E203" s="25">
        <v>3.7509999999999999</v>
      </c>
      <c r="F203" s="25">
        <v>3.4807000000000001</v>
      </c>
      <c r="G203" s="25">
        <v>3.1444999999999999</v>
      </c>
    </row>
    <row r="204" spans="1:7" x14ac:dyDescent="0.2">
      <c r="A204" s="24">
        <v>44247</v>
      </c>
      <c r="B204" s="25">
        <v>3.2605</v>
      </c>
      <c r="C204" s="25">
        <v>3.0783</v>
      </c>
      <c r="D204" s="25">
        <v>2.7774000000000001</v>
      </c>
      <c r="E204" s="25">
        <v>3.7410999999999999</v>
      </c>
      <c r="F204" s="25">
        <v>3.4738000000000002</v>
      </c>
      <c r="G204" s="25">
        <v>3.1459999999999999</v>
      </c>
    </row>
    <row r="205" spans="1:7" x14ac:dyDescent="0.2">
      <c r="A205" s="24">
        <v>44246</v>
      </c>
      <c r="B205" s="25">
        <v>3.2578</v>
      </c>
      <c r="C205" s="25">
        <v>3.0790000000000002</v>
      </c>
      <c r="D205" s="25">
        <v>2.7949000000000002</v>
      </c>
      <c r="E205" s="25">
        <v>3.7410999999999999</v>
      </c>
      <c r="F205" s="25">
        <v>3.4756999999999998</v>
      </c>
      <c r="G205" s="25">
        <v>3.1446000000000001</v>
      </c>
    </row>
    <row r="206" spans="1:7" x14ac:dyDescent="0.2">
      <c r="A206" s="24">
        <v>44245</v>
      </c>
      <c r="B206" s="25">
        <v>3.2831000000000001</v>
      </c>
      <c r="C206" s="25">
        <v>3.1158000000000001</v>
      </c>
      <c r="D206" s="25">
        <v>2.8416000000000001</v>
      </c>
      <c r="E206" s="25">
        <v>3.7686999999999999</v>
      </c>
      <c r="F206" s="25">
        <v>3.4973999999999998</v>
      </c>
      <c r="G206" s="25">
        <v>3.1406999999999998</v>
      </c>
    </row>
    <row r="207" spans="1:7" x14ac:dyDescent="0.2">
      <c r="A207" s="24">
        <v>44237</v>
      </c>
      <c r="B207" s="25">
        <v>3.2448999999999999</v>
      </c>
      <c r="C207" s="25">
        <v>3.0823999999999998</v>
      </c>
      <c r="D207" s="25">
        <v>2.8107000000000002</v>
      </c>
      <c r="E207" s="25">
        <v>3.7162000000000002</v>
      </c>
      <c r="F207" s="25">
        <v>3.4664000000000001</v>
      </c>
      <c r="G207" s="25">
        <v>3.1</v>
      </c>
    </row>
    <row r="208" spans="1:7" x14ac:dyDescent="0.2">
      <c r="A208" s="24">
        <v>44236</v>
      </c>
      <c r="B208" s="25">
        <v>3.2303000000000002</v>
      </c>
      <c r="C208" s="25">
        <v>3.0731000000000002</v>
      </c>
      <c r="D208" s="25">
        <v>2.7991999999999999</v>
      </c>
      <c r="E208" s="25">
        <v>3.6913</v>
      </c>
      <c r="F208" s="25">
        <v>3.448</v>
      </c>
      <c r="G208" s="25">
        <v>3.1320999999999999</v>
      </c>
    </row>
    <row r="209" spans="1:7" x14ac:dyDescent="0.2">
      <c r="A209" s="24">
        <v>44235</v>
      </c>
      <c r="B209" s="25">
        <v>3.2370000000000001</v>
      </c>
      <c r="C209" s="25">
        <v>3.0922000000000001</v>
      </c>
      <c r="D209" s="25">
        <v>2.8195000000000001</v>
      </c>
      <c r="E209" s="25">
        <v>3.7038000000000002</v>
      </c>
      <c r="F209" s="25">
        <v>3.4628999999999999</v>
      </c>
      <c r="G209" s="25">
        <v>3.1566999999999998</v>
      </c>
    </row>
    <row r="210" spans="1:7" x14ac:dyDescent="0.2">
      <c r="A210" s="24">
        <v>44234</v>
      </c>
      <c r="B210" s="25">
        <v>3.2168000000000001</v>
      </c>
      <c r="C210" s="25">
        <v>3.0775000000000001</v>
      </c>
      <c r="D210" s="25">
        <v>2.8195999999999999</v>
      </c>
      <c r="E210" s="25">
        <v>3.6789000000000001</v>
      </c>
      <c r="F210" s="25">
        <v>3.4573999999999998</v>
      </c>
      <c r="G210" s="25">
        <v>3.1433</v>
      </c>
    </row>
    <row r="211" spans="1:7" x14ac:dyDescent="0.2">
      <c r="A211" s="24">
        <v>44232</v>
      </c>
      <c r="B211" s="25">
        <v>3.2164000000000001</v>
      </c>
      <c r="C211" s="25">
        <v>3.0695000000000001</v>
      </c>
      <c r="D211" s="25">
        <v>2.8243</v>
      </c>
      <c r="E211" s="25">
        <v>3.6839</v>
      </c>
      <c r="F211" s="25">
        <v>3.4655</v>
      </c>
      <c r="G211" s="25">
        <v>3.1406999999999998</v>
      </c>
    </row>
    <row r="212" spans="1:7" x14ac:dyDescent="0.2">
      <c r="A212" s="24">
        <v>44231</v>
      </c>
      <c r="B212" s="25">
        <v>3.2347000000000001</v>
      </c>
      <c r="C212" s="25">
        <v>3.0851000000000002</v>
      </c>
      <c r="D212" s="25">
        <v>2.8332999999999999</v>
      </c>
      <c r="E212" s="25">
        <v>3.6863000000000001</v>
      </c>
      <c r="F212" s="25">
        <v>3.4573999999999998</v>
      </c>
      <c r="G212" s="25">
        <v>3.1040999999999999</v>
      </c>
    </row>
    <row r="213" spans="1:7" x14ac:dyDescent="0.2">
      <c r="A213" s="24">
        <v>44230</v>
      </c>
      <c r="B213" s="25">
        <v>3.2111999999999998</v>
      </c>
      <c r="C213" s="25">
        <v>3.0547</v>
      </c>
      <c r="D213" s="25">
        <v>2.8083</v>
      </c>
      <c r="E213" s="25">
        <v>3.6389999999999998</v>
      </c>
      <c r="F213" s="25">
        <v>3.4258000000000002</v>
      </c>
      <c r="G213" s="25">
        <v>3.0977999999999999</v>
      </c>
    </row>
    <row r="214" spans="1:7" x14ac:dyDescent="0.2">
      <c r="A214" s="24">
        <v>44229</v>
      </c>
      <c r="B214" s="25">
        <v>3.1861999999999999</v>
      </c>
      <c r="C214" s="25">
        <v>3.0102000000000002</v>
      </c>
      <c r="D214" s="25">
        <v>2.7404999999999999</v>
      </c>
      <c r="E214" s="25">
        <v>3.5992000000000002</v>
      </c>
      <c r="F214" s="25">
        <v>3.3957999999999999</v>
      </c>
      <c r="G214" s="25">
        <v>3.0615999999999999</v>
      </c>
    </row>
    <row r="215" spans="1:7" x14ac:dyDescent="0.2">
      <c r="A215" s="24">
        <v>44228</v>
      </c>
      <c r="B215" s="25">
        <v>3.1711999999999998</v>
      </c>
      <c r="C215" s="25">
        <v>2.9899</v>
      </c>
      <c r="D215" s="25">
        <v>2.7555000000000001</v>
      </c>
      <c r="E215" s="25">
        <v>3.5794999999999999</v>
      </c>
      <c r="F215" s="25">
        <v>3.3820999999999999</v>
      </c>
      <c r="G215" s="25">
        <v>3.0552999999999999</v>
      </c>
    </row>
    <row r="216" spans="1:7" x14ac:dyDescent="0.2">
      <c r="A216" s="24">
        <v>44225</v>
      </c>
      <c r="B216" s="25">
        <v>3.1785999999999999</v>
      </c>
      <c r="C216" s="25">
        <v>3.0005999999999999</v>
      </c>
      <c r="D216" s="25">
        <v>2.8206000000000002</v>
      </c>
      <c r="E216" s="25">
        <v>3.5895000000000001</v>
      </c>
      <c r="F216" s="25">
        <v>3.4034</v>
      </c>
      <c r="G216" s="25">
        <v>3.0851000000000002</v>
      </c>
    </row>
    <row r="217" spans="1:7" x14ac:dyDescent="0.2">
      <c r="A217" s="24">
        <v>44224</v>
      </c>
      <c r="B217" s="25">
        <v>3.1960999999999999</v>
      </c>
      <c r="C217" s="25">
        <v>3.0329999999999999</v>
      </c>
      <c r="D217" s="25">
        <v>2.7858999999999998</v>
      </c>
      <c r="E217" s="25">
        <v>3.6065999999999998</v>
      </c>
      <c r="F217" s="25">
        <v>3.3934000000000002</v>
      </c>
      <c r="G217" s="25">
        <v>3.0924</v>
      </c>
    </row>
    <row r="218" spans="1:7" x14ac:dyDescent="0.2">
      <c r="A218" s="24">
        <v>44223</v>
      </c>
      <c r="B218" s="25">
        <v>3.1636000000000002</v>
      </c>
      <c r="C218" s="25">
        <v>2.9942000000000002</v>
      </c>
      <c r="D218" s="25">
        <v>2.7429000000000001</v>
      </c>
      <c r="E218" s="25">
        <v>3.5619000000000001</v>
      </c>
      <c r="F218" s="25">
        <v>3.3376999999999999</v>
      </c>
      <c r="G218" s="25">
        <v>3.0276000000000001</v>
      </c>
    </row>
    <row r="219" spans="1:7" x14ac:dyDescent="0.2">
      <c r="A219" s="24">
        <v>44222</v>
      </c>
      <c r="B219" s="25">
        <v>3.1585000000000001</v>
      </c>
      <c r="C219" s="25">
        <v>2.9990000000000001</v>
      </c>
      <c r="D219" s="25">
        <v>2.7372999999999998</v>
      </c>
      <c r="E219" s="25">
        <v>3.5518999999999998</v>
      </c>
      <c r="F219" s="25">
        <v>3.3319000000000001</v>
      </c>
      <c r="G219" s="25">
        <v>3.0064000000000002</v>
      </c>
    </row>
    <row r="220" spans="1:7" x14ac:dyDescent="0.2">
      <c r="A220" s="24">
        <v>44221</v>
      </c>
      <c r="B220" s="25">
        <v>3.1322999999999999</v>
      </c>
      <c r="C220" s="25">
        <v>2.9558</v>
      </c>
      <c r="D220" s="25">
        <v>2.6688000000000001</v>
      </c>
      <c r="E220" s="25">
        <v>3.5293999999999999</v>
      </c>
      <c r="F220" s="25">
        <v>3.2955000000000001</v>
      </c>
      <c r="G220" s="25">
        <v>2.9419</v>
      </c>
    </row>
    <row r="221" spans="1:7" x14ac:dyDescent="0.2">
      <c r="A221" s="24">
        <v>44218</v>
      </c>
      <c r="B221" s="25">
        <v>3.1185</v>
      </c>
      <c r="C221" s="25">
        <v>2.9373</v>
      </c>
      <c r="D221" s="25">
        <v>2.6463999999999999</v>
      </c>
      <c r="E221" s="25">
        <v>3.5099</v>
      </c>
      <c r="F221" s="25">
        <v>3.2841999999999998</v>
      </c>
      <c r="G221" s="25">
        <v>2.9342000000000001</v>
      </c>
    </row>
    <row r="222" spans="1:7" x14ac:dyDescent="0.2">
      <c r="A222" s="24">
        <v>44217</v>
      </c>
      <c r="B222" s="25">
        <v>3.1335000000000002</v>
      </c>
      <c r="C222" s="25">
        <v>2.9243999999999999</v>
      </c>
      <c r="D222" s="25">
        <v>2.6364999999999998</v>
      </c>
      <c r="E222" s="25">
        <v>3.5217000000000001</v>
      </c>
      <c r="F222" s="25">
        <v>3.2831000000000001</v>
      </c>
      <c r="G222" s="25">
        <v>2.8969999999999998</v>
      </c>
    </row>
    <row r="223" spans="1:7" x14ac:dyDescent="0.2">
      <c r="A223" s="24">
        <v>44216</v>
      </c>
      <c r="B223" s="25">
        <v>3.161</v>
      </c>
      <c r="C223" s="25">
        <v>2.9584000000000001</v>
      </c>
      <c r="D223" s="25">
        <v>2.6711</v>
      </c>
      <c r="E223" s="25">
        <v>3.5367999999999999</v>
      </c>
      <c r="F223" s="25">
        <v>3.2965</v>
      </c>
      <c r="G223" s="25">
        <v>2.9428000000000001</v>
      </c>
    </row>
    <row r="224" spans="1:7" x14ac:dyDescent="0.2">
      <c r="A224" s="24">
        <v>44215</v>
      </c>
      <c r="B224" s="25">
        <v>3.1608999999999998</v>
      </c>
      <c r="C224" s="25">
        <v>2.9929999999999999</v>
      </c>
      <c r="D224" s="25">
        <v>2.7233999999999998</v>
      </c>
      <c r="E224" s="25">
        <v>3.5442</v>
      </c>
      <c r="F224" s="25">
        <v>3.3039000000000001</v>
      </c>
      <c r="G224" s="25">
        <v>2.9944999999999999</v>
      </c>
    </row>
    <row r="225" spans="1:7" x14ac:dyDescent="0.2">
      <c r="A225" s="24">
        <v>44214</v>
      </c>
      <c r="B225" s="25">
        <v>3.1657999999999999</v>
      </c>
      <c r="C225" s="25">
        <v>3.0078</v>
      </c>
      <c r="D225" s="25">
        <v>2.7427999999999999</v>
      </c>
      <c r="E225" s="25">
        <v>3.5567000000000002</v>
      </c>
      <c r="F225" s="25">
        <v>3.3100999999999998</v>
      </c>
      <c r="G225" s="25">
        <v>2.9849999999999999</v>
      </c>
    </row>
    <row r="226" spans="1:7" x14ac:dyDescent="0.2">
      <c r="A226" s="24">
        <v>44211</v>
      </c>
      <c r="B226" s="25">
        <v>3.1507999999999998</v>
      </c>
      <c r="C226" s="25">
        <v>2.9634</v>
      </c>
      <c r="D226" s="25">
        <v>2.681</v>
      </c>
      <c r="E226" s="25">
        <v>3.5467</v>
      </c>
      <c r="F226" s="25">
        <v>3.2801</v>
      </c>
      <c r="G226" s="25">
        <v>2.9165000000000001</v>
      </c>
    </row>
    <row r="227" spans="1:7" x14ac:dyDescent="0.2">
      <c r="A227" s="24">
        <v>44210</v>
      </c>
      <c r="B227" s="25">
        <v>3.1059000000000001</v>
      </c>
      <c r="C227" s="25">
        <v>2.895</v>
      </c>
      <c r="D227" s="25">
        <v>2.5975999999999999</v>
      </c>
      <c r="E227" s="25">
        <v>3.5066000000000002</v>
      </c>
      <c r="F227" s="25">
        <v>3.2351000000000001</v>
      </c>
      <c r="G227" s="25">
        <v>2.8136999999999999</v>
      </c>
    </row>
    <row r="228" spans="1:7" x14ac:dyDescent="0.2">
      <c r="A228" s="24">
        <v>44209</v>
      </c>
      <c r="B228" s="25">
        <v>3.1156999999999999</v>
      </c>
      <c r="C228" s="25">
        <v>2.8986999999999998</v>
      </c>
      <c r="D228" s="25">
        <v>2.5478000000000001</v>
      </c>
      <c r="E228" s="25">
        <v>3.5089999999999999</v>
      </c>
      <c r="F228" s="25">
        <v>3.2360000000000002</v>
      </c>
      <c r="G228" s="25">
        <v>2.8134000000000001</v>
      </c>
    </row>
    <row r="229" spans="1:7" x14ac:dyDescent="0.2">
      <c r="A229" s="24">
        <v>44208</v>
      </c>
      <c r="B229" s="25">
        <v>3.1457000000000002</v>
      </c>
      <c r="C229" s="25">
        <v>2.9451999999999998</v>
      </c>
      <c r="D229" s="25">
        <v>2.597</v>
      </c>
      <c r="E229" s="25">
        <v>3.5190000000000001</v>
      </c>
      <c r="F229" s="25">
        <v>3.2688000000000001</v>
      </c>
      <c r="G229" s="25">
        <v>2.8534000000000002</v>
      </c>
    </row>
    <row r="230" spans="1:7" x14ac:dyDescent="0.2">
      <c r="A230" s="24">
        <v>44207</v>
      </c>
      <c r="B230" s="25">
        <v>3.1631999999999998</v>
      </c>
      <c r="C230" s="25">
        <v>2.9681999999999999</v>
      </c>
      <c r="D230" s="25">
        <v>2.6282000000000001</v>
      </c>
      <c r="E230" s="25">
        <v>3.5415000000000001</v>
      </c>
      <c r="F230" s="25">
        <v>3.2858999999999998</v>
      </c>
      <c r="G230" s="25">
        <v>2.8532000000000002</v>
      </c>
    </row>
    <row r="231" spans="1:7" x14ac:dyDescent="0.2">
      <c r="A231" s="24">
        <v>44204</v>
      </c>
      <c r="B231" s="25">
        <v>3.1456</v>
      </c>
      <c r="C231" s="25">
        <v>2.9470999999999998</v>
      </c>
      <c r="D231" s="25">
        <v>2.6196999999999999</v>
      </c>
      <c r="E231" s="25">
        <v>3.5366</v>
      </c>
      <c r="F231" s="25">
        <v>3.2709000000000001</v>
      </c>
      <c r="G231" s="25">
        <v>2.8466</v>
      </c>
    </row>
    <row r="232" spans="1:7" x14ac:dyDescent="0.2">
      <c r="A232" s="24">
        <v>44203</v>
      </c>
      <c r="B232" s="25">
        <v>3.1255999999999999</v>
      </c>
      <c r="C232" s="25">
        <v>2.9251999999999998</v>
      </c>
      <c r="D232" s="25">
        <v>2.6347999999999998</v>
      </c>
      <c r="E232" s="25">
        <v>3.5238999999999998</v>
      </c>
      <c r="F232" s="25">
        <v>3.2574000000000001</v>
      </c>
      <c r="G232" s="25">
        <v>2.8605</v>
      </c>
    </row>
    <row r="233" spans="1:7" x14ac:dyDescent="0.2">
      <c r="A233" s="24">
        <v>44202</v>
      </c>
      <c r="B233" s="25">
        <v>3.1255999999999999</v>
      </c>
      <c r="C233" s="25">
        <v>2.9335</v>
      </c>
      <c r="D233" s="25">
        <v>2.6993</v>
      </c>
      <c r="E233" s="25">
        <v>3.5238</v>
      </c>
      <c r="F233" s="25">
        <v>3.2650000000000001</v>
      </c>
      <c r="G233" s="25">
        <v>2.8860999999999999</v>
      </c>
    </row>
    <row r="234" spans="1:7" x14ac:dyDescent="0.2">
      <c r="A234" s="24">
        <v>44201</v>
      </c>
      <c r="B234" s="25">
        <v>3.1305000000000001</v>
      </c>
      <c r="C234" s="25">
        <v>2.9459</v>
      </c>
      <c r="D234" s="25">
        <v>2.7166999999999999</v>
      </c>
      <c r="E234" s="25">
        <v>3.5213999999999999</v>
      </c>
      <c r="F234" s="25">
        <v>3.2715000000000001</v>
      </c>
      <c r="G234" s="25">
        <v>2.9226999999999999</v>
      </c>
    </row>
    <row r="235" spans="1:7" x14ac:dyDescent="0.2">
      <c r="A235" s="24">
        <v>44200</v>
      </c>
      <c r="B235" s="25">
        <v>3.1779999999999999</v>
      </c>
      <c r="C235" s="25">
        <v>2.9961000000000002</v>
      </c>
      <c r="D235" s="25">
        <v>2.7671999999999999</v>
      </c>
      <c r="E235" s="25">
        <v>3.5762</v>
      </c>
      <c r="F235" s="25">
        <v>3.3195000000000001</v>
      </c>
      <c r="G235" s="25">
        <v>2.9091999999999998</v>
      </c>
    </row>
    <row r="236" spans="1:7" x14ac:dyDescent="0.2">
      <c r="A236" s="24">
        <v>44196</v>
      </c>
      <c r="B236" s="25">
        <v>3.1429</v>
      </c>
      <c r="C236" s="25">
        <v>2.9512</v>
      </c>
      <c r="D236" s="25">
        <v>2.7225999999999999</v>
      </c>
      <c r="E236" s="25">
        <v>3.5337999999999998</v>
      </c>
      <c r="F236" s="25">
        <v>3.2631000000000001</v>
      </c>
      <c r="G236" s="25">
        <v>2.8986000000000001</v>
      </c>
    </row>
    <row r="237" spans="1:7" x14ac:dyDescent="0.2">
      <c r="A237" s="24">
        <v>44195</v>
      </c>
      <c r="B237" s="25">
        <v>3.1204000000000001</v>
      </c>
      <c r="C237" s="25">
        <v>2.931</v>
      </c>
      <c r="D237" s="25">
        <v>2.6993999999999998</v>
      </c>
      <c r="E237" s="25">
        <v>3.5310999999999999</v>
      </c>
      <c r="F237" s="25">
        <v>3.24</v>
      </c>
      <c r="G237" s="25">
        <v>2.8883000000000001</v>
      </c>
    </row>
    <row r="238" spans="1:7" x14ac:dyDescent="0.2">
      <c r="A238" s="24">
        <v>44194</v>
      </c>
      <c r="B238" s="25">
        <v>3.1554000000000002</v>
      </c>
      <c r="C238" s="25">
        <v>2.9878999999999998</v>
      </c>
      <c r="D238" s="25">
        <v>2.7442000000000002</v>
      </c>
      <c r="E238" s="25">
        <v>3.5733999999999999</v>
      </c>
      <c r="F238" s="25">
        <v>3.2863000000000002</v>
      </c>
      <c r="G238" s="25">
        <v>2.9622000000000002</v>
      </c>
    </row>
    <row r="239" spans="1:7" x14ac:dyDescent="0.2">
      <c r="A239" s="24">
        <v>44193</v>
      </c>
      <c r="B239" s="25">
        <v>3.1629</v>
      </c>
      <c r="C239" s="25">
        <v>2.9952999999999999</v>
      </c>
      <c r="D239" s="25">
        <v>2.7483</v>
      </c>
      <c r="E239" s="25">
        <v>3.5808</v>
      </c>
      <c r="F239" s="25">
        <v>3.3054999999999999</v>
      </c>
      <c r="G239" s="25">
        <v>2.9956</v>
      </c>
    </row>
    <row r="240" spans="1:7" x14ac:dyDescent="0.2">
      <c r="A240" s="24">
        <v>44190</v>
      </c>
      <c r="B240" s="25">
        <v>3.1878000000000002</v>
      </c>
      <c r="C240" s="25">
        <v>3.0030000000000001</v>
      </c>
      <c r="D240" s="25">
        <v>2.7660999999999998</v>
      </c>
      <c r="E240" s="25">
        <v>3.5908000000000002</v>
      </c>
      <c r="F240" s="25">
        <v>3.3191000000000002</v>
      </c>
      <c r="G240" s="25">
        <v>2.9954999999999998</v>
      </c>
    </row>
    <row r="241" spans="1:7" x14ac:dyDescent="0.2">
      <c r="A241" s="24">
        <v>44189</v>
      </c>
      <c r="B241" s="25">
        <v>3.2303000000000002</v>
      </c>
      <c r="C241" s="25">
        <v>3.0438999999999998</v>
      </c>
      <c r="D241" s="25">
        <v>2.7955000000000001</v>
      </c>
      <c r="E241" s="25">
        <v>3.6307999999999998</v>
      </c>
      <c r="F241" s="25">
        <v>3.3445</v>
      </c>
      <c r="G241" s="25">
        <v>3.0053000000000001</v>
      </c>
    </row>
    <row r="242" spans="1:7" x14ac:dyDescent="0.2">
      <c r="A242" s="24">
        <v>44188</v>
      </c>
      <c r="B242" s="25">
        <v>3.2153</v>
      </c>
      <c r="C242" s="25">
        <v>3.0236999999999998</v>
      </c>
      <c r="D242" s="25">
        <v>2.7818000000000001</v>
      </c>
      <c r="E242" s="25">
        <v>3.6107</v>
      </c>
      <c r="F242" s="25">
        <v>3.3245</v>
      </c>
      <c r="G242" s="25">
        <v>3.0059999999999998</v>
      </c>
    </row>
    <row r="243" spans="1:7" x14ac:dyDescent="0.2">
      <c r="A243" s="24">
        <v>44187</v>
      </c>
      <c r="B243" s="25">
        <v>3.2277999999999998</v>
      </c>
      <c r="C243" s="25">
        <v>3.0352999999999999</v>
      </c>
      <c r="D243" s="25">
        <v>2.8146</v>
      </c>
      <c r="E243" s="25">
        <v>3.6132</v>
      </c>
      <c r="F243" s="25">
        <v>3.3279000000000001</v>
      </c>
      <c r="G243" s="25">
        <v>2.9986000000000002</v>
      </c>
    </row>
    <row r="244" spans="1:7" x14ac:dyDescent="0.2">
      <c r="A244" s="24">
        <v>44186</v>
      </c>
      <c r="B244" s="25">
        <v>3.2652000000000001</v>
      </c>
      <c r="C244" s="25">
        <v>3.0735000000000001</v>
      </c>
      <c r="D244" s="25">
        <v>2.8416000000000001</v>
      </c>
      <c r="E244" s="25">
        <v>3.6431</v>
      </c>
      <c r="F244" s="25">
        <v>3.3618999999999999</v>
      </c>
      <c r="G244" s="25">
        <v>3.0465</v>
      </c>
    </row>
    <row r="245" spans="1:7" x14ac:dyDescent="0.2">
      <c r="A245" s="24">
        <v>44183</v>
      </c>
      <c r="B245" s="25">
        <v>3.2902</v>
      </c>
      <c r="C245" s="25">
        <v>3.11</v>
      </c>
      <c r="D245" s="25">
        <v>2.8853</v>
      </c>
      <c r="E245" s="25">
        <v>3.6730999999999998</v>
      </c>
      <c r="F245" s="25">
        <v>3.3997000000000002</v>
      </c>
      <c r="G245" s="25">
        <v>3.0870000000000002</v>
      </c>
    </row>
    <row r="246" spans="1:7" x14ac:dyDescent="0.2">
      <c r="A246" s="24">
        <v>44182</v>
      </c>
      <c r="B246" s="25">
        <v>3.2801999999999998</v>
      </c>
      <c r="C246" s="25">
        <v>3.1025</v>
      </c>
      <c r="D246" s="25">
        <v>2.8853</v>
      </c>
      <c r="E246" s="25">
        <v>3.6806000000000001</v>
      </c>
      <c r="F246" s="25">
        <v>3.3996</v>
      </c>
      <c r="G246" s="25">
        <v>3.1004</v>
      </c>
    </row>
    <row r="247" spans="1:7" x14ac:dyDescent="0.2">
      <c r="A247" s="24">
        <v>44181</v>
      </c>
      <c r="B247" s="25">
        <v>3.2751999999999999</v>
      </c>
      <c r="C247" s="25">
        <v>3.0802</v>
      </c>
      <c r="D247" s="25">
        <v>2.8653</v>
      </c>
      <c r="E247" s="25">
        <v>3.6755</v>
      </c>
      <c r="F247" s="25">
        <v>3.3892000000000002</v>
      </c>
      <c r="G247" s="25">
        <v>3.1089000000000002</v>
      </c>
    </row>
    <row r="248" spans="1:7" x14ac:dyDescent="0.2">
      <c r="A248" s="24">
        <v>44180</v>
      </c>
      <c r="B248" s="25">
        <v>3.2776999999999998</v>
      </c>
      <c r="C248" s="25">
        <v>3.0989</v>
      </c>
      <c r="D248" s="25">
        <v>2.9102000000000001</v>
      </c>
      <c r="E248" s="25">
        <v>3.6829999999999998</v>
      </c>
      <c r="F248" s="25">
        <v>3.4011</v>
      </c>
      <c r="G248" s="25">
        <v>3.1389999999999998</v>
      </c>
    </row>
    <row r="249" spans="1:7" x14ac:dyDescent="0.2">
      <c r="A249" s="24">
        <v>44179</v>
      </c>
      <c r="B249" s="25">
        <v>3.2850999999999999</v>
      </c>
      <c r="C249" s="25">
        <v>3.1259999999999999</v>
      </c>
      <c r="D249" s="25">
        <v>2.9502000000000002</v>
      </c>
      <c r="E249" s="25">
        <v>3.698</v>
      </c>
      <c r="F249" s="25">
        <v>3.4232999999999998</v>
      </c>
      <c r="G249" s="25">
        <v>3.1739999999999999</v>
      </c>
    </row>
    <row r="250" spans="1:7" x14ac:dyDescent="0.2">
      <c r="A250" s="24">
        <v>44176</v>
      </c>
      <c r="B250" s="25">
        <v>3.2951000000000001</v>
      </c>
      <c r="C250" s="25">
        <v>3.1402999999999999</v>
      </c>
      <c r="D250" s="25">
        <v>2.9802</v>
      </c>
      <c r="E250" s="25">
        <v>3.7204999999999999</v>
      </c>
      <c r="F250" s="25">
        <v>3.4361000000000002</v>
      </c>
      <c r="G250" s="25">
        <v>3.1741000000000001</v>
      </c>
    </row>
    <row r="251" spans="1:7" x14ac:dyDescent="0.2">
      <c r="A251" s="24">
        <v>44175</v>
      </c>
      <c r="B251" s="25">
        <v>3.2601</v>
      </c>
      <c r="C251" s="25">
        <v>3.105</v>
      </c>
      <c r="D251" s="25">
        <v>2.9426000000000001</v>
      </c>
      <c r="E251" s="25">
        <v>3.6926999999999999</v>
      </c>
      <c r="F251" s="25">
        <v>3.4087999999999998</v>
      </c>
      <c r="G251" s="25">
        <v>3.137</v>
      </c>
    </row>
    <row r="252" spans="1:7" x14ac:dyDescent="0.2">
      <c r="A252" s="24">
        <v>44174</v>
      </c>
      <c r="B252" s="25">
        <v>3.2726000000000002</v>
      </c>
      <c r="C252" s="25">
        <v>3.1257000000000001</v>
      </c>
      <c r="D252" s="25">
        <v>2.9887999999999999</v>
      </c>
      <c r="E252" s="25">
        <v>3.7033999999999998</v>
      </c>
      <c r="F252" s="25">
        <v>3.4251</v>
      </c>
      <c r="G252" s="25">
        <v>3.1564999999999999</v>
      </c>
    </row>
    <row r="253" spans="1:7" x14ac:dyDescent="0.2">
      <c r="A253" s="24">
        <v>44173</v>
      </c>
      <c r="B253" s="25">
        <v>3.2551000000000001</v>
      </c>
      <c r="C253" s="25">
        <v>3.1120999999999999</v>
      </c>
      <c r="D253" s="25">
        <v>2.9948999999999999</v>
      </c>
      <c r="E253" s="25">
        <v>3.6934999999999998</v>
      </c>
      <c r="F253" s="25">
        <v>3.4217</v>
      </c>
      <c r="G253" s="25">
        <v>3.1667999999999998</v>
      </c>
    </row>
    <row r="254" spans="1:7" x14ac:dyDescent="0.2">
      <c r="A254" s="24">
        <v>44172</v>
      </c>
      <c r="B254" s="25">
        <v>3.2700999999999998</v>
      </c>
      <c r="C254" s="25">
        <v>3.1261000000000001</v>
      </c>
      <c r="D254" s="25">
        <v>3.0198999999999998</v>
      </c>
      <c r="E254" s="25">
        <v>3.7128999999999999</v>
      </c>
      <c r="F254" s="25">
        <v>3.4390999999999998</v>
      </c>
      <c r="G254" s="25">
        <v>3.1924999999999999</v>
      </c>
    </row>
    <row r="255" spans="1:7" x14ac:dyDescent="0.2">
      <c r="A255" s="24">
        <v>44169</v>
      </c>
      <c r="B255" s="25">
        <v>3.2650999999999999</v>
      </c>
      <c r="C255" s="25">
        <v>3.1156000000000001</v>
      </c>
      <c r="D255" s="25">
        <v>3.0104000000000002</v>
      </c>
      <c r="E255" s="25">
        <v>3.7079</v>
      </c>
      <c r="F255" s="25">
        <v>3.4384000000000001</v>
      </c>
      <c r="G255" s="25">
        <v>3.2239</v>
      </c>
    </row>
    <row r="256" spans="1:7" x14ac:dyDescent="0.2">
      <c r="A256" s="24">
        <v>44168</v>
      </c>
      <c r="B256" s="25">
        <v>3.2850999999999999</v>
      </c>
      <c r="C256" s="25">
        <v>3.1305000000000001</v>
      </c>
      <c r="D256" s="25">
        <v>3.0215000000000001</v>
      </c>
      <c r="E256" s="25">
        <v>3.7252999999999998</v>
      </c>
      <c r="F256" s="25">
        <v>3.4514999999999998</v>
      </c>
      <c r="G256" s="25">
        <v>3.2509000000000001</v>
      </c>
    </row>
    <row r="257" spans="1:7" x14ac:dyDescent="0.2">
      <c r="A257" s="24">
        <v>44167</v>
      </c>
      <c r="B257" s="25">
        <v>3.2925</v>
      </c>
      <c r="C257" s="25">
        <v>3.125</v>
      </c>
      <c r="D257" s="25">
        <v>3.0268000000000002</v>
      </c>
      <c r="E257" s="25">
        <v>3.7330000000000001</v>
      </c>
      <c r="F257" s="25">
        <v>3.444</v>
      </c>
      <c r="G257" s="25">
        <v>3.2443</v>
      </c>
    </row>
    <row r="258" spans="1:7" x14ac:dyDescent="0.2">
      <c r="A258" s="24">
        <v>44166</v>
      </c>
      <c r="B258" s="25">
        <v>3.2725</v>
      </c>
      <c r="C258" s="25">
        <v>3.0914999999999999</v>
      </c>
      <c r="D258" s="25">
        <v>2.9889999999999999</v>
      </c>
      <c r="E258" s="25">
        <v>3.7153</v>
      </c>
      <c r="F258" s="25">
        <v>3.4293</v>
      </c>
      <c r="G258" s="25">
        <v>3.2069999999999999</v>
      </c>
    </row>
    <row r="259" spans="1:7" x14ac:dyDescent="0.2">
      <c r="A259" s="24">
        <v>44165</v>
      </c>
      <c r="B259" s="25">
        <v>3.25</v>
      </c>
      <c r="C259" s="25">
        <v>3.0708000000000002</v>
      </c>
      <c r="D259" s="25">
        <v>2.9737</v>
      </c>
      <c r="E259" s="25">
        <v>3.6978</v>
      </c>
      <c r="F259" s="25">
        <v>3.4049999999999998</v>
      </c>
      <c r="G259" s="25">
        <v>3.1869999999999998</v>
      </c>
    </row>
    <row r="260" spans="1:7" x14ac:dyDescent="0.2">
      <c r="A260" s="24">
        <v>44162</v>
      </c>
      <c r="B260" s="25">
        <v>3.3</v>
      </c>
      <c r="C260" s="25">
        <v>3.1522000000000001</v>
      </c>
      <c r="D260" s="25">
        <v>3.0621999999999998</v>
      </c>
      <c r="E260" s="25">
        <v>3.7452999999999999</v>
      </c>
      <c r="F260" s="25">
        <v>3.4573999999999998</v>
      </c>
      <c r="G260" s="25">
        <v>3.2578</v>
      </c>
    </row>
    <row r="261" spans="1:7" x14ac:dyDescent="0.2">
      <c r="A261" s="24">
        <v>44161</v>
      </c>
      <c r="B261" s="25">
        <v>3.2850000000000001</v>
      </c>
      <c r="C261" s="25">
        <v>3.1419999999999999</v>
      </c>
      <c r="D261" s="25">
        <v>3.0632999999999999</v>
      </c>
      <c r="E261" s="25">
        <v>3.7452000000000001</v>
      </c>
      <c r="F261" s="25">
        <v>3.4569999999999999</v>
      </c>
      <c r="G261" s="25">
        <v>3.2578</v>
      </c>
    </row>
    <row r="262" spans="1:7" x14ac:dyDescent="0.2">
      <c r="A262" s="24">
        <v>44160</v>
      </c>
      <c r="B262" s="25">
        <v>3.2675000000000001</v>
      </c>
      <c r="C262" s="25">
        <v>3.1339999999999999</v>
      </c>
      <c r="D262" s="25">
        <v>3.0653000000000001</v>
      </c>
      <c r="E262" s="25">
        <v>3.7351999999999999</v>
      </c>
      <c r="F262" s="25">
        <v>3.4581</v>
      </c>
      <c r="G262" s="25">
        <v>3.2578</v>
      </c>
    </row>
    <row r="263" spans="1:7" x14ac:dyDescent="0.2">
      <c r="A263" s="24">
        <v>44159</v>
      </c>
      <c r="B263" s="25">
        <v>3.29</v>
      </c>
      <c r="C263" s="25">
        <v>3.1690999999999998</v>
      </c>
      <c r="D263" s="25">
        <v>3.0977000000000001</v>
      </c>
      <c r="E263" s="25">
        <v>3.7602000000000002</v>
      </c>
      <c r="F263" s="25">
        <v>3.4994000000000001</v>
      </c>
      <c r="G263" s="25">
        <v>3.2759999999999998</v>
      </c>
    </row>
    <row r="264" spans="1:7" x14ac:dyDescent="0.2">
      <c r="A264" s="24">
        <v>44158</v>
      </c>
      <c r="B264" s="25">
        <v>3.2650000000000001</v>
      </c>
      <c r="C264" s="25">
        <v>3.1337000000000002</v>
      </c>
      <c r="D264" s="25">
        <v>3.0703</v>
      </c>
      <c r="E264" s="25">
        <v>3.7326999999999999</v>
      </c>
      <c r="F264" s="25">
        <v>3.4794</v>
      </c>
      <c r="G264" s="25">
        <v>3.266</v>
      </c>
    </row>
    <row r="265" spans="1:7" x14ac:dyDescent="0.2">
      <c r="A265" s="24">
        <v>44155</v>
      </c>
      <c r="B265" s="25">
        <v>3.31</v>
      </c>
      <c r="C265" s="25">
        <v>3.1909999999999998</v>
      </c>
      <c r="D265" s="25">
        <v>3.1128</v>
      </c>
      <c r="E265" s="25">
        <v>3.7751000000000001</v>
      </c>
      <c r="F265" s="25">
        <v>3.5310000000000001</v>
      </c>
      <c r="G265" s="25">
        <v>3.3235000000000001</v>
      </c>
    </row>
    <row r="266" spans="1:7" x14ac:dyDescent="0.2">
      <c r="A266" s="24">
        <v>44154</v>
      </c>
      <c r="B266" s="25">
        <v>3.3487</v>
      </c>
      <c r="C266" s="25">
        <v>3.2145000000000001</v>
      </c>
      <c r="D266" s="25">
        <v>3.0998000000000001</v>
      </c>
      <c r="E266" s="25">
        <v>3.7751000000000001</v>
      </c>
      <c r="F266" s="25">
        <v>3.5409999999999999</v>
      </c>
      <c r="G266" s="25">
        <v>3.2835000000000001</v>
      </c>
    </row>
    <row r="267" spans="1:7" x14ac:dyDescent="0.2">
      <c r="A267" s="24">
        <v>44153</v>
      </c>
      <c r="B267" s="25">
        <v>3.3239999999999998</v>
      </c>
      <c r="C267" s="25">
        <v>3.1669999999999998</v>
      </c>
      <c r="D267" s="25">
        <v>3.05</v>
      </c>
      <c r="E267" s="25">
        <v>3.7351999999999999</v>
      </c>
      <c r="F267" s="25">
        <v>3.5011000000000001</v>
      </c>
      <c r="G267" s="25">
        <v>3.2877999999999998</v>
      </c>
    </row>
    <row r="268" spans="1:7" x14ac:dyDescent="0.2">
      <c r="A268" s="24">
        <v>44152</v>
      </c>
      <c r="B268" s="25">
        <v>3.2866</v>
      </c>
      <c r="C268" s="25">
        <v>3.1242000000000001</v>
      </c>
      <c r="D268" s="25">
        <v>3.0063</v>
      </c>
      <c r="E268" s="25">
        <v>3.7101999999999999</v>
      </c>
      <c r="F268" s="25">
        <v>3.4790000000000001</v>
      </c>
      <c r="G268" s="25">
        <v>3.2570000000000001</v>
      </c>
    </row>
    <row r="269" spans="1:7" x14ac:dyDescent="0.2">
      <c r="A269" s="24">
        <v>44151</v>
      </c>
      <c r="B269" s="25">
        <v>3.2740999999999998</v>
      </c>
      <c r="C269" s="25">
        <v>3.1038999999999999</v>
      </c>
      <c r="D269" s="25">
        <v>2.9893000000000001</v>
      </c>
      <c r="E269" s="25">
        <v>3.7027000000000001</v>
      </c>
      <c r="F269" s="25">
        <v>3.4658000000000002</v>
      </c>
      <c r="G269" s="25">
        <v>3.2437</v>
      </c>
    </row>
    <row r="270" spans="1:7" x14ac:dyDescent="0.2">
      <c r="A270" s="24">
        <v>44148</v>
      </c>
      <c r="B270" s="25">
        <v>3.2715000000000001</v>
      </c>
      <c r="C270" s="25">
        <v>3.0983999999999998</v>
      </c>
      <c r="D270" s="25">
        <v>2.9836999999999998</v>
      </c>
      <c r="E270" s="25">
        <v>3.7126000000000001</v>
      </c>
      <c r="F270" s="25">
        <v>3.4739</v>
      </c>
      <c r="G270" s="25">
        <v>3.2238000000000002</v>
      </c>
    </row>
    <row r="271" spans="1:7" x14ac:dyDescent="0.2">
      <c r="A271" s="24">
        <v>44147</v>
      </c>
      <c r="B271" s="25">
        <v>3.2614000000000001</v>
      </c>
      <c r="C271" s="25">
        <v>3.0832000000000002</v>
      </c>
      <c r="D271" s="25">
        <v>2.9683000000000002</v>
      </c>
      <c r="E271" s="25">
        <v>3.7151000000000001</v>
      </c>
      <c r="F271" s="25">
        <v>3.4611999999999998</v>
      </c>
      <c r="G271" s="25">
        <v>3.1970999999999998</v>
      </c>
    </row>
    <row r="272" spans="1:7" x14ac:dyDescent="0.2">
      <c r="A272" s="24">
        <v>44146</v>
      </c>
      <c r="B272" s="25">
        <v>3.2391000000000001</v>
      </c>
      <c r="C272" s="25">
        <v>3.0528</v>
      </c>
      <c r="D272" s="25">
        <v>2.9424999999999999</v>
      </c>
      <c r="E272" s="25">
        <v>3.6926000000000001</v>
      </c>
      <c r="F272" s="25">
        <v>3.4295</v>
      </c>
      <c r="G272" s="25">
        <v>3.1274999999999999</v>
      </c>
    </row>
    <row r="273" spans="1:7" x14ac:dyDescent="0.2">
      <c r="A273" s="24">
        <v>44145</v>
      </c>
      <c r="B273" s="25">
        <v>3.2241</v>
      </c>
      <c r="C273" s="25">
        <v>3.0426000000000002</v>
      </c>
      <c r="D273" s="25">
        <v>2.9260000000000002</v>
      </c>
      <c r="E273" s="25">
        <v>3.6901000000000002</v>
      </c>
      <c r="F273" s="25">
        <v>3.4388000000000001</v>
      </c>
      <c r="G273" s="25">
        <v>3.14</v>
      </c>
    </row>
    <row r="274" spans="1:7" x14ac:dyDescent="0.2">
      <c r="A274" s="24">
        <v>44144</v>
      </c>
      <c r="B274" s="25">
        <v>3.2363</v>
      </c>
      <c r="C274" s="25">
        <v>3.0571999999999999</v>
      </c>
      <c r="D274" s="25">
        <v>2.9441999999999999</v>
      </c>
      <c r="E274" s="25">
        <v>3.7000999999999999</v>
      </c>
      <c r="F274" s="25">
        <v>3.4445000000000001</v>
      </c>
      <c r="G274" s="25">
        <v>3.0989</v>
      </c>
    </row>
    <row r="275" spans="1:7" x14ac:dyDescent="0.2">
      <c r="A275" s="24">
        <v>44141</v>
      </c>
      <c r="B275" s="25">
        <v>3.2063000000000001</v>
      </c>
      <c r="C275" s="25">
        <v>3.0341</v>
      </c>
      <c r="D275" s="25">
        <v>2.9279000000000002</v>
      </c>
      <c r="E275" s="25">
        <v>3.6726999999999999</v>
      </c>
      <c r="F275" s="25">
        <v>3.4217</v>
      </c>
      <c r="G275" s="25">
        <v>3.1000999999999999</v>
      </c>
    </row>
    <row r="276" spans="1:7" x14ac:dyDescent="0.2">
      <c r="A276" s="24">
        <v>44140</v>
      </c>
      <c r="B276" s="25">
        <v>3.1911999999999998</v>
      </c>
      <c r="C276" s="25">
        <v>2.9986000000000002</v>
      </c>
      <c r="D276" s="25">
        <v>2.8881000000000001</v>
      </c>
      <c r="E276" s="25">
        <v>3.6501000000000001</v>
      </c>
      <c r="F276" s="25">
        <v>3.3852000000000002</v>
      </c>
      <c r="G276" s="25">
        <v>3.0794000000000001</v>
      </c>
    </row>
    <row r="277" spans="1:7" x14ac:dyDescent="0.2">
      <c r="A277" s="24">
        <v>44139</v>
      </c>
      <c r="B277" s="25">
        <v>3.1686999999999999</v>
      </c>
      <c r="C277" s="25">
        <v>2.9761000000000002</v>
      </c>
      <c r="D277" s="25">
        <v>2.8717000000000001</v>
      </c>
      <c r="E277" s="25">
        <v>3.6251000000000002</v>
      </c>
      <c r="F277" s="25">
        <v>3.3696000000000002</v>
      </c>
      <c r="G277" s="25">
        <v>3.0842000000000001</v>
      </c>
    </row>
    <row r="278" spans="1:7" x14ac:dyDescent="0.2">
      <c r="A278" s="24">
        <v>44138</v>
      </c>
      <c r="B278" s="25">
        <v>3.1762000000000001</v>
      </c>
      <c r="C278" s="25">
        <v>2.9632999999999998</v>
      </c>
      <c r="D278" s="25">
        <v>2.8668999999999998</v>
      </c>
      <c r="E278" s="25">
        <v>3.6400999999999999</v>
      </c>
      <c r="F278" s="25">
        <v>3.3868999999999998</v>
      </c>
      <c r="G278" s="25">
        <v>3.0676999999999999</v>
      </c>
    </row>
    <row r="279" spans="1:7" x14ac:dyDescent="0.2">
      <c r="A279" s="24">
        <v>44137</v>
      </c>
      <c r="B279" s="25">
        <v>3.1785000000000001</v>
      </c>
      <c r="C279" s="25">
        <v>2.9756999999999998</v>
      </c>
      <c r="D279" s="25">
        <v>2.8733</v>
      </c>
      <c r="E279" s="25">
        <v>3.6475</v>
      </c>
      <c r="F279" s="25">
        <v>3.4100999999999999</v>
      </c>
      <c r="G279" s="25">
        <v>3.1082000000000001</v>
      </c>
    </row>
    <row r="280" spans="1:7" x14ac:dyDescent="0.2">
      <c r="A280" s="24">
        <v>44134</v>
      </c>
      <c r="B280" s="25">
        <v>3.181</v>
      </c>
      <c r="C280" s="25">
        <v>2.9754999999999998</v>
      </c>
      <c r="D280" s="25">
        <v>2.8736000000000002</v>
      </c>
      <c r="E280" s="25">
        <v>3.6575000000000002</v>
      </c>
      <c r="F280" s="25">
        <v>3.4316</v>
      </c>
      <c r="G280" s="25">
        <v>3.1147</v>
      </c>
    </row>
    <row r="281" spans="1:7" x14ac:dyDescent="0.2">
      <c r="A281" s="24">
        <v>44133</v>
      </c>
      <c r="B281" s="25">
        <v>3.1859999999999999</v>
      </c>
      <c r="C281" s="25">
        <v>2.9904000000000002</v>
      </c>
      <c r="D281" s="25">
        <v>2.8692000000000002</v>
      </c>
      <c r="E281" s="25">
        <v>3.67</v>
      </c>
      <c r="F281" s="25">
        <v>3.4340000000000002</v>
      </c>
      <c r="G281" s="25">
        <v>3.1124999999999998</v>
      </c>
    </row>
    <row r="282" spans="1:7" x14ac:dyDescent="0.2">
      <c r="A282" s="24">
        <v>44132</v>
      </c>
      <c r="B282" s="25">
        <v>3.181</v>
      </c>
      <c r="C282" s="25">
        <v>2.9952999999999999</v>
      </c>
      <c r="D282" s="25">
        <v>2.8744999999999998</v>
      </c>
      <c r="E282" s="25">
        <v>3.665</v>
      </c>
      <c r="F282" s="25">
        <v>3.4512999999999998</v>
      </c>
      <c r="G282" s="25">
        <v>3.1057999999999999</v>
      </c>
    </row>
    <row r="283" spans="1:7" x14ac:dyDescent="0.2">
      <c r="A283" s="24">
        <v>44131</v>
      </c>
      <c r="B283" s="25">
        <v>3.1608999999999998</v>
      </c>
      <c r="C283" s="25">
        <v>2.9702000000000002</v>
      </c>
      <c r="D283" s="25">
        <v>2.8618000000000001</v>
      </c>
      <c r="E283" s="25">
        <v>3.6619999999999999</v>
      </c>
      <c r="F283" s="25">
        <v>3.4479000000000002</v>
      </c>
      <c r="G283" s="25">
        <v>3.1315</v>
      </c>
    </row>
    <row r="284" spans="1:7" x14ac:dyDescent="0.2">
      <c r="A284" s="24">
        <v>44130</v>
      </c>
      <c r="B284" s="25">
        <v>3.1934</v>
      </c>
      <c r="C284" s="25">
        <v>3.0076999999999998</v>
      </c>
      <c r="D284" s="25">
        <v>2.8816999999999999</v>
      </c>
      <c r="E284" s="25">
        <v>3.7120000000000002</v>
      </c>
      <c r="F284" s="25">
        <v>3.4927000000000001</v>
      </c>
      <c r="G284" s="25">
        <v>3.1395</v>
      </c>
    </row>
    <row r="285" spans="1:7" x14ac:dyDescent="0.2">
      <c r="A285" s="24">
        <v>44127</v>
      </c>
      <c r="B285" s="25">
        <v>3.1957</v>
      </c>
      <c r="C285" s="25">
        <v>3</v>
      </c>
      <c r="D285" s="25">
        <v>2.8730000000000002</v>
      </c>
      <c r="E285" s="25">
        <v>3.7174</v>
      </c>
      <c r="F285" s="25">
        <v>3.4708000000000001</v>
      </c>
      <c r="G285" s="25">
        <v>3.1198999999999999</v>
      </c>
    </row>
    <row r="286" spans="1:7" x14ac:dyDescent="0.2">
      <c r="A286" s="24">
        <v>44126</v>
      </c>
      <c r="B286" s="25">
        <v>3.1707000000000001</v>
      </c>
      <c r="C286" s="25">
        <v>2.98</v>
      </c>
      <c r="D286" s="25">
        <v>2.8313999999999999</v>
      </c>
      <c r="E286" s="25">
        <v>3.7073999999999998</v>
      </c>
      <c r="F286" s="25">
        <v>3.4464000000000001</v>
      </c>
      <c r="G286" s="25">
        <v>3.1049000000000002</v>
      </c>
    </row>
    <row r="287" spans="1:7" x14ac:dyDescent="0.2">
      <c r="A287" s="24">
        <v>44125</v>
      </c>
      <c r="B287" s="25">
        <v>3.1855000000000002</v>
      </c>
      <c r="C287" s="25">
        <v>3.04</v>
      </c>
      <c r="D287" s="25">
        <v>2.8811</v>
      </c>
      <c r="E287" s="25">
        <v>3.7372000000000001</v>
      </c>
      <c r="F287" s="25">
        <v>3.4701</v>
      </c>
      <c r="G287" s="25">
        <v>3.1316000000000002</v>
      </c>
    </row>
    <row r="288" spans="1:7" x14ac:dyDescent="0.2">
      <c r="A288" s="24">
        <v>44124</v>
      </c>
      <c r="B288" s="25">
        <v>3.1955</v>
      </c>
      <c r="C288" s="25">
        <v>3.1196000000000002</v>
      </c>
      <c r="D288" s="25">
        <v>2.9175</v>
      </c>
      <c r="E288" s="25">
        <v>3.7353999999999998</v>
      </c>
      <c r="F288" s="25">
        <v>3.4857</v>
      </c>
      <c r="G288" s="25">
        <v>3.1459999999999999</v>
      </c>
    </row>
    <row r="289" spans="1:7" x14ac:dyDescent="0.2">
      <c r="A289" s="24">
        <v>44123</v>
      </c>
      <c r="B289" s="25">
        <v>3.2004999999999999</v>
      </c>
      <c r="C289" s="25">
        <v>3.1309999999999998</v>
      </c>
      <c r="D289" s="25">
        <v>2.9127999999999998</v>
      </c>
      <c r="E289" s="25">
        <v>3.7423000000000002</v>
      </c>
      <c r="F289" s="25">
        <v>3.5028000000000001</v>
      </c>
      <c r="G289" s="25">
        <v>3.1648000000000001</v>
      </c>
    </row>
    <row r="290" spans="1:7" x14ac:dyDescent="0.2">
      <c r="A290" s="24">
        <v>44120</v>
      </c>
      <c r="B290" s="25">
        <v>3.2202000000000002</v>
      </c>
      <c r="C290" s="25">
        <v>3.1556999999999999</v>
      </c>
      <c r="D290" s="25">
        <v>2.9104999999999999</v>
      </c>
      <c r="E290" s="25">
        <v>3.7646000000000002</v>
      </c>
      <c r="F290" s="25">
        <v>3.5257999999999998</v>
      </c>
      <c r="G290" s="25">
        <v>3.1720000000000002</v>
      </c>
    </row>
    <row r="291" spans="1:7" x14ac:dyDescent="0.2">
      <c r="A291" s="24">
        <v>44119</v>
      </c>
      <c r="B291" s="25">
        <v>3.23</v>
      </c>
      <c r="C291" s="25">
        <v>3.1655000000000002</v>
      </c>
      <c r="D291" s="25">
        <v>2.9102999999999999</v>
      </c>
      <c r="E291" s="25">
        <v>3.7746</v>
      </c>
      <c r="F291" s="25">
        <v>3.5377999999999998</v>
      </c>
      <c r="G291" s="25">
        <v>3.1711</v>
      </c>
    </row>
    <row r="292" spans="1:7" x14ac:dyDescent="0.2">
      <c r="A292" s="24">
        <v>44118</v>
      </c>
      <c r="B292" s="25">
        <v>3.2149999999999999</v>
      </c>
      <c r="C292" s="25">
        <v>3.1393</v>
      </c>
      <c r="D292" s="25">
        <v>2.9034</v>
      </c>
      <c r="E292" s="25">
        <v>3.7572999999999999</v>
      </c>
      <c r="F292" s="25">
        <v>3.5270999999999999</v>
      </c>
      <c r="G292" s="25">
        <v>3.1652999999999998</v>
      </c>
    </row>
    <row r="293" spans="1:7" x14ac:dyDescent="0.2">
      <c r="A293" s="24">
        <v>44117</v>
      </c>
      <c r="B293" s="25">
        <v>3.1949999999999998</v>
      </c>
      <c r="C293" s="25">
        <v>3.1072000000000002</v>
      </c>
      <c r="D293" s="25">
        <v>2.8673999999999999</v>
      </c>
      <c r="E293" s="25">
        <v>3.7422</v>
      </c>
      <c r="F293" s="25">
        <v>3.5217000000000001</v>
      </c>
      <c r="G293" s="25">
        <v>3.1648000000000001</v>
      </c>
    </row>
    <row r="294" spans="1:7" x14ac:dyDescent="0.2">
      <c r="A294" s="24">
        <v>44116</v>
      </c>
      <c r="B294" s="25">
        <v>3.1861000000000002</v>
      </c>
      <c r="C294" s="25">
        <v>3.0893000000000002</v>
      </c>
      <c r="D294" s="25">
        <v>2.8681000000000001</v>
      </c>
      <c r="E294" s="25">
        <v>3.7448999999999999</v>
      </c>
      <c r="F294" s="25">
        <v>3.5152999999999999</v>
      </c>
      <c r="G294" s="25">
        <v>3.1762999999999999</v>
      </c>
    </row>
    <row r="295" spans="1:7" x14ac:dyDescent="0.2">
      <c r="A295" s="24">
        <v>44114</v>
      </c>
      <c r="B295" s="25">
        <v>3.1898</v>
      </c>
      <c r="C295" s="25">
        <v>3.1143999999999998</v>
      </c>
      <c r="D295" s="25">
        <v>2.8856999999999999</v>
      </c>
      <c r="E295" s="25">
        <v>3.7623000000000002</v>
      </c>
      <c r="F295" s="25">
        <v>3.528</v>
      </c>
      <c r="G295" s="25">
        <v>3.1831</v>
      </c>
    </row>
    <row r="296" spans="1:7" x14ac:dyDescent="0.2">
      <c r="A296" s="24">
        <v>44113</v>
      </c>
      <c r="B296" s="25">
        <v>3.1873</v>
      </c>
      <c r="C296" s="25">
        <v>3.1147</v>
      </c>
      <c r="D296" s="25">
        <v>2.8856999999999999</v>
      </c>
      <c r="E296" s="25">
        <v>3.7595999999999998</v>
      </c>
      <c r="F296" s="25">
        <v>3.5354999999999999</v>
      </c>
      <c r="G296" s="25">
        <v>3.1838000000000002</v>
      </c>
    </row>
    <row r="297" spans="1:7" x14ac:dyDescent="0.2">
      <c r="A297" s="24">
        <v>44104</v>
      </c>
      <c r="B297" s="25">
        <v>3.1482000000000001</v>
      </c>
      <c r="C297" s="25">
        <v>3.0537000000000001</v>
      </c>
      <c r="D297" s="25">
        <v>2.7924000000000002</v>
      </c>
      <c r="E297" s="25">
        <v>3.7193999999999998</v>
      </c>
      <c r="F297" s="25">
        <v>3.4952000000000001</v>
      </c>
      <c r="G297" s="25">
        <v>3.1518000000000002</v>
      </c>
    </row>
    <row r="298" spans="1:7" x14ac:dyDescent="0.2">
      <c r="A298" s="24">
        <v>44103</v>
      </c>
      <c r="B298" s="25">
        <v>3.1292</v>
      </c>
      <c r="C298" s="25">
        <v>3.0245000000000002</v>
      </c>
      <c r="D298" s="25">
        <v>2.7843</v>
      </c>
      <c r="E298" s="25">
        <v>3.7119</v>
      </c>
      <c r="F298" s="25">
        <v>3.4891999999999999</v>
      </c>
      <c r="G298" s="25">
        <v>3.1703999999999999</v>
      </c>
    </row>
    <row r="299" spans="1:7" x14ac:dyDescent="0.2">
      <c r="A299" s="24">
        <v>44102</v>
      </c>
      <c r="B299" s="25">
        <v>3.1092</v>
      </c>
      <c r="C299" s="25">
        <v>3.0007000000000001</v>
      </c>
      <c r="D299" s="25">
        <v>2.7724000000000002</v>
      </c>
      <c r="E299" s="25">
        <v>3.6945999999999999</v>
      </c>
      <c r="F299" s="25">
        <v>3.4649999999999999</v>
      </c>
      <c r="G299" s="25">
        <v>3.1642000000000001</v>
      </c>
    </row>
    <row r="300" spans="1:7" x14ac:dyDescent="0.2">
      <c r="A300" s="24">
        <v>44101</v>
      </c>
      <c r="B300" s="25">
        <v>3.1324000000000001</v>
      </c>
      <c r="C300" s="25">
        <v>3.0085999999999999</v>
      </c>
      <c r="D300" s="25">
        <v>2.7696000000000001</v>
      </c>
      <c r="E300" s="25">
        <v>3.7168999999999999</v>
      </c>
      <c r="F300" s="25">
        <v>3.4839000000000002</v>
      </c>
      <c r="G300" s="25">
        <v>3.1579999999999999</v>
      </c>
    </row>
    <row r="301" spans="1:7" x14ac:dyDescent="0.2">
      <c r="A301" s="24">
        <v>44099</v>
      </c>
      <c r="B301" s="25">
        <v>3.1295000000000002</v>
      </c>
      <c r="C301" s="25">
        <v>3.0015000000000001</v>
      </c>
      <c r="D301" s="25">
        <v>2.7507999999999999</v>
      </c>
      <c r="E301" s="25">
        <v>3.714</v>
      </c>
      <c r="F301" s="25">
        <v>3.4824999999999999</v>
      </c>
      <c r="G301" s="25">
        <v>3.1587000000000001</v>
      </c>
    </row>
    <row r="302" spans="1:7" x14ac:dyDescent="0.2">
      <c r="A302" s="24">
        <v>44098</v>
      </c>
      <c r="B302" s="25">
        <v>3.0840000000000001</v>
      </c>
      <c r="C302" s="25">
        <v>2.9550000000000001</v>
      </c>
      <c r="D302" s="25">
        <v>2.7311999999999999</v>
      </c>
      <c r="E302" s="25">
        <v>3.6863000000000001</v>
      </c>
      <c r="F302" s="25">
        <v>3.4367000000000001</v>
      </c>
      <c r="G302" s="25">
        <v>3.1334</v>
      </c>
    </row>
    <row r="303" spans="1:7" x14ac:dyDescent="0.2">
      <c r="A303" s="24">
        <v>44097</v>
      </c>
      <c r="B303" s="25">
        <v>3.089</v>
      </c>
      <c r="C303" s="25">
        <v>2.9432999999999998</v>
      </c>
      <c r="D303" s="25">
        <v>2.7195</v>
      </c>
      <c r="E303" s="25">
        <v>3.6779000000000002</v>
      </c>
      <c r="F303" s="25">
        <v>3.4264999999999999</v>
      </c>
      <c r="G303" s="25">
        <v>3.1356999999999999</v>
      </c>
    </row>
    <row r="304" spans="1:7" x14ac:dyDescent="0.2">
      <c r="A304" s="24">
        <v>44096</v>
      </c>
      <c r="B304" s="25">
        <v>3.0863</v>
      </c>
      <c r="C304" s="25">
        <v>2.9373999999999998</v>
      </c>
      <c r="D304" s="25">
        <v>2.7113999999999998</v>
      </c>
      <c r="E304" s="25">
        <v>3.6438000000000001</v>
      </c>
      <c r="F304" s="25">
        <v>3.4115000000000002</v>
      </c>
      <c r="G304" s="25">
        <v>3.1248</v>
      </c>
    </row>
    <row r="305" spans="1:7" x14ac:dyDescent="0.2">
      <c r="A305" s="24">
        <v>44095</v>
      </c>
      <c r="B305" s="25">
        <v>3.0998999999999999</v>
      </c>
      <c r="C305" s="25">
        <v>2.9413999999999998</v>
      </c>
      <c r="D305" s="25">
        <v>2.6970000000000001</v>
      </c>
      <c r="E305" s="25">
        <v>3.6514000000000002</v>
      </c>
      <c r="F305" s="25">
        <v>3.4232999999999998</v>
      </c>
      <c r="G305" s="25">
        <v>3.1137000000000001</v>
      </c>
    </row>
    <row r="306" spans="1:7" x14ac:dyDescent="0.2">
      <c r="A306" s="24">
        <v>44092</v>
      </c>
      <c r="B306" s="25">
        <v>3.1162000000000001</v>
      </c>
      <c r="C306" s="25">
        <v>2.9710000000000001</v>
      </c>
      <c r="D306" s="25">
        <v>2.7317</v>
      </c>
      <c r="E306" s="25">
        <v>3.6812999999999998</v>
      </c>
      <c r="F306" s="25">
        <v>3.4306000000000001</v>
      </c>
      <c r="G306" s="25">
        <v>3.1271</v>
      </c>
    </row>
    <row r="307" spans="1:7" x14ac:dyDescent="0.2">
      <c r="A307" s="24">
        <v>44091</v>
      </c>
      <c r="B307" s="25">
        <v>3.1334</v>
      </c>
      <c r="C307" s="25">
        <v>3.0156999999999998</v>
      </c>
      <c r="D307" s="25">
        <v>2.7502</v>
      </c>
      <c r="E307" s="25">
        <v>3.6886999999999999</v>
      </c>
      <c r="F307" s="25">
        <v>3.4647000000000001</v>
      </c>
      <c r="G307" s="25">
        <v>3.1520000000000001</v>
      </c>
    </row>
    <row r="308" spans="1:7" x14ac:dyDescent="0.2">
      <c r="A308" s="24">
        <v>44090</v>
      </c>
      <c r="B308" s="25">
        <v>3.1259999999999999</v>
      </c>
      <c r="C308" s="25">
        <v>2.9944000000000002</v>
      </c>
      <c r="D308" s="25">
        <v>2.7418</v>
      </c>
      <c r="E308" s="25">
        <v>3.6760999999999999</v>
      </c>
      <c r="F308" s="25">
        <v>3.4590000000000001</v>
      </c>
      <c r="G308" s="25">
        <v>3.1339999999999999</v>
      </c>
    </row>
    <row r="309" spans="1:7" x14ac:dyDescent="0.2">
      <c r="A309" s="24">
        <v>44089</v>
      </c>
      <c r="B309" s="25">
        <v>3.1082999999999998</v>
      </c>
      <c r="C309" s="25">
        <v>3.0007999999999999</v>
      </c>
      <c r="D309" s="25">
        <v>2.7694999999999999</v>
      </c>
      <c r="E309" s="25">
        <v>3.6511999999999998</v>
      </c>
      <c r="F309" s="25">
        <v>3.4649000000000001</v>
      </c>
      <c r="G309" s="25">
        <v>3.1507000000000001</v>
      </c>
    </row>
    <row r="310" spans="1:7" x14ac:dyDescent="0.2">
      <c r="A310" s="24">
        <v>44088</v>
      </c>
      <c r="B310" s="25">
        <v>3.1532</v>
      </c>
      <c r="C310" s="25">
        <v>3.0608</v>
      </c>
      <c r="D310" s="25">
        <v>2.8195000000000001</v>
      </c>
      <c r="E310" s="25">
        <v>3.6886999999999999</v>
      </c>
      <c r="F310" s="25">
        <v>3.5042</v>
      </c>
      <c r="G310" s="25">
        <v>3.1930000000000001</v>
      </c>
    </row>
    <row r="311" spans="1:7" x14ac:dyDescent="0.2">
      <c r="A311" s="24">
        <v>44085</v>
      </c>
      <c r="B311" s="25">
        <v>3.1345999999999998</v>
      </c>
      <c r="C311" s="25">
        <v>3.0371000000000001</v>
      </c>
      <c r="D311" s="25">
        <v>2.8100999999999998</v>
      </c>
      <c r="E311" s="25">
        <v>3.6810999999999998</v>
      </c>
      <c r="F311" s="25">
        <v>3.4889999999999999</v>
      </c>
      <c r="G311" s="25">
        <v>3.1659999999999999</v>
      </c>
    </row>
    <row r="312" spans="1:7" x14ac:dyDescent="0.2">
      <c r="A312" s="24">
        <v>44084</v>
      </c>
      <c r="B312" s="25">
        <v>3.0832999999999999</v>
      </c>
      <c r="C312" s="25">
        <v>2.9990000000000001</v>
      </c>
      <c r="D312" s="25">
        <v>2.7795999999999998</v>
      </c>
      <c r="E312" s="25">
        <v>3.6261000000000001</v>
      </c>
      <c r="F312" s="25">
        <v>3.4620000000000002</v>
      </c>
      <c r="G312" s="25">
        <v>3.1541000000000001</v>
      </c>
    </row>
    <row r="313" spans="1:7" x14ac:dyDescent="0.2">
      <c r="A313" s="24">
        <v>44083</v>
      </c>
      <c r="B313" s="25">
        <v>3.0804999999999998</v>
      </c>
      <c r="C313" s="25">
        <v>3.0323000000000002</v>
      </c>
      <c r="D313" s="25">
        <v>2.8517000000000001</v>
      </c>
      <c r="E313" s="25">
        <v>3.6238000000000001</v>
      </c>
      <c r="F313" s="25">
        <v>3.4986000000000002</v>
      </c>
      <c r="G313" s="25">
        <v>3.2456</v>
      </c>
    </row>
    <row r="314" spans="1:7" x14ac:dyDescent="0.2">
      <c r="A314" s="24">
        <v>44082</v>
      </c>
      <c r="B314" s="25">
        <v>3.1230000000000002</v>
      </c>
      <c r="C314" s="25">
        <v>3.0846</v>
      </c>
      <c r="D314" s="25">
        <v>2.8986000000000001</v>
      </c>
      <c r="E314" s="25">
        <v>3.6736</v>
      </c>
      <c r="F314" s="25">
        <v>3.5632000000000001</v>
      </c>
      <c r="G314" s="25">
        <v>3.2532000000000001</v>
      </c>
    </row>
    <row r="315" spans="1:7" x14ac:dyDescent="0.2">
      <c r="A315" s="24">
        <v>44081</v>
      </c>
      <c r="B315" s="25">
        <v>3.1454</v>
      </c>
      <c r="C315" s="25">
        <v>3.1074000000000002</v>
      </c>
      <c r="D315" s="25">
        <v>2.9165999999999999</v>
      </c>
      <c r="E315" s="25">
        <v>3.6911</v>
      </c>
      <c r="F315" s="25">
        <v>3.5851999999999999</v>
      </c>
      <c r="G315" s="25">
        <v>3.2599</v>
      </c>
    </row>
    <row r="316" spans="1:7" x14ac:dyDescent="0.2">
      <c r="A316" s="24">
        <v>44078</v>
      </c>
      <c r="B316" s="25">
        <v>3.1227999999999998</v>
      </c>
      <c r="C316" s="25">
        <v>3.1008</v>
      </c>
      <c r="D316" s="25">
        <v>2.8917999999999999</v>
      </c>
      <c r="E316" s="25">
        <v>3.6909000000000001</v>
      </c>
      <c r="F316" s="25">
        <v>3.5486</v>
      </c>
      <c r="G316" s="25">
        <v>3.2292000000000001</v>
      </c>
    </row>
    <row r="317" spans="1:7" x14ac:dyDescent="0.2">
      <c r="A317" s="24">
        <v>44077</v>
      </c>
      <c r="B317" s="25">
        <v>3.1051000000000002</v>
      </c>
      <c r="C317" s="25">
        <v>3.0842000000000001</v>
      </c>
      <c r="D317" s="25">
        <v>2.8744999999999998</v>
      </c>
      <c r="E317" s="25">
        <v>3.6682000000000001</v>
      </c>
      <c r="F317" s="25">
        <v>3.5301</v>
      </c>
      <c r="G317" s="25">
        <v>3.1979000000000002</v>
      </c>
    </row>
    <row r="318" spans="1:7" x14ac:dyDescent="0.2">
      <c r="A318" s="24">
        <v>44076</v>
      </c>
      <c r="B318" s="25">
        <v>3.1027</v>
      </c>
      <c r="C318" s="25">
        <v>3.0526</v>
      </c>
      <c r="D318" s="25">
        <v>2.8445999999999998</v>
      </c>
      <c r="E318" s="25">
        <v>3.6705999999999999</v>
      </c>
      <c r="F318" s="25">
        <v>3.5245000000000002</v>
      </c>
      <c r="G318" s="25">
        <v>3.1692999999999998</v>
      </c>
    </row>
    <row r="319" spans="1:7" x14ac:dyDescent="0.2">
      <c r="A319" s="24">
        <v>44075</v>
      </c>
      <c r="B319" s="25">
        <v>3.0478000000000001</v>
      </c>
      <c r="C319" s="25">
        <v>2.9811000000000001</v>
      </c>
      <c r="D319" s="25">
        <v>2.7885</v>
      </c>
      <c r="E319" s="25">
        <v>3.6257000000000001</v>
      </c>
      <c r="F319" s="25">
        <v>3.4910999999999999</v>
      </c>
      <c r="G319" s="25">
        <v>3.1474000000000002</v>
      </c>
    </row>
    <row r="320" spans="1:7" x14ac:dyDescent="0.2">
      <c r="A320" s="24">
        <v>44074</v>
      </c>
      <c r="B320" s="25">
        <v>3.0177</v>
      </c>
      <c r="C320" s="25">
        <v>2.9548999999999999</v>
      </c>
      <c r="D320" s="25">
        <v>2.7774999999999999</v>
      </c>
      <c r="E320" s="25">
        <v>3.5834999999999999</v>
      </c>
      <c r="F320" s="25">
        <v>3.4567999999999999</v>
      </c>
      <c r="G320" s="25">
        <v>3.1503000000000001</v>
      </c>
    </row>
    <row r="321" spans="1:7" x14ac:dyDescent="0.2">
      <c r="A321" s="24">
        <v>44071</v>
      </c>
      <c r="B321" s="25">
        <v>3.0672000000000001</v>
      </c>
      <c r="C321" s="25">
        <v>2.9902000000000002</v>
      </c>
      <c r="D321" s="25">
        <v>2.7909000000000002</v>
      </c>
      <c r="E321" s="25">
        <v>3.6185999999999998</v>
      </c>
      <c r="F321" s="25">
        <v>3.4908000000000001</v>
      </c>
      <c r="G321" s="25">
        <v>3.1640000000000001</v>
      </c>
    </row>
    <row r="322" spans="1:7" x14ac:dyDescent="0.2">
      <c r="A322" s="24">
        <v>44070</v>
      </c>
      <c r="B322" s="25">
        <v>3.0598999999999998</v>
      </c>
      <c r="C322" s="25">
        <v>2.9820000000000002</v>
      </c>
      <c r="D322" s="25">
        <v>2.7795999999999998</v>
      </c>
      <c r="E322" s="25">
        <v>3.6105999999999998</v>
      </c>
      <c r="F322" s="25">
        <v>3.4956</v>
      </c>
      <c r="G322" s="25">
        <v>3.1446999999999998</v>
      </c>
    </row>
    <row r="323" spans="1:7" x14ac:dyDescent="0.2">
      <c r="A323" s="24">
        <v>44069</v>
      </c>
      <c r="B323" s="25">
        <v>3.0510999999999999</v>
      </c>
      <c r="C323" s="25">
        <v>2.9750999999999999</v>
      </c>
      <c r="D323" s="25">
        <v>2.7483</v>
      </c>
      <c r="E323" s="25">
        <v>3.5981999999999998</v>
      </c>
      <c r="F323" s="25">
        <v>3.4615</v>
      </c>
      <c r="G323" s="25">
        <v>3.1149</v>
      </c>
    </row>
    <row r="324" spans="1:7" x14ac:dyDescent="0.2">
      <c r="A324" s="24">
        <v>44068</v>
      </c>
      <c r="B324" s="25">
        <v>3.0424000000000002</v>
      </c>
      <c r="C324" s="25">
        <v>2.9453999999999998</v>
      </c>
      <c r="D324" s="25">
        <v>2.7290000000000001</v>
      </c>
      <c r="E324" s="25">
        <v>3.5756999999999999</v>
      </c>
      <c r="F324" s="25">
        <v>3.4592000000000001</v>
      </c>
      <c r="G324" s="25">
        <v>3.1048</v>
      </c>
    </row>
    <row r="325" spans="1:7" x14ac:dyDescent="0.2">
      <c r="A325" s="24">
        <v>44067</v>
      </c>
      <c r="B325" s="25">
        <v>2.9998</v>
      </c>
      <c r="C325" s="25">
        <v>2.8976000000000002</v>
      </c>
      <c r="D325" s="25">
        <v>2.6814</v>
      </c>
      <c r="E325" s="25">
        <v>3.5280999999999998</v>
      </c>
      <c r="F325" s="25">
        <v>3.4054000000000002</v>
      </c>
      <c r="G325" s="25">
        <v>3.0661</v>
      </c>
    </row>
    <row r="326" spans="1:7" x14ac:dyDescent="0.2">
      <c r="A326" s="24">
        <v>44064</v>
      </c>
      <c r="B326" s="25">
        <v>2.9823</v>
      </c>
      <c r="C326" s="25">
        <v>2.8754</v>
      </c>
      <c r="D326" s="25">
        <v>2.6644999999999999</v>
      </c>
      <c r="E326" s="25">
        <v>3.4954000000000001</v>
      </c>
      <c r="F326" s="25">
        <v>3.3660999999999999</v>
      </c>
      <c r="G326" s="25">
        <v>3.0331000000000001</v>
      </c>
    </row>
    <row r="327" spans="1:7" x14ac:dyDescent="0.2">
      <c r="A327" s="24">
        <v>44063</v>
      </c>
      <c r="B327" s="25">
        <v>2.9973000000000001</v>
      </c>
      <c r="C327" s="25">
        <v>2.9115000000000002</v>
      </c>
      <c r="D327" s="25">
        <v>2.6692999999999998</v>
      </c>
      <c r="E327" s="25">
        <v>3.5255999999999998</v>
      </c>
      <c r="F327" s="25">
        <v>3.3862999999999999</v>
      </c>
      <c r="G327" s="25">
        <v>3.0129000000000001</v>
      </c>
    </row>
    <row r="328" spans="1:7" x14ac:dyDescent="0.2">
      <c r="A328" s="24">
        <v>44062</v>
      </c>
      <c r="B328" s="25">
        <v>2.9921000000000002</v>
      </c>
      <c r="C328" s="25">
        <v>2.8843999999999999</v>
      </c>
      <c r="D328" s="25">
        <v>2.6534</v>
      </c>
      <c r="E328" s="25">
        <v>3.5055999999999998</v>
      </c>
      <c r="F328" s="25">
        <v>3.3275000000000001</v>
      </c>
      <c r="G328" s="25">
        <v>2.9584999999999999</v>
      </c>
    </row>
    <row r="329" spans="1:7" x14ac:dyDescent="0.2">
      <c r="A329" s="24">
        <v>44061</v>
      </c>
      <c r="B329" s="25">
        <v>2.9771000000000001</v>
      </c>
      <c r="C329" s="25">
        <v>2.8458000000000001</v>
      </c>
      <c r="D329" s="25">
        <v>2.6231</v>
      </c>
      <c r="E329" s="25">
        <v>3.4655999999999998</v>
      </c>
      <c r="F329" s="25">
        <v>3.294</v>
      </c>
      <c r="G329" s="25">
        <v>2.9278</v>
      </c>
    </row>
    <row r="330" spans="1:7" x14ac:dyDescent="0.2">
      <c r="A330" s="24">
        <v>44060</v>
      </c>
      <c r="B330" s="25">
        <v>2.9420999999999999</v>
      </c>
      <c r="C330" s="25">
        <v>2.8106</v>
      </c>
      <c r="D330" s="25">
        <v>2.6128</v>
      </c>
      <c r="E330" s="25">
        <v>3.4331999999999998</v>
      </c>
      <c r="F330" s="25">
        <v>3.2663000000000002</v>
      </c>
      <c r="G330" s="25">
        <v>2.9068999999999998</v>
      </c>
    </row>
    <row r="331" spans="1:7" x14ac:dyDescent="0.2">
      <c r="A331" s="24">
        <v>44057</v>
      </c>
      <c r="B331" s="25">
        <v>2.9369000000000001</v>
      </c>
      <c r="C331" s="25">
        <v>2.8209</v>
      </c>
      <c r="D331" s="25">
        <v>2.6156999999999999</v>
      </c>
      <c r="E331" s="25">
        <v>3.4481999999999999</v>
      </c>
      <c r="F331" s="25">
        <v>3.2713000000000001</v>
      </c>
      <c r="G331" s="25">
        <v>2.9104000000000001</v>
      </c>
    </row>
    <row r="332" spans="1:7" x14ac:dyDescent="0.2">
      <c r="A332" s="24">
        <v>44056</v>
      </c>
      <c r="B332" s="25">
        <v>2.9554999999999998</v>
      </c>
      <c r="C332" s="25">
        <v>2.8397000000000001</v>
      </c>
      <c r="D332" s="25">
        <v>2.6455000000000002</v>
      </c>
      <c r="E332" s="25">
        <v>3.4704999999999999</v>
      </c>
      <c r="F332" s="25">
        <v>3.2778999999999998</v>
      </c>
      <c r="G332" s="25">
        <v>2.9289000000000001</v>
      </c>
    </row>
    <row r="333" spans="1:7" x14ac:dyDescent="0.2">
      <c r="A333" s="24">
        <v>44055</v>
      </c>
      <c r="B333" s="25">
        <v>2.9620000000000002</v>
      </c>
      <c r="C333" s="25">
        <v>2.8650000000000002</v>
      </c>
      <c r="D333" s="25">
        <v>2.6577999999999999</v>
      </c>
      <c r="E333" s="25">
        <v>3.4830000000000001</v>
      </c>
      <c r="F333" s="25">
        <v>3.2873999999999999</v>
      </c>
      <c r="G333" s="25">
        <v>2.9382999999999999</v>
      </c>
    </row>
    <row r="334" spans="1:7" x14ac:dyDescent="0.2">
      <c r="A334" s="24">
        <v>44054</v>
      </c>
      <c r="B334" s="25">
        <v>2.9544000000000001</v>
      </c>
      <c r="C334" s="25">
        <v>2.8267000000000002</v>
      </c>
      <c r="D334" s="25">
        <v>2.6059999999999999</v>
      </c>
      <c r="E334" s="25">
        <v>3.4580000000000002</v>
      </c>
      <c r="F334" s="25">
        <v>3.2725</v>
      </c>
      <c r="G334" s="25">
        <v>2.9146999999999998</v>
      </c>
    </row>
    <row r="335" spans="1:7" x14ac:dyDescent="0.2">
      <c r="A335" s="24">
        <v>44053</v>
      </c>
      <c r="B335" s="25">
        <v>2.9542999999999999</v>
      </c>
      <c r="C335" s="25">
        <v>2.806</v>
      </c>
      <c r="D335" s="25">
        <v>2.6113</v>
      </c>
      <c r="E335" s="25">
        <v>3.4603999999999999</v>
      </c>
      <c r="F335" s="25">
        <v>3.2730999999999999</v>
      </c>
      <c r="G335" s="25">
        <v>2.9051</v>
      </c>
    </row>
    <row r="336" spans="1:7" x14ac:dyDescent="0.2">
      <c r="A336" s="24">
        <v>44050</v>
      </c>
      <c r="B336" s="25">
        <v>2.9918</v>
      </c>
      <c r="C336" s="25">
        <v>2.8311000000000002</v>
      </c>
      <c r="D336" s="25">
        <v>2.6273</v>
      </c>
      <c r="E336" s="25">
        <v>3.5127000000000002</v>
      </c>
      <c r="F336" s="25">
        <v>3.2917999999999998</v>
      </c>
      <c r="G336" s="25">
        <v>2.9226000000000001</v>
      </c>
    </row>
    <row r="337" spans="1:7" x14ac:dyDescent="0.2">
      <c r="A337" s="24">
        <v>44049</v>
      </c>
      <c r="B337" s="25">
        <v>2.9815999999999998</v>
      </c>
      <c r="C337" s="25">
        <v>2.8210999999999999</v>
      </c>
      <c r="D337" s="25">
        <v>2.6097000000000001</v>
      </c>
      <c r="E337" s="25">
        <v>3.5253000000000001</v>
      </c>
      <c r="F337" s="25">
        <v>3.2913999999999999</v>
      </c>
      <c r="G337" s="25">
        <v>2.9041000000000001</v>
      </c>
    </row>
    <row r="338" spans="1:7" x14ac:dyDescent="0.2">
      <c r="A338" s="24">
        <v>44048</v>
      </c>
      <c r="B338" s="25">
        <v>2.9592000000000001</v>
      </c>
      <c r="C338" s="25">
        <v>2.7637999999999998</v>
      </c>
      <c r="D338" s="25">
        <v>2.5693999999999999</v>
      </c>
      <c r="E338" s="25">
        <v>3.4853000000000001</v>
      </c>
      <c r="F338" s="25">
        <v>3.2913999999999999</v>
      </c>
      <c r="G338" s="25">
        <v>2.9043000000000001</v>
      </c>
    </row>
    <row r="339" spans="1:7" x14ac:dyDescent="0.2">
      <c r="A339" s="24">
        <v>44047</v>
      </c>
      <c r="B339" s="25">
        <v>2.9365000000000001</v>
      </c>
      <c r="C339" s="25">
        <v>2.7006999999999999</v>
      </c>
      <c r="D339" s="25">
        <v>2.5272999999999999</v>
      </c>
      <c r="E339" s="25">
        <v>3.4704000000000002</v>
      </c>
      <c r="F339" s="25">
        <v>3.2713999999999999</v>
      </c>
      <c r="G339" s="25">
        <v>2.9119000000000002</v>
      </c>
    </row>
    <row r="340" spans="1:7" x14ac:dyDescent="0.2">
      <c r="A340" s="24">
        <v>44046</v>
      </c>
      <c r="B340" s="25">
        <v>2.9466000000000001</v>
      </c>
      <c r="C340" s="25">
        <v>2.6844999999999999</v>
      </c>
      <c r="D340" s="25">
        <v>2.4996</v>
      </c>
      <c r="E340" s="25">
        <v>3.4679000000000002</v>
      </c>
      <c r="F340" s="25">
        <v>3.2715999999999998</v>
      </c>
      <c r="G340" s="25">
        <v>2.9144000000000001</v>
      </c>
    </row>
    <row r="341" spans="1:7" x14ac:dyDescent="0.2">
      <c r="A341" s="24">
        <v>44043</v>
      </c>
      <c r="B341" s="25">
        <v>2.9664000000000001</v>
      </c>
      <c r="C341" s="25">
        <v>2.7021999999999999</v>
      </c>
      <c r="D341" s="25">
        <v>2.4695999999999998</v>
      </c>
      <c r="E341" s="25">
        <v>3.4777</v>
      </c>
      <c r="F341" s="25">
        <v>3.2911000000000001</v>
      </c>
      <c r="G341" s="25">
        <v>2.9037999999999999</v>
      </c>
    </row>
    <row r="342" spans="1:7" x14ac:dyDescent="0.2">
      <c r="A342" s="24">
        <v>44042</v>
      </c>
      <c r="B342" s="25">
        <v>2.9363999999999999</v>
      </c>
      <c r="C342" s="25">
        <v>2.6793999999999998</v>
      </c>
      <c r="D342" s="25">
        <v>2.4550999999999998</v>
      </c>
      <c r="E342" s="25">
        <v>3.4304000000000001</v>
      </c>
      <c r="F342" s="25">
        <v>3.2561</v>
      </c>
      <c r="G342" s="25">
        <v>2.8858999999999999</v>
      </c>
    </row>
    <row r="343" spans="1:7" x14ac:dyDescent="0.2">
      <c r="A343" s="24">
        <v>44041</v>
      </c>
      <c r="B343" s="25">
        <v>2.9415</v>
      </c>
      <c r="C343" s="25">
        <v>2.6829000000000001</v>
      </c>
      <c r="D343" s="25">
        <v>2.4392999999999998</v>
      </c>
      <c r="E343" s="25">
        <v>3.4203000000000001</v>
      </c>
      <c r="F343" s="25">
        <v>3.2309000000000001</v>
      </c>
      <c r="G343" s="25">
        <v>2.8698999999999999</v>
      </c>
    </row>
    <row r="344" spans="1:7" x14ac:dyDescent="0.2">
      <c r="A344" s="24">
        <v>44040</v>
      </c>
      <c r="B344" s="25">
        <v>2.9214000000000002</v>
      </c>
      <c r="C344" s="25">
        <v>2.6762000000000001</v>
      </c>
      <c r="D344" s="25">
        <v>2.4196</v>
      </c>
      <c r="E344" s="25">
        <v>3.3828</v>
      </c>
      <c r="F344" s="25">
        <v>3.1907000000000001</v>
      </c>
      <c r="G344" s="25">
        <v>2.8441000000000001</v>
      </c>
    </row>
    <row r="345" spans="1:7" x14ac:dyDescent="0.2">
      <c r="A345" s="24">
        <v>44039</v>
      </c>
      <c r="B345" s="25">
        <v>2.8791000000000002</v>
      </c>
      <c r="C345" s="25">
        <v>2.6284000000000001</v>
      </c>
      <c r="D345" s="25">
        <v>2.3807999999999998</v>
      </c>
      <c r="E345" s="25">
        <v>3.3353000000000002</v>
      </c>
      <c r="F345" s="25">
        <v>3.1507999999999998</v>
      </c>
      <c r="G345" s="25">
        <v>2.8132999999999999</v>
      </c>
    </row>
    <row r="346" spans="1:7" x14ac:dyDescent="0.2">
      <c r="A346" s="24">
        <v>44036</v>
      </c>
      <c r="B346" s="25">
        <v>2.8612000000000002</v>
      </c>
      <c r="C346" s="25">
        <v>2.5998999999999999</v>
      </c>
      <c r="D346" s="25">
        <v>2.3700999999999999</v>
      </c>
      <c r="E346" s="25">
        <v>3.3252999999999999</v>
      </c>
      <c r="F346" s="25">
        <v>3.1305000000000001</v>
      </c>
      <c r="G346" s="25">
        <v>2.8216000000000001</v>
      </c>
    </row>
    <row r="347" spans="1:7" x14ac:dyDescent="0.2">
      <c r="A347" s="24">
        <v>44035</v>
      </c>
      <c r="B347" s="25">
        <v>2.9064000000000001</v>
      </c>
      <c r="C347" s="25">
        <v>2.6379000000000001</v>
      </c>
      <c r="D347" s="25">
        <v>2.3778999999999999</v>
      </c>
      <c r="E347" s="25">
        <v>3.3828</v>
      </c>
      <c r="F347" s="25">
        <v>3.1652999999999998</v>
      </c>
      <c r="G347" s="25">
        <v>2.8088000000000002</v>
      </c>
    </row>
    <row r="348" spans="1:7" x14ac:dyDescent="0.2">
      <c r="A348" s="24">
        <v>44034</v>
      </c>
      <c r="B348" s="25">
        <v>2.8860999999999999</v>
      </c>
      <c r="C348" s="25">
        <v>2.6253000000000002</v>
      </c>
      <c r="D348" s="25">
        <v>2.355</v>
      </c>
      <c r="E348" s="25">
        <v>3.3302999999999998</v>
      </c>
      <c r="F348" s="25">
        <v>3.1402999999999999</v>
      </c>
      <c r="G348" s="25">
        <v>2.7923</v>
      </c>
    </row>
    <row r="349" spans="1:7" x14ac:dyDescent="0.2">
      <c r="A349" s="24">
        <v>44033</v>
      </c>
      <c r="B349" s="25">
        <v>2.9011</v>
      </c>
      <c r="C349" s="25">
        <v>2.6326000000000001</v>
      </c>
      <c r="D349" s="25">
        <v>2.4070999999999998</v>
      </c>
      <c r="E349" s="25">
        <v>3.3553000000000002</v>
      </c>
      <c r="F349" s="25">
        <v>3.1701999999999999</v>
      </c>
      <c r="G349" s="25">
        <v>2.7898999999999998</v>
      </c>
    </row>
    <row r="350" spans="1:7" x14ac:dyDescent="0.2">
      <c r="A350" s="24">
        <v>44032</v>
      </c>
      <c r="B350" s="25">
        <v>2.9310999999999998</v>
      </c>
      <c r="C350" s="25">
        <v>2.67</v>
      </c>
      <c r="D350" s="25">
        <v>2.4251</v>
      </c>
      <c r="E350" s="25">
        <v>3.4201999999999999</v>
      </c>
      <c r="F350" s="25">
        <v>3.2702</v>
      </c>
      <c r="G350" s="25">
        <v>2.9089</v>
      </c>
    </row>
    <row r="351" spans="1:7" x14ac:dyDescent="0.2">
      <c r="A351" s="24">
        <v>44029</v>
      </c>
      <c r="B351" s="25">
        <v>2.9506999999999999</v>
      </c>
      <c r="C351" s="25">
        <v>2.7021999999999999</v>
      </c>
      <c r="D351" s="25">
        <v>2.4432999999999998</v>
      </c>
      <c r="E351" s="25">
        <v>3.4426000000000001</v>
      </c>
      <c r="F351" s="25">
        <v>3.3450000000000002</v>
      </c>
      <c r="G351" s="25">
        <v>2.8898999999999999</v>
      </c>
    </row>
    <row r="352" spans="1:7" x14ac:dyDescent="0.2">
      <c r="A352" s="24">
        <v>44028</v>
      </c>
      <c r="B352" s="25">
        <v>2.9459</v>
      </c>
      <c r="C352" s="25">
        <v>2.7132999999999998</v>
      </c>
      <c r="D352" s="25">
        <v>2.4794</v>
      </c>
      <c r="E352" s="25">
        <v>3.4352</v>
      </c>
      <c r="F352" s="25">
        <v>3.34</v>
      </c>
      <c r="G352" s="25">
        <v>2.899</v>
      </c>
    </row>
    <row r="353" spans="1:7" x14ac:dyDescent="0.2">
      <c r="A353" s="24">
        <v>44027</v>
      </c>
      <c r="B353" s="25">
        <v>2.9559000000000002</v>
      </c>
      <c r="C353" s="25">
        <v>2.7402000000000002</v>
      </c>
      <c r="D353" s="25">
        <v>2.4889999999999999</v>
      </c>
      <c r="E353" s="25">
        <v>3.4401000000000002</v>
      </c>
      <c r="F353" s="25">
        <v>3.3315000000000001</v>
      </c>
      <c r="G353" s="25">
        <v>2.9236</v>
      </c>
    </row>
    <row r="354" spans="1:7" x14ac:dyDescent="0.2">
      <c r="A354" s="24">
        <v>44026</v>
      </c>
      <c r="B354" s="25">
        <v>3.0057</v>
      </c>
      <c r="C354" s="25">
        <v>2.8271999999999999</v>
      </c>
      <c r="D354" s="25">
        <v>2.5508999999999999</v>
      </c>
      <c r="E354" s="25">
        <v>3.4702000000000002</v>
      </c>
      <c r="F354" s="25">
        <v>3.4207000000000001</v>
      </c>
      <c r="G354" s="25">
        <v>2.9823</v>
      </c>
    </row>
    <row r="355" spans="1:7" x14ac:dyDescent="0.2">
      <c r="A355" s="24">
        <v>44025</v>
      </c>
      <c r="B355" s="25">
        <v>3.0556999999999999</v>
      </c>
      <c r="C355" s="25">
        <v>2.8904999999999998</v>
      </c>
      <c r="D355" s="25">
        <v>2.5844999999999998</v>
      </c>
      <c r="E355" s="25">
        <v>3.5202</v>
      </c>
      <c r="F355" s="25">
        <v>3.4605999999999999</v>
      </c>
      <c r="G355" s="25">
        <v>3.0188000000000001</v>
      </c>
    </row>
    <row r="356" spans="1:7" x14ac:dyDescent="0.2">
      <c r="A356" s="24">
        <v>44022</v>
      </c>
      <c r="B356" s="25">
        <v>3.0305</v>
      </c>
      <c r="C356" s="25">
        <v>2.8422999999999998</v>
      </c>
      <c r="D356" s="25">
        <v>2.504</v>
      </c>
      <c r="E356" s="25">
        <v>3.4251</v>
      </c>
      <c r="F356" s="25">
        <v>3.3561999999999999</v>
      </c>
      <c r="G356" s="25">
        <v>2.8982999999999999</v>
      </c>
    </row>
    <row r="357" spans="1:7" x14ac:dyDescent="0.2">
      <c r="A357" s="24">
        <v>44021</v>
      </c>
      <c r="B357" s="25">
        <v>3.0809000000000002</v>
      </c>
      <c r="C357" s="25">
        <v>2.8995000000000002</v>
      </c>
      <c r="D357" s="25">
        <v>2.5038999999999998</v>
      </c>
      <c r="E357" s="25">
        <v>3.4550999999999998</v>
      </c>
      <c r="F357" s="25">
        <v>3.3807</v>
      </c>
      <c r="G357" s="25">
        <v>2.8959000000000001</v>
      </c>
    </row>
    <row r="358" spans="1:7" x14ac:dyDescent="0.2">
      <c r="A358" s="24">
        <v>44020</v>
      </c>
      <c r="B358" s="25">
        <v>3.0632000000000001</v>
      </c>
      <c r="C358" s="25">
        <v>2.8521999999999998</v>
      </c>
      <c r="D358" s="25">
        <v>2.5198</v>
      </c>
      <c r="E358" s="25">
        <v>3.3601000000000001</v>
      </c>
      <c r="F358" s="25">
        <v>3.2806999999999999</v>
      </c>
      <c r="G358" s="25">
        <v>2.7469999999999999</v>
      </c>
    </row>
    <row r="359" spans="1:7" x14ac:dyDescent="0.2">
      <c r="A359" s="24">
        <v>44019</v>
      </c>
      <c r="B359" s="25">
        <v>3.0158</v>
      </c>
      <c r="C359" s="25">
        <v>2.7925</v>
      </c>
      <c r="D359" s="25">
        <v>2.4430999999999998</v>
      </c>
      <c r="E359" s="25">
        <v>3.3001</v>
      </c>
      <c r="F359" s="25">
        <v>3.2063999999999999</v>
      </c>
      <c r="G359" s="25">
        <v>2.6806000000000001</v>
      </c>
    </row>
    <row r="360" spans="1:7" x14ac:dyDescent="0.2">
      <c r="A360" s="24">
        <v>44018</v>
      </c>
      <c r="B360" s="25">
        <v>2.9958999999999998</v>
      </c>
      <c r="C360" s="25">
        <v>2.7509999999999999</v>
      </c>
      <c r="D360" s="25">
        <v>2.4666000000000001</v>
      </c>
      <c r="E360" s="25">
        <v>3.2801</v>
      </c>
      <c r="F360" s="25">
        <v>3.1617000000000002</v>
      </c>
      <c r="G360" s="25">
        <v>2.6204999999999998</v>
      </c>
    </row>
    <row r="361" spans="1:7" x14ac:dyDescent="0.2">
      <c r="A361" s="24">
        <v>44015</v>
      </c>
      <c r="B361" s="25">
        <v>2.8974000000000002</v>
      </c>
      <c r="C361" s="25">
        <v>2.6084000000000001</v>
      </c>
      <c r="D361" s="25">
        <v>2.2942</v>
      </c>
      <c r="E361" s="25">
        <v>3.1701000000000001</v>
      </c>
      <c r="F361" s="25">
        <v>2.9908000000000001</v>
      </c>
      <c r="G361" s="25">
        <v>2.5116999999999998</v>
      </c>
    </row>
    <row r="362" spans="1:7" x14ac:dyDescent="0.2">
      <c r="A362" s="24">
        <v>44014</v>
      </c>
      <c r="B362" s="25">
        <v>2.8584000000000001</v>
      </c>
      <c r="C362" s="25">
        <v>2.5752999999999999</v>
      </c>
      <c r="D362" s="25">
        <v>2.2684000000000002</v>
      </c>
      <c r="E362" s="25">
        <v>3.1200999999999999</v>
      </c>
      <c r="F362" s="25">
        <v>2.9506000000000001</v>
      </c>
      <c r="G362" s="25">
        <v>2.4817</v>
      </c>
    </row>
    <row r="363" spans="1:7" x14ac:dyDescent="0.2">
      <c r="A363" s="24">
        <v>44013</v>
      </c>
      <c r="B363" s="25">
        <v>2.8456000000000001</v>
      </c>
      <c r="C363" s="25">
        <v>2.5975999999999999</v>
      </c>
      <c r="D363" s="25">
        <v>2.2852999999999999</v>
      </c>
      <c r="E363" s="25">
        <v>3.1151</v>
      </c>
      <c r="F363" s="25">
        <v>2.9704000000000002</v>
      </c>
      <c r="G363" s="25">
        <v>2.5316999999999998</v>
      </c>
    </row>
    <row r="364" spans="1:7" x14ac:dyDescent="0.2">
      <c r="A364" s="24">
        <v>44012</v>
      </c>
      <c r="B364" s="25">
        <v>2.823</v>
      </c>
      <c r="C364" s="25">
        <v>2.5541999999999998</v>
      </c>
      <c r="D364" s="25">
        <v>2.2446000000000002</v>
      </c>
      <c r="E364" s="25">
        <v>3.1</v>
      </c>
      <c r="F364" s="25">
        <v>2.9403000000000001</v>
      </c>
      <c r="G364" s="25">
        <v>2.5617000000000001</v>
      </c>
    </row>
    <row r="365" spans="1:7" x14ac:dyDescent="0.2">
      <c r="A365" s="24">
        <v>44011</v>
      </c>
      <c r="B365" s="25">
        <v>2.8504</v>
      </c>
      <c r="C365" s="25">
        <v>2.5910000000000002</v>
      </c>
      <c r="D365" s="25">
        <v>2.2856999999999998</v>
      </c>
      <c r="E365" s="25">
        <v>3.13</v>
      </c>
      <c r="F365" s="25">
        <v>2.9752000000000001</v>
      </c>
      <c r="G365" s="25">
        <v>2.5467</v>
      </c>
    </row>
    <row r="366" spans="1:7" x14ac:dyDescent="0.2">
      <c r="A366" s="24">
        <v>44010</v>
      </c>
      <c r="B366" s="25">
        <v>2.8403999999999998</v>
      </c>
      <c r="C366" s="25">
        <v>2.5722999999999998</v>
      </c>
      <c r="D366" s="25">
        <v>2.278</v>
      </c>
      <c r="E366" s="25">
        <v>3.1225000000000001</v>
      </c>
      <c r="F366" s="25">
        <v>2.9603000000000002</v>
      </c>
      <c r="G366" s="25">
        <v>2.5857999999999999</v>
      </c>
    </row>
    <row r="367" spans="1:7" x14ac:dyDescent="0.2">
      <c r="A367" s="24">
        <v>44006</v>
      </c>
      <c r="B367" s="25">
        <v>2.8614000000000002</v>
      </c>
      <c r="C367" s="25">
        <v>2.5861000000000001</v>
      </c>
      <c r="D367" s="25">
        <v>2.3250000000000002</v>
      </c>
      <c r="E367" s="25">
        <v>3.14</v>
      </c>
      <c r="F367" s="25">
        <v>3.0049999999999999</v>
      </c>
      <c r="G367" s="25">
        <v>2.5849000000000002</v>
      </c>
    </row>
    <row r="368" spans="1:7" x14ac:dyDescent="0.2">
      <c r="A368" s="24">
        <v>44005</v>
      </c>
      <c r="B368" s="25">
        <v>2.9127000000000001</v>
      </c>
      <c r="C368" s="25">
        <v>2.6516999999999999</v>
      </c>
      <c r="D368" s="25">
        <v>2.4015</v>
      </c>
      <c r="E368" s="25">
        <v>3.1974999999999998</v>
      </c>
      <c r="F368" s="25">
        <v>3.1040000000000001</v>
      </c>
      <c r="G368" s="25">
        <v>2.6431</v>
      </c>
    </row>
    <row r="369" spans="1:7" x14ac:dyDescent="0.2">
      <c r="A369" s="24">
        <v>44004</v>
      </c>
      <c r="B369" s="25">
        <v>2.9152999999999998</v>
      </c>
      <c r="C369" s="25">
        <v>2.6680999999999999</v>
      </c>
      <c r="D369" s="25">
        <v>2.3862000000000001</v>
      </c>
      <c r="E369" s="25">
        <v>3.1549999999999998</v>
      </c>
      <c r="F369" s="25">
        <v>3.0735000000000001</v>
      </c>
      <c r="G369" s="25">
        <v>2.6023000000000001</v>
      </c>
    </row>
    <row r="370" spans="1:7" x14ac:dyDescent="0.2">
      <c r="A370" s="24">
        <v>44001</v>
      </c>
      <c r="B370" s="25">
        <v>2.8752</v>
      </c>
      <c r="C370" s="25">
        <v>2.6227</v>
      </c>
      <c r="D370" s="25">
        <v>2.339</v>
      </c>
      <c r="E370" s="25">
        <v>3.1577999999999999</v>
      </c>
      <c r="F370" s="25">
        <v>2.9961000000000002</v>
      </c>
      <c r="G370" s="25">
        <v>2.5417999999999998</v>
      </c>
    </row>
    <row r="371" spans="1:7" x14ac:dyDescent="0.2">
      <c r="A371" s="24">
        <v>44000</v>
      </c>
      <c r="B371" s="25">
        <v>2.8527</v>
      </c>
      <c r="C371" s="25">
        <v>2.6135999999999999</v>
      </c>
      <c r="D371" s="25">
        <v>2.3294000000000001</v>
      </c>
      <c r="E371" s="25">
        <v>3.1427</v>
      </c>
      <c r="F371" s="25">
        <v>2.9767999999999999</v>
      </c>
      <c r="G371" s="25">
        <v>2.5579000000000001</v>
      </c>
    </row>
    <row r="372" spans="1:7" x14ac:dyDescent="0.2">
      <c r="A372" s="24">
        <v>43999</v>
      </c>
      <c r="B372" s="25">
        <v>2.8801999999999999</v>
      </c>
      <c r="C372" s="25">
        <v>2.6455000000000002</v>
      </c>
      <c r="D372" s="25">
        <v>2.3372999999999999</v>
      </c>
      <c r="E372" s="25">
        <v>3.1724999999999999</v>
      </c>
      <c r="F372" s="25">
        <v>2.9824999999999999</v>
      </c>
      <c r="G372" s="25">
        <v>2.585</v>
      </c>
    </row>
    <row r="373" spans="1:7" x14ac:dyDescent="0.2">
      <c r="A373" s="24">
        <v>43998</v>
      </c>
      <c r="B373" s="25">
        <v>2.8401999999999998</v>
      </c>
      <c r="C373" s="25">
        <v>2.5992999999999999</v>
      </c>
      <c r="D373" s="25">
        <v>2.2844000000000002</v>
      </c>
      <c r="E373" s="25">
        <v>3.153</v>
      </c>
      <c r="F373" s="25">
        <v>2.9247000000000001</v>
      </c>
      <c r="G373" s="25">
        <v>2.4937999999999998</v>
      </c>
    </row>
    <row r="374" spans="1:7" x14ac:dyDescent="0.2">
      <c r="A374" s="24">
        <v>43997</v>
      </c>
      <c r="B374" s="25">
        <v>2.7877999999999998</v>
      </c>
      <c r="C374" s="25">
        <v>2.5118</v>
      </c>
      <c r="D374" s="25">
        <v>2.2429999999999999</v>
      </c>
      <c r="E374" s="25">
        <v>3.1023999999999998</v>
      </c>
      <c r="F374" s="25">
        <v>2.8666999999999998</v>
      </c>
      <c r="G374" s="25">
        <v>2.4939</v>
      </c>
    </row>
    <row r="375" spans="1:7" x14ac:dyDescent="0.2">
      <c r="A375" s="24">
        <v>43994</v>
      </c>
      <c r="B375" s="25">
        <v>2.7450999999999999</v>
      </c>
      <c r="C375" s="25">
        <v>2.4689999999999999</v>
      </c>
      <c r="D375" s="25">
        <v>2.2210000000000001</v>
      </c>
      <c r="E375" s="25">
        <v>3.0924999999999998</v>
      </c>
      <c r="F375" s="25">
        <v>2.8485999999999998</v>
      </c>
      <c r="G375" s="25">
        <v>2.4874000000000001</v>
      </c>
    </row>
    <row r="376" spans="1:7" x14ac:dyDescent="0.2">
      <c r="A376" s="24">
        <v>43993</v>
      </c>
      <c r="B376" s="25">
        <v>2.7700999999999998</v>
      </c>
      <c r="C376" s="25">
        <v>2.4817999999999998</v>
      </c>
      <c r="D376" s="25">
        <v>2.2442000000000002</v>
      </c>
      <c r="E376" s="25">
        <v>3.0926999999999998</v>
      </c>
      <c r="F376" s="25">
        <v>2.8527</v>
      </c>
      <c r="G376" s="25">
        <v>2.5160999999999998</v>
      </c>
    </row>
    <row r="377" spans="1:7" x14ac:dyDescent="0.2">
      <c r="A377" s="24">
        <v>43992</v>
      </c>
      <c r="B377" s="25">
        <v>2.8201000000000001</v>
      </c>
      <c r="C377" s="25">
        <v>2.5133999999999999</v>
      </c>
      <c r="D377" s="25">
        <v>2.2654999999999998</v>
      </c>
      <c r="E377" s="25">
        <v>3.1396999999999999</v>
      </c>
      <c r="F377" s="25">
        <v>2.8877999999999999</v>
      </c>
      <c r="G377" s="25">
        <v>2.5164</v>
      </c>
    </row>
    <row r="378" spans="1:7" x14ac:dyDescent="0.2">
      <c r="A378" s="24">
        <v>43991</v>
      </c>
      <c r="B378" s="25">
        <v>2.8031000000000001</v>
      </c>
      <c r="C378" s="25">
        <v>2.5002</v>
      </c>
      <c r="D378" s="25">
        <v>2.2111999999999998</v>
      </c>
      <c r="E378" s="25">
        <v>3.1371000000000002</v>
      </c>
      <c r="F378" s="25">
        <v>2.8565999999999998</v>
      </c>
      <c r="G378" s="25">
        <v>2.5148999999999999</v>
      </c>
    </row>
    <row r="379" spans="1:7" x14ac:dyDescent="0.2">
      <c r="A379" s="24">
        <v>43990</v>
      </c>
      <c r="B379" s="25">
        <v>2.8100999999999998</v>
      </c>
      <c r="C379" s="25">
        <v>2.4969000000000001</v>
      </c>
      <c r="D379" s="25">
        <v>2.2334999999999998</v>
      </c>
      <c r="E379" s="25">
        <v>3.1322000000000001</v>
      </c>
      <c r="F379" s="25">
        <v>2.8856000000000002</v>
      </c>
      <c r="G379" s="25">
        <v>2.5659000000000001</v>
      </c>
    </row>
    <row r="380" spans="1:7" x14ac:dyDescent="0.2">
      <c r="A380" s="24">
        <v>43987</v>
      </c>
      <c r="B380" s="25">
        <v>2.8475000000000001</v>
      </c>
      <c r="C380" s="25">
        <v>2.5257999999999998</v>
      </c>
      <c r="D380" s="25">
        <v>2.2572000000000001</v>
      </c>
      <c r="E380" s="25">
        <v>3.1667999999999998</v>
      </c>
      <c r="F380" s="25">
        <v>2.9443000000000001</v>
      </c>
      <c r="G380" s="25">
        <v>2.5691000000000002</v>
      </c>
    </row>
    <row r="381" spans="1:7" x14ac:dyDescent="0.2">
      <c r="A381" s="24">
        <v>43986</v>
      </c>
      <c r="B381" s="25">
        <v>2.8300999999999998</v>
      </c>
      <c r="C381" s="25">
        <v>2.4655999999999998</v>
      </c>
      <c r="D381" s="25">
        <v>2.2334999999999998</v>
      </c>
      <c r="E381" s="25">
        <v>3.1368</v>
      </c>
      <c r="F381" s="25">
        <v>2.9361999999999999</v>
      </c>
      <c r="G381" s="25">
        <v>2.4653</v>
      </c>
    </row>
    <row r="382" spans="1:7" x14ac:dyDescent="0.2">
      <c r="A382" s="24">
        <v>43985</v>
      </c>
      <c r="B382" s="25">
        <v>2.7900999999999998</v>
      </c>
      <c r="C382" s="25">
        <v>2.3719999999999999</v>
      </c>
      <c r="D382" s="25">
        <v>2.1431</v>
      </c>
      <c r="E382" s="25">
        <v>3.0891999999999999</v>
      </c>
      <c r="F382" s="25">
        <v>2.8267000000000002</v>
      </c>
      <c r="G382" s="25">
        <v>2.4165000000000001</v>
      </c>
    </row>
    <row r="383" spans="1:7" x14ac:dyDescent="0.2">
      <c r="A383" s="24">
        <v>43984</v>
      </c>
      <c r="B383" s="25">
        <v>2.7852000000000001</v>
      </c>
      <c r="C383" s="25">
        <v>2.3658000000000001</v>
      </c>
      <c r="D383" s="25">
        <v>2.0186999999999999</v>
      </c>
      <c r="E383" s="25">
        <v>3.0916000000000001</v>
      </c>
      <c r="F383" s="25">
        <v>2.8246000000000002</v>
      </c>
      <c r="G383" s="25">
        <v>2.2848999999999999</v>
      </c>
    </row>
    <row r="384" spans="1:7" x14ac:dyDescent="0.2">
      <c r="A384" s="24">
        <v>43983</v>
      </c>
      <c r="B384" s="25">
        <v>2.7252999999999998</v>
      </c>
      <c r="C384" s="25">
        <v>2.2368999999999999</v>
      </c>
      <c r="D384" s="25">
        <v>1.8535999999999999</v>
      </c>
      <c r="E384" s="25">
        <v>3.0142000000000002</v>
      </c>
      <c r="F384" s="25">
        <v>2.6347999999999998</v>
      </c>
      <c r="G384" s="25">
        <v>2.1036000000000001</v>
      </c>
    </row>
    <row r="385" spans="1:7" x14ac:dyDescent="0.2">
      <c r="A385" s="24">
        <v>43980</v>
      </c>
      <c r="B385" s="25">
        <v>2.7052999999999998</v>
      </c>
      <c r="C385" s="25">
        <v>2.2241</v>
      </c>
      <c r="D385" s="25">
        <v>1.8545</v>
      </c>
      <c r="E385" s="25">
        <v>2.9916999999999998</v>
      </c>
      <c r="F385" s="25">
        <v>2.6150000000000002</v>
      </c>
      <c r="G385" s="25">
        <v>2.0998999999999999</v>
      </c>
    </row>
    <row r="386" spans="1:7" x14ac:dyDescent="0.2">
      <c r="A386" s="24">
        <v>43979</v>
      </c>
      <c r="B386" s="25">
        <v>2.7201</v>
      </c>
      <c r="C386" s="25">
        <v>2.2562000000000002</v>
      </c>
      <c r="D386" s="25">
        <v>1.8439000000000001</v>
      </c>
      <c r="E386" s="25">
        <v>3.0015999999999998</v>
      </c>
      <c r="F386" s="25">
        <v>2.6408999999999998</v>
      </c>
      <c r="G386" s="25">
        <v>2.0992000000000002</v>
      </c>
    </row>
    <row r="387" spans="1:7" x14ac:dyDescent="0.2">
      <c r="A387" s="24">
        <v>43978</v>
      </c>
      <c r="B387" s="25">
        <v>2.7526999999999999</v>
      </c>
      <c r="C387" s="25">
        <v>2.2955999999999999</v>
      </c>
      <c r="D387" s="25">
        <v>1.8593999999999999</v>
      </c>
      <c r="E387" s="25">
        <v>3.0413999999999999</v>
      </c>
      <c r="F387" s="25">
        <v>2.6434000000000002</v>
      </c>
      <c r="G387" s="25">
        <v>2.1099000000000001</v>
      </c>
    </row>
    <row r="388" spans="1:7" x14ac:dyDescent="0.2">
      <c r="A388" s="24">
        <v>43977</v>
      </c>
      <c r="B388" s="25">
        <v>2.7402000000000002</v>
      </c>
      <c r="C388" s="25">
        <v>2.2294999999999998</v>
      </c>
      <c r="D388" s="25">
        <v>1.7376</v>
      </c>
      <c r="E388" s="25">
        <v>3.0388000000000002</v>
      </c>
      <c r="F388" s="25">
        <v>2.5781000000000001</v>
      </c>
      <c r="G388" s="25">
        <v>1.9778</v>
      </c>
    </row>
    <row r="389" spans="1:7" x14ac:dyDescent="0.2">
      <c r="A389" s="24">
        <v>43976</v>
      </c>
      <c r="B389" s="25">
        <v>2.6852</v>
      </c>
      <c r="C389" s="25">
        <v>2.1377000000000002</v>
      </c>
      <c r="D389" s="25">
        <v>1.6632</v>
      </c>
      <c r="E389" s="25">
        <v>2.9788000000000001</v>
      </c>
      <c r="F389" s="25">
        <v>2.4716999999999998</v>
      </c>
      <c r="G389" s="25">
        <v>1.8676999999999999</v>
      </c>
    </row>
    <row r="390" spans="1:7" x14ac:dyDescent="0.2">
      <c r="A390" s="24">
        <v>43973</v>
      </c>
      <c r="B390" s="25">
        <v>2.6175999999999999</v>
      </c>
      <c r="C390" s="25">
        <v>2.0449999999999999</v>
      </c>
      <c r="D390" s="25">
        <v>1.5947</v>
      </c>
      <c r="E390" s="25">
        <v>2.9264999999999999</v>
      </c>
      <c r="F390" s="25">
        <v>2.3875000000000002</v>
      </c>
      <c r="G390" s="25">
        <v>1.7845</v>
      </c>
    </row>
    <row r="391" spans="1:7" x14ac:dyDescent="0.2">
      <c r="A391" s="24">
        <v>43972</v>
      </c>
      <c r="B391" s="25">
        <v>2.6850000000000001</v>
      </c>
      <c r="C391" s="25">
        <v>2.1576</v>
      </c>
      <c r="D391" s="25">
        <v>1.6431</v>
      </c>
      <c r="E391" s="25">
        <v>2.9986999999999999</v>
      </c>
      <c r="F391" s="25">
        <v>2.4775999999999998</v>
      </c>
      <c r="G391" s="25">
        <v>1.8255999999999999</v>
      </c>
    </row>
    <row r="392" spans="1:7" x14ac:dyDescent="0.2">
      <c r="A392" s="24">
        <v>43971</v>
      </c>
      <c r="B392" s="25">
        <v>2.69</v>
      </c>
      <c r="C392" s="25">
        <v>2.1278000000000001</v>
      </c>
      <c r="D392" s="25">
        <v>1.6284000000000001</v>
      </c>
      <c r="E392" s="25">
        <v>3.0062000000000002</v>
      </c>
      <c r="F392" s="25">
        <v>2.4451999999999998</v>
      </c>
      <c r="G392" s="25">
        <v>1.8126</v>
      </c>
    </row>
    <row r="393" spans="1:7" x14ac:dyDescent="0.2">
      <c r="A393" s="24">
        <v>43970</v>
      </c>
      <c r="B393" s="25">
        <v>2.7271999999999998</v>
      </c>
      <c r="C393" s="25">
        <v>2.1162999999999998</v>
      </c>
      <c r="D393" s="25">
        <v>1.6116999999999999</v>
      </c>
      <c r="E393" s="25">
        <v>3.0386000000000002</v>
      </c>
      <c r="F393" s="25">
        <v>2.4336000000000002</v>
      </c>
      <c r="G393" s="25">
        <v>1.7819</v>
      </c>
    </row>
    <row r="394" spans="1:7" x14ac:dyDescent="0.2">
      <c r="A394" s="24">
        <v>43969</v>
      </c>
      <c r="B394" s="25">
        <v>2.7252999999999998</v>
      </c>
      <c r="C394" s="25">
        <v>2.0592000000000001</v>
      </c>
      <c r="D394" s="25">
        <v>1.5775999999999999</v>
      </c>
      <c r="E394" s="25">
        <v>3.0186000000000002</v>
      </c>
      <c r="F394" s="25">
        <v>2.3982999999999999</v>
      </c>
      <c r="G394" s="25">
        <v>1.7508999999999999</v>
      </c>
    </row>
    <row r="395" spans="1:7" x14ac:dyDescent="0.2">
      <c r="A395" s="24">
        <v>43966</v>
      </c>
      <c r="B395" s="25">
        <v>2.6819999999999999</v>
      </c>
      <c r="C395" s="25">
        <v>1.9702</v>
      </c>
      <c r="D395" s="25">
        <v>1.524</v>
      </c>
      <c r="E395" s="25">
        <v>2.9611000000000001</v>
      </c>
      <c r="F395" s="25">
        <v>2.327</v>
      </c>
      <c r="G395" s="25">
        <v>1.7231000000000001</v>
      </c>
    </row>
    <row r="396" spans="1:7" x14ac:dyDescent="0.2">
      <c r="A396" s="24">
        <v>43965</v>
      </c>
      <c r="B396" s="25">
        <v>2.6989000000000001</v>
      </c>
      <c r="C396" s="25">
        <v>2.0131000000000001</v>
      </c>
      <c r="D396" s="25">
        <v>1.5365</v>
      </c>
      <c r="E396" s="25">
        <v>2.9910000000000001</v>
      </c>
      <c r="F396" s="25">
        <v>2.3721999999999999</v>
      </c>
      <c r="G396" s="25">
        <v>1.7372000000000001</v>
      </c>
    </row>
    <row r="397" spans="1:7" x14ac:dyDescent="0.2">
      <c r="A397" s="24">
        <v>43964</v>
      </c>
      <c r="B397" s="25">
        <v>2.7075999999999998</v>
      </c>
      <c r="C397" s="25">
        <v>2.0510000000000002</v>
      </c>
      <c r="D397" s="25">
        <v>1.5432999999999999</v>
      </c>
      <c r="E397" s="25">
        <v>3.0284</v>
      </c>
      <c r="F397" s="25">
        <v>2.4150999999999998</v>
      </c>
      <c r="G397" s="25">
        <v>1.7461</v>
      </c>
    </row>
    <row r="398" spans="1:7" x14ac:dyDescent="0.2">
      <c r="A398" s="24">
        <v>43963</v>
      </c>
      <c r="B398" s="25">
        <v>2.6602999999999999</v>
      </c>
      <c r="C398" s="25">
        <v>2.0247000000000002</v>
      </c>
      <c r="D398" s="25">
        <v>1.5212000000000001</v>
      </c>
      <c r="E398" s="25">
        <v>3.0059</v>
      </c>
      <c r="F398" s="25">
        <v>2.4178999999999999</v>
      </c>
      <c r="G398" s="25">
        <v>1.7945</v>
      </c>
    </row>
    <row r="399" spans="1:7" x14ac:dyDescent="0.2">
      <c r="A399" s="24">
        <v>43962</v>
      </c>
      <c r="B399" s="25">
        <v>2.6698</v>
      </c>
      <c r="C399" s="25">
        <v>2.0186999999999999</v>
      </c>
      <c r="D399" s="25">
        <v>1.5199</v>
      </c>
      <c r="E399" s="25">
        <v>3.0207999999999999</v>
      </c>
      <c r="F399" s="25">
        <v>2.4394999999999998</v>
      </c>
      <c r="G399" s="25">
        <v>1.804</v>
      </c>
    </row>
    <row r="400" spans="1:7" x14ac:dyDescent="0.2">
      <c r="A400" s="24">
        <v>43960</v>
      </c>
      <c r="B400" s="25">
        <v>2.64</v>
      </c>
      <c r="C400" s="25">
        <v>1.9468000000000001</v>
      </c>
      <c r="D400" s="25">
        <v>1.4559</v>
      </c>
      <c r="E400" s="25">
        <v>2.9658000000000002</v>
      </c>
      <c r="F400" s="25">
        <v>2.3687999999999998</v>
      </c>
      <c r="G400" s="25">
        <v>1.7035</v>
      </c>
    </row>
    <row r="401" spans="1:7" x14ac:dyDescent="0.2">
      <c r="A401" s="24">
        <v>43959</v>
      </c>
      <c r="B401" s="25">
        <v>2.6206999999999998</v>
      </c>
      <c r="C401" s="25">
        <v>1.9361999999999999</v>
      </c>
      <c r="D401" s="25">
        <v>1.4657</v>
      </c>
      <c r="E401" s="25">
        <v>2.9458000000000002</v>
      </c>
      <c r="F401" s="25">
        <v>2.3506999999999998</v>
      </c>
      <c r="G401" s="25">
        <v>1.6733</v>
      </c>
    </row>
    <row r="402" spans="1:7" x14ac:dyDescent="0.2">
      <c r="A402" s="24">
        <v>43958</v>
      </c>
      <c r="B402" s="25">
        <v>2.6297999999999999</v>
      </c>
      <c r="C402" s="25">
        <v>1.9259999999999999</v>
      </c>
      <c r="D402" s="25">
        <v>1.4528000000000001</v>
      </c>
      <c r="E402" s="25">
        <v>2.9458000000000002</v>
      </c>
      <c r="F402" s="25">
        <v>2.3515000000000001</v>
      </c>
      <c r="G402" s="25">
        <v>1.659</v>
      </c>
    </row>
    <row r="403" spans="1:7" x14ac:dyDescent="0.2">
      <c r="A403" s="24">
        <v>43957</v>
      </c>
      <c r="B403" s="25">
        <v>2.5809000000000002</v>
      </c>
      <c r="C403" s="25">
        <v>1.8361000000000001</v>
      </c>
      <c r="D403" s="25">
        <v>1.4057999999999999</v>
      </c>
      <c r="E403" s="25">
        <v>2.8759000000000001</v>
      </c>
      <c r="F403" s="25">
        <v>2.2080000000000002</v>
      </c>
      <c r="G403" s="25">
        <v>1.5886</v>
      </c>
    </row>
    <row r="404" spans="1:7" x14ac:dyDescent="0.2">
      <c r="A404" s="24">
        <v>43951</v>
      </c>
      <c r="B404" s="25">
        <v>2.5379999999999998</v>
      </c>
      <c r="C404" s="25">
        <v>1.7886</v>
      </c>
      <c r="D404" s="25">
        <v>1.3725000000000001</v>
      </c>
      <c r="E404" s="25">
        <v>2.8182</v>
      </c>
      <c r="F404" s="25">
        <v>2.1516999999999999</v>
      </c>
      <c r="G404" s="25">
        <v>1.5703</v>
      </c>
    </row>
    <row r="405" spans="1:7" x14ac:dyDescent="0.2">
      <c r="A405" s="24">
        <v>43950</v>
      </c>
      <c r="B405" s="25">
        <v>2.5009000000000001</v>
      </c>
      <c r="C405" s="25">
        <v>1.7903</v>
      </c>
      <c r="D405" s="25">
        <v>1.34</v>
      </c>
      <c r="E405" s="25">
        <v>2.7881999999999998</v>
      </c>
      <c r="F405" s="25">
        <v>2.1303000000000001</v>
      </c>
      <c r="G405" s="25">
        <v>1.5650999999999999</v>
      </c>
    </row>
    <row r="406" spans="1:7" x14ac:dyDescent="0.2">
      <c r="A406" s="24">
        <v>43949</v>
      </c>
      <c r="B406" s="25">
        <v>2.5253999999999999</v>
      </c>
      <c r="C406" s="25">
        <v>1.8463000000000001</v>
      </c>
      <c r="D406" s="25">
        <v>1.3680000000000001</v>
      </c>
      <c r="E406" s="25">
        <v>2.8031999999999999</v>
      </c>
      <c r="F406" s="25">
        <v>2.1701000000000001</v>
      </c>
      <c r="G406" s="25">
        <v>1.5683</v>
      </c>
    </row>
    <row r="407" spans="1:7" x14ac:dyDescent="0.2">
      <c r="A407" s="24">
        <v>43948</v>
      </c>
      <c r="B407" s="25">
        <v>2.5345</v>
      </c>
      <c r="C407" s="25">
        <v>1.8633</v>
      </c>
      <c r="D407" s="25">
        <v>1.3774999999999999</v>
      </c>
      <c r="E407" s="25">
        <v>2.8107000000000002</v>
      </c>
      <c r="F407" s="25">
        <v>2.1791999999999998</v>
      </c>
      <c r="G407" s="25">
        <v>1.5818000000000001</v>
      </c>
    </row>
    <row r="408" spans="1:7" x14ac:dyDescent="0.2">
      <c r="A408" s="24">
        <v>43947</v>
      </c>
      <c r="B408" s="25">
        <v>2.5205000000000002</v>
      </c>
      <c r="C408" s="25">
        <v>1.8424</v>
      </c>
      <c r="D408" s="25">
        <v>1.3734</v>
      </c>
      <c r="E408" s="25">
        <v>2.8170000000000002</v>
      </c>
      <c r="F408" s="25">
        <v>2.1714000000000002</v>
      </c>
      <c r="G408" s="25">
        <v>1.5228999999999999</v>
      </c>
    </row>
    <row r="409" spans="1:7" x14ac:dyDescent="0.2">
      <c r="A409" s="24">
        <v>43945</v>
      </c>
      <c r="B409" s="25">
        <v>2.5099999999999998</v>
      </c>
      <c r="C409" s="25">
        <v>1.8385</v>
      </c>
      <c r="D409" s="25">
        <v>1.3725000000000001</v>
      </c>
      <c r="E409" s="25">
        <v>2.798</v>
      </c>
      <c r="F409" s="25">
        <v>2.1722000000000001</v>
      </c>
      <c r="G409" s="25">
        <v>1.5199</v>
      </c>
    </row>
    <row r="410" spans="1:7" x14ac:dyDescent="0.2">
      <c r="A410" s="24">
        <v>43944</v>
      </c>
      <c r="B410" s="25">
        <v>2.5226999999999999</v>
      </c>
      <c r="C410" s="25">
        <v>1.8371999999999999</v>
      </c>
      <c r="D410" s="25">
        <v>1.3268</v>
      </c>
      <c r="E410" s="25">
        <v>2.8106</v>
      </c>
      <c r="F410" s="25">
        <v>2.1621999999999999</v>
      </c>
      <c r="G410" s="25">
        <v>1.5279</v>
      </c>
    </row>
    <row r="411" spans="1:7" x14ac:dyDescent="0.2">
      <c r="A411" s="24">
        <v>43943</v>
      </c>
      <c r="B411" s="25">
        <v>2.5567000000000002</v>
      </c>
      <c r="C411" s="25">
        <v>1.8665</v>
      </c>
      <c r="D411" s="25">
        <v>1.3814</v>
      </c>
      <c r="E411" s="25">
        <v>2.8330000000000002</v>
      </c>
      <c r="F411" s="25">
        <v>2.1884999999999999</v>
      </c>
      <c r="G411" s="25">
        <v>1.5557000000000001</v>
      </c>
    </row>
    <row r="412" spans="1:7" x14ac:dyDescent="0.2">
      <c r="A412" s="24">
        <v>43942</v>
      </c>
      <c r="B412" s="25">
        <v>2.5790999999999999</v>
      </c>
      <c r="C412" s="25">
        <v>1.9871000000000001</v>
      </c>
      <c r="D412" s="25">
        <v>1.4636</v>
      </c>
      <c r="E412" s="25">
        <v>2.851</v>
      </c>
      <c r="F412" s="25">
        <v>2.2202000000000002</v>
      </c>
      <c r="G412" s="25">
        <v>1.6011</v>
      </c>
    </row>
    <row r="413" spans="1:7" x14ac:dyDescent="0.2">
      <c r="A413" s="24">
        <v>43941</v>
      </c>
      <c r="B413" s="25">
        <v>2.5920000000000001</v>
      </c>
      <c r="C413" s="25">
        <v>2.0261999999999998</v>
      </c>
      <c r="D413" s="25">
        <v>1.5392999999999999</v>
      </c>
      <c r="E413" s="25">
        <v>2.8679999999999999</v>
      </c>
      <c r="F413" s="25">
        <v>2.2801999999999998</v>
      </c>
      <c r="G413" s="25">
        <v>1.6279999999999999</v>
      </c>
    </row>
    <row r="414" spans="1:7" x14ac:dyDescent="0.2">
      <c r="A414" s="24">
        <v>43938</v>
      </c>
      <c r="B414" s="25">
        <v>2.5590000000000002</v>
      </c>
      <c r="C414" s="25">
        <v>2.0293000000000001</v>
      </c>
      <c r="D414" s="25">
        <v>1.5719000000000001</v>
      </c>
      <c r="E414" s="25">
        <v>2.8355999999999999</v>
      </c>
      <c r="F414" s="25">
        <v>2.2618999999999998</v>
      </c>
      <c r="G414" s="25">
        <v>1.6456</v>
      </c>
    </row>
    <row r="415" spans="1:7" x14ac:dyDescent="0.2">
      <c r="A415" s="24">
        <v>43937</v>
      </c>
      <c r="B415" s="25">
        <v>2.5276000000000001</v>
      </c>
      <c r="C415" s="25">
        <v>2.0236000000000001</v>
      </c>
      <c r="D415" s="25">
        <v>1.5688</v>
      </c>
      <c r="E415" s="25">
        <v>2.8104</v>
      </c>
      <c r="F415" s="25">
        <v>2.2471999999999999</v>
      </c>
      <c r="G415" s="25">
        <v>1.6392</v>
      </c>
    </row>
    <row r="416" spans="1:7" x14ac:dyDescent="0.2">
      <c r="A416" s="24">
        <v>43936</v>
      </c>
      <c r="B416" s="25">
        <v>2.5455000000000001</v>
      </c>
      <c r="C416" s="25">
        <v>2.028</v>
      </c>
      <c r="D416" s="25">
        <v>1.5815999999999999</v>
      </c>
      <c r="E416" s="25">
        <v>2.8405</v>
      </c>
      <c r="F416" s="25">
        <v>2.2492000000000001</v>
      </c>
      <c r="G416" s="25">
        <v>1.6527000000000001</v>
      </c>
    </row>
    <row r="417" spans="1:7" x14ac:dyDescent="0.2">
      <c r="A417" s="24">
        <v>43935</v>
      </c>
      <c r="B417" s="25">
        <v>2.5590999999999999</v>
      </c>
      <c r="C417" s="25">
        <v>2.0423</v>
      </c>
      <c r="D417" s="25">
        <v>1.6298999999999999</v>
      </c>
      <c r="E417" s="25">
        <v>2.8492000000000002</v>
      </c>
      <c r="F417" s="25">
        <v>2.2826</v>
      </c>
      <c r="G417" s="25">
        <v>1.6954</v>
      </c>
    </row>
    <row r="418" spans="1:7" x14ac:dyDescent="0.2">
      <c r="A418" s="24">
        <v>43934</v>
      </c>
      <c r="B418" s="25">
        <v>2.5657999999999999</v>
      </c>
      <c r="C418" s="25">
        <v>2.0716999999999999</v>
      </c>
      <c r="D418" s="25">
        <v>1.6879</v>
      </c>
      <c r="E418" s="25">
        <v>2.8603999999999998</v>
      </c>
      <c r="F418" s="25">
        <v>2.3161999999999998</v>
      </c>
      <c r="G418" s="25">
        <v>1.7327999999999999</v>
      </c>
    </row>
    <row r="419" spans="1:7" x14ac:dyDescent="0.2">
      <c r="A419" s="24">
        <v>43931</v>
      </c>
      <c r="B419" s="25">
        <v>2.5402999999999998</v>
      </c>
      <c r="C419" s="25">
        <v>2.1150000000000002</v>
      </c>
      <c r="D419" s="25">
        <v>1.6609</v>
      </c>
      <c r="E419" s="25">
        <v>2.8504999999999998</v>
      </c>
      <c r="F419" s="25">
        <v>2.2902999999999998</v>
      </c>
      <c r="G419" s="25">
        <v>1.7163999999999999</v>
      </c>
    </row>
    <row r="420" spans="1:7" x14ac:dyDescent="0.2">
      <c r="A420" s="24">
        <v>43930</v>
      </c>
      <c r="B420" s="25">
        <v>2.5226000000000002</v>
      </c>
      <c r="C420" s="25">
        <v>2.0775999999999999</v>
      </c>
      <c r="D420" s="25">
        <v>1.6095999999999999</v>
      </c>
      <c r="E420" s="25">
        <v>2.8452000000000002</v>
      </c>
      <c r="F420" s="25">
        <v>2.2507000000000001</v>
      </c>
      <c r="G420" s="25">
        <v>1.6617999999999999</v>
      </c>
    </row>
    <row r="421" spans="1:7" x14ac:dyDescent="0.2">
      <c r="A421" s="24">
        <v>43929</v>
      </c>
      <c r="B421" s="25">
        <v>2.4824000000000002</v>
      </c>
      <c r="C421" s="25">
        <v>2.0453999999999999</v>
      </c>
      <c r="D421" s="25">
        <v>1.5451999999999999</v>
      </c>
      <c r="E421" s="25">
        <v>2.8353000000000002</v>
      </c>
      <c r="F421" s="25">
        <v>2.2229000000000001</v>
      </c>
      <c r="G421" s="25">
        <v>1.6627000000000001</v>
      </c>
    </row>
    <row r="422" spans="1:7" x14ac:dyDescent="0.2">
      <c r="A422" s="24">
        <v>43928</v>
      </c>
      <c r="B422" s="25">
        <v>2.5112000000000001</v>
      </c>
      <c r="C422" s="25">
        <v>2.1776</v>
      </c>
      <c r="D422" s="25">
        <v>1.6829000000000001</v>
      </c>
      <c r="E422" s="25">
        <v>2.8853</v>
      </c>
      <c r="F422" s="25">
        <v>2.3416000000000001</v>
      </c>
      <c r="G422" s="25">
        <v>1.7759</v>
      </c>
    </row>
    <row r="423" spans="1:7" x14ac:dyDescent="0.2">
      <c r="A423" s="24">
        <v>43924</v>
      </c>
      <c r="B423" s="25">
        <v>2.5964999999999998</v>
      </c>
      <c r="C423" s="25">
        <v>2.3142</v>
      </c>
      <c r="D423" s="25">
        <v>1.9311</v>
      </c>
      <c r="E423" s="25">
        <v>2.9502999999999999</v>
      </c>
      <c r="F423" s="25">
        <v>2.5668000000000002</v>
      </c>
      <c r="G423" s="25">
        <v>2.0886999999999998</v>
      </c>
    </row>
    <row r="424" spans="1:7" x14ac:dyDescent="0.2">
      <c r="A424" s="24">
        <v>43923</v>
      </c>
      <c r="B424" s="25">
        <v>2.5853999999999999</v>
      </c>
      <c r="C424" s="25">
        <v>2.3365999999999998</v>
      </c>
      <c r="D424" s="25">
        <v>1.9101999999999999</v>
      </c>
      <c r="E424" s="25">
        <v>2.9426000000000001</v>
      </c>
      <c r="F424" s="25">
        <v>2.5792000000000002</v>
      </c>
      <c r="G424" s="25">
        <v>2.0964</v>
      </c>
    </row>
    <row r="425" spans="1:7" x14ac:dyDescent="0.2">
      <c r="A425" s="24">
        <v>43922</v>
      </c>
      <c r="B425" s="25">
        <v>2.5550000000000002</v>
      </c>
      <c r="C425" s="25">
        <v>2.3119000000000001</v>
      </c>
      <c r="D425" s="25">
        <v>1.9061999999999999</v>
      </c>
      <c r="E425" s="25">
        <v>2.9201000000000001</v>
      </c>
      <c r="F425" s="25">
        <v>2.5581999999999998</v>
      </c>
      <c r="G425" s="25">
        <v>2.097</v>
      </c>
    </row>
    <row r="426" spans="1:7" x14ac:dyDescent="0.2">
      <c r="A426" s="24">
        <v>43921</v>
      </c>
      <c r="B426" s="25">
        <v>2.5899000000000001</v>
      </c>
      <c r="C426" s="25">
        <v>2.3372000000000002</v>
      </c>
      <c r="D426" s="25">
        <v>1.9053</v>
      </c>
      <c r="E426" s="25">
        <v>2.9476</v>
      </c>
      <c r="F426" s="25">
        <v>2.6120999999999999</v>
      </c>
      <c r="G426" s="25">
        <v>2.1238999999999999</v>
      </c>
    </row>
    <row r="427" spans="1:7" x14ac:dyDescent="0.2">
      <c r="A427" s="24">
        <v>43920</v>
      </c>
      <c r="B427" s="25">
        <v>2.6141999999999999</v>
      </c>
      <c r="C427" s="25">
        <v>2.3828</v>
      </c>
      <c r="D427" s="25">
        <v>1.9547000000000001</v>
      </c>
      <c r="E427" s="25">
        <v>2.9851000000000001</v>
      </c>
      <c r="F427" s="25">
        <v>2.6677</v>
      </c>
      <c r="G427" s="25">
        <v>2.1638999999999999</v>
      </c>
    </row>
    <row r="428" spans="1:7" x14ac:dyDescent="0.2">
      <c r="A428" s="24">
        <v>43917</v>
      </c>
      <c r="B428" s="25">
        <v>2.609</v>
      </c>
      <c r="C428" s="25">
        <v>2.4037999999999999</v>
      </c>
      <c r="D428" s="25">
        <v>1.9855</v>
      </c>
      <c r="E428" s="25">
        <v>2.9901</v>
      </c>
      <c r="F428" s="25">
        <v>2.6922000000000001</v>
      </c>
      <c r="G428" s="25">
        <v>2.1688999999999998</v>
      </c>
    </row>
    <row r="429" spans="1:7" x14ac:dyDescent="0.2">
      <c r="A429" s="24">
        <v>43916</v>
      </c>
      <c r="B429" s="25">
        <v>2.5939999999999999</v>
      </c>
      <c r="C429" s="25">
        <v>2.3714</v>
      </c>
      <c r="D429" s="25">
        <v>1.9663999999999999</v>
      </c>
      <c r="E429" s="25">
        <v>2.9901</v>
      </c>
      <c r="F429" s="25">
        <v>2.6827999999999999</v>
      </c>
      <c r="G429" s="25">
        <v>2.1488999999999998</v>
      </c>
    </row>
    <row r="430" spans="1:7" x14ac:dyDescent="0.2">
      <c r="A430" s="24">
        <v>43915</v>
      </c>
      <c r="B430" s="25">
        <v>2.6288999999999998</v>
      </c>
      <c r="C430" s="25">
        <v>2.4373</v>
      </c>
      <c r="D430" s="25">
        <v>2.0259</v>
      </c>
      <c r="E430" s="25">
        <v>3.03</v>
      </c>
      <c r="F430" s="25">
        <v>2.7464</v>
      </c>
      <c r="G430" s="25">
        <v>2.1888999999999998</v>
      </c>
    </row>
    <row r="431" spans="1:7" x14ac:dyDescent="0.2">
      <c r="A431" s="24">
        <v>43914</v>
      </c>
      <c r="B431" s="25">
        <v>2.6288999999999998</v>
      </c>
      <c r="C431" s="25">
        <v>2.4497</v>
      </c>
      <c r="D431" s="25">
        <v>2.0653999999999999</v>
      </c>
      <c r="E431" s="25">
        <v>3.03</v>
      </c>
      <c r="F431" s="25">
        <v>2.7650999999999999</v>
      </c>
      <c r="G431" s="25">
        <v>2.1888999999999998</v>
      </c>
    </row>
    <row r="432" spans="1:7" x14ac:dyDescent="0.2">
      <c r="A432" s="24">
        <v>43913</v>
      </c>
      <c r="B432" s="25">
        <v>2.6315</v>
      </c>
      <c r="C432" s="25">
        <v>2.4672000000000001</v>
      </c>
      <c r="D432" s="25">
        <v>2.1265999999999998</v>
      </c>
      <c r="E432" s="25">
        <v>3.0249999999999999</v>
      </c>
      <c r="F432" s="25">
        <v>2.7907999999999999</v>
      </c>
      <c r="G432" s="25">
        <v>2.2547999999999999</v>
      </c>
    </row>
    <row r="433" spans="1:7" x14ac:dyDescent="0.2">
      <c r="A433" s="24">
        <v>43910</v>
      </c>
      <c r="B433" s="25">
        <v>2.6815000000000002</v>
      </c>
      <c r="C433" s="25">
        <v>2.5217000000000001</v>
      </c>
      <c r="D433" s="25">
        <v>2.1716000000000002</v>
      </c>
      <c r="E433" s="25">
        <v>3.05</v>
      </c>
      <c r="F433" s="25">
        <v>2.8331</v>
      </c>
      <c r="G433" s="25">
        <v>2.2833999999999999</v>
      </c>
    </row>
    <row r="434" spans="1:7" x14ac:dyDescent="0.2">
      <c r="A434" s="24">
        <v>43909</v>
      </c>
      <c r="B434" s="25">
        <v>2.7299000000000002</v>
      </c>
      <c r="C434" s="25">
        <v>2.5546000000000002</v>
      </c>
      <c r="D434" s="25">
        <v>2.1959</v>
      </c>
      <c r="E434" s="25">
        <v>3.0813000000000001</v>
      </c>
      <c r="F434" s="25">
        <v>2.8820999999999999</v>
      </c>
      <c r="G434" s="25">
        <v>2.3100999999999998</v>
      </c>
    </row>
    <row r="435" spans="1:7" x14ac:dyDescent="0.2">
      <c r="A435" s="24">
        <v>43908</v>
      </c>
      <c r="B435" s="25">
        <v>2.7136</v>
      </c>
      <c r="C435" s="25">
        <v>2.5442999999999998</v>
      </c>
      <c r="D435" s="25">
        <v>2.2090000000000001</v>
      </c>
      <c r="E435" s="25">
        <v>3.0649999999999999</v>
      </c>
      <c r="F435" s="25">
        <v>2.8540000000000001</v>
      </c>
      <c r="G435" s="25">
        <v>2.3100999999999998</v>
      </c>
    </row>
    <row r="436" spans="1:7" x14ac:dyDescent="0.2">
      <c r="A436" s="24">
        <v>43907</v>
      </c>
      <c r="B436" s="25">
        <v>2.7134999999999998</v>
      </c>
      <c r="C436" s="25">
        <v>2.5508000000000002</v>
      </c>
      <c r="D436" s="25">
        <v>2.2090000000000001</v>
      </c>
      <c r="E436" s="25">
        <v>3.0649999999999999</v>
      </c>
      <c r="F436" s="25">
        <v>2.8776000000000002</v>
      </c>
      <c r="G436" s="25">
        <v>2.3294999999999999</v>
      </c>
    </row>
    <row r="437" spans="1:7" x14ac:dyDescent="0.2">
      <c r="A437" s="24">
        <v>43906</v>
      </c>
      <c r="B437" s="25">
        <v>2.6758000000000002</v>
      </c>
      <c r="C437" s="25">
        <v>2.5224000000000002</v>
      </c>
      <c r="D437" s="25">
        <v>2.194</v>
      </c>
      <c r="E437" s="25">
        <v>3.04</v>
      </c>
      <c r="F437" s="25">
        <v>2.8407</v>
      </c>
      <c r="G437" s="25">
        <v>2.3338999999999999</v>
      </c>
    </row>
    <row r="438" spans="1:7" x14ac:dyDescent="0.2">
      <c r="A438" s="24">
        <v>43903</v>
      </c>
      <c r="B438" s="25">
        <v>2.6758999999999999</v>
      </c>
      <c r="C438" s="25">
        <v>2.5381</v>
      </c>
      <c r="D438" s="25">
        <v>2.1593</v>
      </c>
      <c r="E438" s="25">
        <v>3.06</v>
      </c>
      <c r="F438" s="25">
        <v>2.8553999999999999</v>
      </c>
      <c r="G438" s="25">
        <v>2.3395000000000001</v>
      </c>
    </row>
    <row r="439" spans="1:7" x14ac:dyDescent="0.2">
      <c r="A439" s="24">
        <v>43902</v>
      </c>
      <c r="B439" s="25">
        <v>2.6379000000000001</v>
      </c>
      <c r="C439" s="25">
        <v>2.4769000000000001</v>
      </c>
      <c r="D439" s="25">
        <v>2.1372</v>
      </c>
      <c r="E439" s="25">
        <v>3.0350000000000001</v>
      </c>
      <c r="F439" s="25">
        <v>2.8153999999999999</v>
      </c>
      <c r="G439" s="25">
        <v>2.3094999999999999</v>
      </c>
    </row>
    <row r="440" spans="1:7" x14ac:dyDescent="0.2">
      <c r="A440" s="24">
        <v>43901</v>
      </c>
      <c r="B440" s="25">
        <v>2.6078999999999999</v>
      </c>
      <c r="C440" s="25">
        <v>2.4539</v>
      </c>
      <c r="D440" s="25">
        <v>2.1204000000000001</v>
      </c>
      <c r="E440" s="25">
        <v>3.0895000000000001</v>
      </c>
      <c r="F440" s="25">
        <v>2.7926000000000002</v>
      </c>
      <c r="G440" s="25">
        <v>2.3174999999999999</v>
      </c>
    </row>
    <row r="441" spans="1:7" x14ac:dyDescent="0.2">
      <c r="A441" s="24">
        <v>43900</v>
      </c>
      <c r="B441" s="25">
        <v>2.613</v>
      </c>
      <c r="C441" s="25">
        <v>2.4590999999999998</v>
      </c>
      <c r="D441" s="25">
        <v>2.1503999999999999</v>
      </c>
      <c r="E441" s="25">
        <v>3.1042999999999998</v>
      </c>
      <c r="F441" s="25">
        <v>2.7932000000000001</v>
      </c>
      <c r="G441" s="25">
        <v>2.3165</v>
      </c>
    </row>
    <row r="442" spans="1:7" x14ac:dyDescent="0.2">
      <c r="A442" s="24">
        <v>43899</v>
      </c>
      <c r="B442" s="25">
        <v>2.5205000000000002</v>
      </c>
      <c r="C442" s="25">
        <v>2.3605999999999998</v>
      </c>
      <c r="D442" s="25">
        <v>2.1004</v>
      </c>
      <c r="E442" s="25">
        <v>3.0270999999999999</v>
      </c>
      <c r="F442" s="25">
        <v>2.7086999999999999</v>
      </c>
      <c r="G442" s="25">
        <v>2.2665000000000002</v>
      </c>
    </row>
    <row r="443" spans="1:7" x14ac:dyDescent="0.2">
      <c r="A443" s="24">
        <v>43896</v>
      </c>
      <c r="B443" s="25">
        <v>2.6280000000000001</v>
      </c>
      <c r="C443" s="25">
        <v>2.4575</v>
      </c>
      <c r="D443" s="25">
        <v>2.1850000000000001</v>
      </c>
      <c r="E443" s="25">
        <v>3.1349999999999998</v>
      </c>
      <c r="F443" s="25">
        <v>2.7713000000000001</v>
      </c>
      <c r="G443" s="25">
        <v>2.3504999999999998</v>
      </c>
    </row>
    <row r="444" spans="1:7" x14ac:dyDescent="0.2">
      <c r="A444" s="24">
        <v>43895</v>
      </c>
      <c r="B444" s="25">
        <v>2.6829000000000001</v>
      </c>
      <c r="C444" s="25">
        <v>2.4918</v>
      </c>
      <c r="D444" s="25">
        <v>2.2275</v>
      </c>
      <c r="E444" s="25">
        <v>3.1756000000000002</v>
      </c>
      <c r="F444" s="25">
        <v>2.81</v>
      </c>
      <c r="G444" s="25">
        <v>2.3855</v>
      </c>
    </row>
    <row r="445" spans="1:7" x14ac:dyDescent="0.2">
      <c r="A445" s="24">
        <v>43894</v>
      </c>
      <c r="B445" s="25">
        <v>2.673</v>
      </c>
      <c r="C445" s="25">
        <v>2.4843000000000002</v>
      </c>
      <c r="D445" s="25">
        <v>2.2324999999999999</v>
      </c>
      <c r="E445" s="25">
        <v>3.1621000000000001</v>
      </c>
      <c r="F445" s="25">
        <v>2.8136999999999999</v>
      </c>
      <c r="G445" s="25">
        <v>2.4005000000000001</v>
      </c>
    </row>
    <row r="446" spans="1:7" x14ac:dyDescent="0.2">
      <c r="A446" s="24">
        <v>43893</v>
      </c>
      <c r="B446" s="25">
        <v>2.7477999999999998</v>
      </c>
      <c r="C446" s="25">
        <v>2.5314999999999999</v>
      </c>
      <c r="D446" s="25">
        <v>2.2545000000000002</v>
      </c>
      <c r="E446" s="25">
        <v>3.2067000000000001</v>
      </c>
      <c r="F446" s="25">
        <v>2.879</v>
      </c>
      <c r="G446" s="25">
        <v>2.4405000000000001</v>
      </c>
    </row>
    <row r="447" spans="1:7" x14ac:dyDescent="0.2">
      <c r="A447" s="24">
        <v>43892</v>
      </c>
      <c r="B447" s="25">
        <v>2.7427999999999999</v>
      </c>
      <c r="C447" s="25">
        <v>2.5371999999999999</v>
      </c>
      <c r="D447" s="25">
        <v>2.2545000000000002</v>
      </c>
      <c r="E447" s="25">
        <v>3.2019000000000002</v>
      </c>
      <c r="F447" s="25">
        <v>2.8683000000000001</v>
      </c>
      <c r="G447" s="25">
        <v>2.4504999999999999</v>
      </c>
    </row>
    <row r="448" spans="1:7" x14ac:dyDescent="0.2">
      <c r="A448" s="24">
        <v>43889</v>
      </c>
      <c r="B448" s="25">
        <v>2.7376</v>
      </c>
      <c r="C448" s="25">
        <v>2.5266000000000002</v>
      </c>
      <c r="D448" s="25">
        <v>2.2545000000000002</v>
      </c>
      <c r="E448" s="25">
        <v>3.1989000000000001</v>
      </c>
      <c r="F448" s="25">
        <v>2.8473999999999999</v>
      </c>
      <c r="G448" s="25">
        <v>2.4527000000000001</v>
      </c>
    </row>
    <row r="449" spans="1:7" x14ac:dyDescent="0.2">
      <c r="A449" s="24">
        <v>43888</v>
      </c>
      <c r="B449" s="25">
        <v>2.7702</v>
      </c>
      <c r="C449" s="25">
        <v>2.5952999999999999</v>
      </c>
      <c r="D449" s="25">
        <v>2.2845</v>
      </c>
      <c r="E449" s="25">
        <v>3.2237</v>
      </c>
      <c r="F449" s="25">
        <v>2.89</v>
      </c>
      <c r="G449" s="25">
        <v>2.4849999999999999</v>
      </c>
    </row>
    <row r="450" spans="1:7" x14ac:dyDescent="0.2">
      <c r="A450" s="24">
        <v>43887</v>
      </c>
      <c r="B450" s="25">
        <v>2.7972999999999999</v>
      </c>
      <c r="C450" s="25">
        <v>2.6282999999999999</v>
      </c>
      <c r="D450" s="25">
        <v>2.2898000000000001</v>
      </c>
      <c r="E450" s="25">
        <v>3.2433999999999998</v>
      </c>
      <c r="F450" s="25">
        <v>2.9502000000000002</v>
      </c>
      <c r="G450" s="25">
        <v>2.5108000000000001</v>
      </c>
    </row>
    <row r="451" spans="1:7" x14ac:dyDescent="0.2">
      <c r="A451" s="24">
        <v>43886</v>
      </c>
      <c r="B451" s="25">
        <v>2.8220000000000001</v>
      </c>
      <c r="C451" s="25">
        <v>2.6383999999999999</v>
      </c>
      <c r="D451" s="25">
        <v>2.2892000000000001</v>
      </c>
      <c r="E451" s="25">
        <v>3.2507999999999999</v>
      </c>
      <c r="F451" s="25">
        <v>2.9552</v>
      </c>
      <c r="G451" s="25">
        <v>2.5451000000000001</v>
      </c>
    </row>
    <row r="452" spans="1:7" x14ac:dyDescent="0.2">
      <c r="A452" s="24">
        <v>43885</v>
      </c>
      <c r="B452" s="25">
        <v>2.8119999999999998</v>
      </c>
      <c r="C452" s="25">
        <v>2.6311</v>
      </c>
      <c r="D452" s="25">
        <v>2.2707999999999999</v>
      </c>
      <c r="E452" s="25">
        <v>3.2381000000000002</v>
      </c>
      <c r="F452" s="25">
        <v>2.9544000000000001</v>
      </c>
      <c r="G452" s="25">
        <v>2.5478999999999998</v>
      </c>
    </row>
    <row r="453" spans="1:7" x14ac:dyDescent="0.2">
      <c r="A453" s="24">
        <v>43882</v>
      </c>
      <c r="B453" s="25">
        <v>2.847</v>
      </c>
      <c r="C453" s="25">
        <v>2.6634000000000002</v>
      </c>
      <c r="D453" s="25">
        <v>2.3062999999999998</v>
      </c>
      <c r="E453" s="25">
        <v>3.2726999999999999</v>
      </c>
      <c r="F453" s="25">
        <v>2.9981</v>
      </c>
      <c r="G453" s="25">
        <v>2.5642999999999998</v>
      </c>
    </row>
    <row r="454" spans="1:7" x14ac:dyDescent="0.2">
      <c r="A454" s="24">
        <v>43881</v>
      </c>
      <c r="B454" s="25">
        <v>2.8856999999999999</v>
      </c>
      <c r="C454" s="25">
        <v>2.6833999999999998</v>
      </c>
      <c r="D454" s="25">
        <v>2.3542000000000001</v>
      </c>
      <c r="E454" s="25">
        <v>3.2948</v>
      </c>
      <c r="F454" s="25">
        <v>3.0268999999999999</v>
      </c>
      <c r="G454" s="25">
        <v>2.5640999999999998</v>
      </c>
    </row>
    <row r="455" spans="1:7" x14ac:dyDescent="0.2">
      <c r="A455" s="24">
        <v>43880</v>
      </c>
      <c r="B455" s="25">
        <v>2.8776000000000002</v>
      </c>
      <c r="C455" s="25">
        <v>2.6545000000000001</v>
      </c>
      <c r="D455" s="25">
        <v>2.3008000000000002</v>
      </c>
      <c r="E455" s="25">
        <v>3.2848999999999999</v>
      </c>
      <c r="F455" s="25">
        <v>2.9788000000000001</v>
      </c>
      <c r="G455" s="25">
        <v>2.5347</v>
      </c>
    </row>
    <row r="456" spans="1:7" x14ac:dyDescent="0.2">
      <c r="A456" s="24">
        <v>43879</v>
      </c>
      <c r="B456" s="25">
        <v>2.8664000000000001</v>
      </c>
      <c r="C456" s="25">
        <v>2.6473</v>
      </c>
      <c r="D456" s="25">
        <v>2.2896999999999998</v>
      </c>
      <c r="E456" s="25">
        <v>3.2675000000000001</v>
      </c>
      <c r="F456" s="25">
        <v>2.9662000000000002</v>
      </c>
      <c r="G456" s="25">
        <v>2.5369000000000002</v>
      </c>
    </row>
    <row r="457" spans="1:7" x14ac:dyDescent="0.2">
      <c r="A457" s="24">
        <v>43878</v>
      </c>
      <c r="B457" s="25">
        <v>2.8927999999999998</v>
      </c>
      <c r="C457" s="25">
        <v>2.6545000000000001</v>
      </c>
      <c r="D457" s="25">
        <v>2.3138000000000001</v>
      </c>
      <c r="E457" s="25">
        <v>3.2917000000000001</v>
      </c>
      <c r="F457" s="25">
        <v>2.9655</v>
      </c>
      <c r="G457" s="25">
        <v>2.5430999999999999</v>
      </c>
    </row>
    <row r="458" spans="1:7" x14ac:dyDescent="0.2">
      <c r="A458" s="24">
        <v>43875</v>
      </c>
      <c r="B458" s="25">
        <v>2.8631000000000002</v>
      </c>
      <c r="C458" s="25">
        <v>2.6229</v>
      </c>
      <c r="D458" s="25">
        <v>2.3127</v>
      </c>
      <c r="E458" s="25">
        <v>3.282</v>
      </c>
      <c r="F458" s="25">
        <v>2.9563000000000001</v>
      </c>
      <c r="G458" s="25">
        <v>2.5335999999999999</v>
      </c>
    </row>
    <row r="459" spans="1:7" x14ac:dyDescent="0.2">
      <c r="A459" s="24">
        <v>43874</v>
      </c>
      <c r="B459" s="25">
        <v>2.8201000000000001</v>
      </c>
      <c r="C459" s="25">
        <v>2.6076000000000001</v>
      </c>
      <c r="D459" s="25">
        <v>2.2934999999999999</v>
      </c>
      <c r="E459" s="25">
        <v>3.2534000000000001</v>
      </c>
      <c r="F459" s="25">
        <v>2.9575999999999998</v>
      </c>
      <c r="G459" s="25">
        <v>2.5484</v>
      </c>
    </row>
    <row r="460" spans="1:7" x14ac:dyDescent="0.2">
      <c r="A460" s="24">
        <v>43873</v>
      </c>
      <c r="B460" s="25">
        <v>2.8332999999999999</v>
      </c>
      <c r="C460" s="25">
        <v>2.6067</v>
      </c>
      <c r="D460" s="25">
        <v>2.2959999999999998</v>
      </c>
      <c r="E460" s="25">
        <v>3.2595000000000001</v>
      </c>
      <c r="F460" s="25">
        <v>2.9552999999999998</v>
      </c>
      <c r="G460" s="25">
        <v>2.5575000000000001</v>
      </c>
    </row>
    <row r="461" spans="1:7" x14ac:dyDescent="0.2">
      <c r="A461" s="24">
        <v>43872</v>
      </c>
      <c r="B461" s="25">
        <v>2.8340000000000001</v>
      </c>
      <c r="C461" s="25">
        <v>2.5956000000000001</v>
      </c>
      <c r="D461" s="25">
        <v>2.3155000000000001</v>
      </c>
      <c r="E461" s="25">
        <v>3.2545000000000002</v>
      </c>
      <c r="F461" s="25">
        <v>2.9544999999999999</v>
      </c>
      <c r="G461" s="25">
        <v>2.5585</v>
      </c>
    </row>
    <row r="462" spans="1:7" x14ac:dyDescent="0.2">
      <c r="A462" s="24">
        <v>43871</v>
      </c>
      <c r="B462" s="25">
        <v>2.7871999999999999</v>
      </c>
      <c r="C462" s="25">
        <v>2.5642</v>
      </c>
      <c r="D462" s="25">
        <v>2.3083</v>
      </c>
      <c r="E462" s="25">
        <v>3.2096</v>
      </c>
      <c r="F462" s="25">
        <v>2.9458000000000002</v>
      </c>
      <c r="G462" s="25">
        <v>2.5716000000000001</v>
      </c>
    </row>
    <row r="463" spans="1:7" x14ac:dyDescent="0.2">
      <c r="A463" s="24">
        <v>43868</v>
      </c>
      <c r="B463" s="25">
        <v>2.8024</v>
      </c>
      <c r="C463" s="25">
        <v>2.5916999999999999</v>
      </c>
      <c r="D463" s="25">
        <v>2.3241999999999998</v>
      </c>
      <c r="E463" s="25">
        <v>3.2218</v>
      </c>
      <c r="F463" s="25">
        <v>2.9531999999999998</v>
      </c>
      <c r="G463" s="25">
        <v>2.6446999999999998</v>
      </c>
    </row>
    <row r="464" spans="1:7" x14ac:dyDescent="0.2">
      <c r="A464" s="24">
        <v>43867</v>
      </c>
      <c r="B464" s="25">
        <v>2.8391999999999999</v>
      </c>
      <c r="C464" s="25">
        <v>2.6353</v>
      </c>
      <c r="D464" s="25">
        <v>2.3468</v>
      </c>
      <c r="E464" s="25">
        <v>3.2614000000000001</v>
      </c>
      <c r="F464" s="25">
        <v>3.0129000000000001</v>
      </c>
      <c r="G464" s="25">
        <v>2.6764999999999999</v>
      </c>
    </row>
    <row r="465" spans="1:7" x14ac:dyDescent="0.2">
      <c r="A465" s="24">
        <v>43866</v>
      </c>
      <c r="B465" s="25">
        <v>2.8439999999999999</v>
      </c>
      <c r="C465" s="25">
        <v>2.6347999999999998</v>
      </c>
      <c r="D465" s="25">
        <v>2.359</v>
      </c>
      <c r="E465" s="25">
        <v>3.2587999999999999</v>
      </c>
      <c r="F465" s="25">
        <v>3.0123000000000002</v>
      </c>
      <c r="G465" s="25">
        <v>2.6857000000000002</v>
      </c>
    </row>
    <row r="466" spans="1:7" x14ac:dyDescent="0.2">
      <c r="A466" s="24">
        <v>43865</v>
      </c>
      <c r="B466" s="25">
        <v>2.8551000000000002</v>
      </c>
      <c r="C466" s="25">
        <v>2.6398999999999999</v>
      </c>
      <c r="D466" s="25">
        <v>2.3694000000000002</v>
      </c>
      <c r="E466" s="25">
        <v>3.2562000000000002</v>
      </c>
      <c r="F466" s="25">
        <v>3.0192999999999999</v>
      </c>
      <c r="G466" s="25">
        <v>2.6934999999999998</v>
      </c>
    </row>
    <row r="467" spans="1:7" x14ac:dyDescent="0.2">
      <c r="A467" s="24">
        <v>43864</v>
      </c>
      <c r="B467" s="25">
        <v>2.8231000000000002</v>
      </c>
      <c r="C467" s="25">
        <v>2.6269</v>
      </c>
      <c r="D467" s="25">
        <v>2.33</v>
      </c>
      <c r="E467" s="25">
        <v>3.2263999999999999</v>
      </c>
      <c r="F467" s="25">
        <v>3.0095000000000001</v>
      </c>
      <c r="G467" s="25">
        <v>2.6633</v>
      </c>
    </row>
    <row r="468" spans="1:7" x14ac:dyDescent="0.2">
      <c r="A468" s="24">
        <v>43853</v>
      </c>
      <c r="B468" s="25">
        <v>2.9931999999999999</v>
      </c>
      <c r="C468" s="25">
        <v>2.7883</v>
      </c>
      <c r="D468" s="25">
        <v>2.4792999999999998</v>
      </c>
      <c r="E468" s="25">
        <v>3.4127000000000001</v>
      </c>
      <c r="F468" s="25">
        <v>3.1648000000000001</v>
      </c>
      <c r="G468" s="25">
        <v>2.8193999999999999</v>
      </c>
    </row>
    <row r="469" spans="1:7" x14ac:dyDescent="0.2">
      <c r="A469" s="24">
        <v>43852</v>
      </c>
      <c r="B469" s="25">
        <v>3.0282</v>
      </c>
      <c r="C469" s="25">
        <v>2.8241999999999998</v>
      </c>
      <c r="D469" s="25">
        <v>2.4792000000000001</v>
      </c>
      <c r="E469" s="25">
        <v>3.4672999999999998</v>
      </c>
      <c r="F469" s="25">
        <v>3.2006999999999999</v>
      </c>
      <c r="G469" s="25">
        <v>2.8245</v>
      </c>
    </row>
    <row r="470" spans="1:7" x14ac:dyDescent="0.2">
      <c r="A470" s="24">
        <v>43851</v>
      </c>
      <c r="B470" s="25">
        <v>3.0337000000000001</v>
      </c>
      <c r="C470" s="25">
        <v>2.8174000000000001</v>
      </c>
      <c r="D470" s="25">
        <v>2.4771999999999998</v>
      </c>
      <c r="E470" s="25">
        <v>3.4799000000000002</v>
      </c>
      <c r="F470" s="25">
        <v>3.2010000000000001</v>
      </c>
      <c r="G470" s="25">
        <v>2.8231000000000002</v>
      </c>
    </row>
    <row r="471" spans="1:7" x14ac:dyDescent="0.2">
      <c r="A471" s="24">
        <v>43850</v>
      </c>
      <c r="B471" s="25">
        <v>3.0775999999999999</v>
      </c>
      <c r="C471" s="25">
        <v>2.8592</v>
      </c>
      <c r="D471" s="25">
        <v>2.4929000000000001</v>
      </c>
      <c r="E471" s="25">
        <v>3.5198</v>
      </c>
      <c r="F471" s="25">
        <v>3.2414000000000001</v>
      </c>
      <c r="G471" s="25">
        <v>2.8323</v>
      </c>
    </row>
    <row r="472" spans="1:7" x14ac:dyDescent="0.2">
      <c r="A472" s="24">
        <v>43849</v>
      </c>
      <c r="B472" s="25">
        <v>3.0779999999999998</v>
      </c>
      <c r="C472" s="25">
        <v>2.8698999999999999</v>
      </c>
      <c r="D472" s="25">
        <v>2.5104000000000002</v>
      </c>
      <c r="E472" s="25">
        <v>3.5249999999999999</v>
      </c>
      <c r="F472" s="25">
        <v>3.2641</v>
      </c>
      <c r="G472" s="25">
        <v>2.8462000000000001</v>
      </c>
    </row>
    <row r="473" spans="1:7" x14ac:dyDescent="0.2">
      <c r="A473" s="24">
        <v>43847</v>
      </c>
      <c r="B473" s="25">
        <v>3.0832000000000002</v>
      </c>
      <c r="C473" s="25">
        <v>2.8696999999999999</v>
      </c>
      <c r="D473" s="25">
        <v>2.5114999999999998</v>
      </c>
      <c r="E473" s="25">
        <v>3.5299</v>
      </c>
      <c r="F473" s="25">
        <v>3.2658999999999998</v>
      </c>
      <c r="G473" s="25">
        <v>2.8540999999999999</v>
      </c>
    </row>
    <row r="474" spans="1:7" x14ac:dyDescent="0.2">
      <c r="A474" s="24">
        <v>43846</v>
      </c>
      <c r="B474" s="25">
        <v>3.0918000000000001</v>
      </c>
      <c r="C474" s="25">
        <v>2.8866999999999998</v>
      </c>
      <c r="D474" s="25">
        <v>2.5093999999999999</v>
      </c>
      <c r="E474" s="25">
        <v>3.5386000000000002</v>
      </c>
      <c r="F474" s="25">
        <v>3.2706</v>
      </c>
      <c r="G474" s="25">
        <v>2.8706999999999998</v>
      </c>
    </row>
    <row r="475" spans="1:7" x14ac:dyDescent="0.2">
      <c r="A475" s="24">
        <v>43845</v>
      </c>
      <c r="B475" s="25">
        <v>3.0897000000000001</v>
      </c>
      <c r="C475" s="25">
        <v>2.8889999999999998</v>
      </c>
      <c r="D475" s="25">
        <v>2.5017</v>
      </c>
      <c r="E475" s="25">
        <v>3.5396000000000001</v>
      </c>
      <c r="F475" s="25">
        <v>3.2652999999999999</v>
      </c>
      <c r="G475" s="25">
        <v>2.8673000000000002</v>
      </c>
    </row>
    <row r="476" spans="1:7" x14ac:dyDescent="0.2">
      <c r="A476" s="24">
        <v>43844</v>
      </c>
      <c r="B476" s="25">
        <v>3.0994000000000002</v>
      </c>
      <c r="C476" s="25">
        <v>2.8936000000000002</v>
      </c>
      <c r="D476" s="25">
        <v>2.5118</v>
      </c>
      <c r="E476" s="25">
        <v>3.5489999999999999</v>
      </c>
      <c r="F476" s="25">
        <v>3.2703000000000002</v>
      </c>
      <c r="G476" s="25">
        <v>2.8664000000000001</v>
      </c>
    </row>
    <row r="477" spans="1:7" x14ac:dyDescent="0.2">
      <c r="A477" s="24">
        <v>43843</v>
      </c>
      <c r="B477" s="25">
        <v>3.0840000000000001</v>
      </c>
      <c r="C477" s="25">
        <v>2.8702999999999999</v>
      </c>
      <c r="D477" s="25">
        <v>2.5118</v>
      </c>
      <c r="E477" s="25">
        <v>3.5346000000000002</v>
      </c>
      <c r="F477" s="25">
        <v>3.2643</v>
      </c>
      <c r="G477" s="25">
        <v>2.8460000000000001</v>
      </c>
    </row>
    <row r="478" spans="1:7" x14ac:dyDescent="0.2">
      <c r="A478" s="24">
        <v>43840</v>
      </c>
      <c r="B478" s="25">
        <v>3.0819000000000001</v>
      </c>
      <c r="C478" s="25">
        <v>2.8643000000000001</v>
      </c>
      <c r="D478" s="25">
        <v>2.5068000000000001</v>
      </c>
      <c r="E478" s="25">
        <v>3.5295000000000001</v>
      </c>
      <c r="F478" s="25">
        <v>3.2542</v>
      </c>
      <c r="G478" s="25">
        <v>2.8388</v>
      </c>
    </row>
    <row r="479" spans="1:7" x14ac:dyDescent="0.2">
      <c r="A479" s="24">
        <v>43839</v>
      </c>
      <c r="B479" s="25">
        <v>3.1183999999999998</v>
      </c>
      <c r="C479" s="25">
        <v>2.8961000000000001</v>
      </c>
      <c r="D479" s="25">
        <v>2.5122</v>
      </c>
      <c r="E479" s="25">
        <v>3.5669</v>
      </c>
      <c r="F479" s="25">
        <v>3.2669000000000001</v>
      </c>
      <c r="G479" s="25">
        <v>2.8473999999999999</v>
      </c>
    </row>
    <row r="480" spans="1:7" x14ac:dyDescent="0.2">
      <c r="A480" s="24">
        <v>43838</v>
      </c>
      <c r="B480" s="25">
        <v>3.1337000000000002</v>
      </c>
      <c r="C480" s="25">
        <v>2.9020000000000001</v>
      </c>
      <c r="D480" s="25">
        <v>2.5038</v>
      </c>
      <c r="E480" s="25">
        <v>3.5768</v>
      </c>
      <c r="F480" s="25">
        <v>3.2629999999999999</v>
      </c>
      <c r="G480" s="25">
        <v>2.8412000000000002</v>
      </c>
    </row>
    <row r="481" spans="1:7" x14ac:dyDescent="0.2">
      <c r="A481" s="24">
        <v>43837</v>
      </c>
      <c r="B481" s="25">
        <v>3.1379000000000001</v>
      </c>
      <c r="C481" s="25">
        <v>2.9178999999999999</v>
      </c>
      <c r="D481" s="25">
        <v>2.4925999999999999</v>
      </c>
      <c r="E481" s="25">
        <v>3.5842000000000001</v>
      </c>
      <c r="F481" s="25">
        <v>3.2679999999999998</v>
      </c>
      <c r="G481" s="25">
        <v>2.8336000000000001</v>
      </c>
    </row>
    <row r="482" spans="1:7" x14ac:dyDescent="0.2">
      <c r="A482" s="24">
        <v>43836</v>
      </c>
      <c r="B482" s="25">
        <v>3.1352000000000002</v>
      </c>
      <c r="C482" s="25">
        <v>2.9058999999999999</v>
      </c>
      <c r="D482" s="25">
        <v>2.5047999999999999</v>
      </c>
      <c r="E482" s="25">
        <v>3.5743</v>
      </c>
      <c r="F482" s="25">
        <v>3.3624000000000001</v>
      </c>
      <c r="G482" s="25">
        <v>2.8367</v>
      </c>
    </row>
    <row r="483" spans="1:7" x14ac:dyDescent="0.2">
      <c r="A483" s="24">
        <v>43833</v>
      </c>
      <c r="B483" s="25">
        <v>3.1427999999999998</v>
      </c>
      <c r="C483" s="25">
        <v>2.9352999999999998</v>
      </c>
      <c r="D483" s="25">
        <v>2.5366</v>
      </c>
      <c r="E483" s="25">
        <v>3.5865999999999998</v>
      </c>
      <c r="F483" s="25">
        <v>3.3717000000000001</v>
      </c>
      <c r="G483" s="25">
        <v>2.8397000000000001</v>
      </c>
    </row>
    <row r="484" spans="1:7" x14ac:dyDescent="0.2">
      <c r="A484" s="24">
        <v>43832</v>
      </c>
      <c r="B484" s="25">
        <v>3.1484999999999999</v>
      </c>
      <c r="C484" s="25">
        <v>2.9156</v>
      </c>
      <c r="D484" s="25">
        <v>2.5316000000000001</v>
      </c>
      <c r="E484" s="25">
        <v>3.5941000000000001</v>
      </c>
      <c r="F484" s="25">
        <v>3.3717000000000001</v>
      </c>
      <c r="G484" s="25">
        <v>2.7988</v>
      </c>
    </row>
    <row r="485" spans="1:7" x14ac:dyDescent="0.2">
      <c r="A485" s="24">
        <v>43830</v>
      </c>
      <c r="B485" s="25">
        <v>3.1364999999999998</v>
      </c>
      <c r="C485" s="25">
        <v>2.8896999999999999</v>
      </c>
      <c r="D485" s="25">
        <v>2.4784000000000002</v>
      </c>
      <c r="E485" s="25">
        <v>3.5767000000000002</v>
      </c>
      <c r="F485" s="25">
        <v>3.3717000000000001</v>
      </c>
      <c r="G485" s="25">
        <v>2.7766999999999999</v>
      </c>
    </row>
    <row r="486" spans="1:7" x14ac:dyDescent="0.2">
      <c r="A486" s="24">
        <v>43829</v>
      </c>
      <c r="B486" s="25">
        <v>3.1322000000000001</v>
      </c>
      <c r="C486" s="25">
        <v>2.8872</v>
      </c>
      <c r="D486" s="25">
        <v>2.4742999999999999</v>
      </c>
      <c r="E486" s="25">
        <v>3.5804</v>
      </c>
      <c r="F486" s="25">
        <v>3.3738000000000001</v>
      </c>
      <c r="G486" s="25">
        <v>2.7959999999999998</v>
      </c>
    </row>
    <row r="487" spans="1:7" x14ac:dyDescent="0.2">
      <c r="A487" s="24">
        <v>43826</v>
      </c>
      <c r="B487" s="25">
        <v>3.1292</v>
      </c>
      <c r="C487" s="25">
        <v>2.8851</v>
      </c>
      <c r="D487" s="25">
        <v>2.4927000000000001</v>
      </c>
      <c r="E487" s="25">
        <v>3.5689000000000002</v>
      </c>
      <c r="F487" s="25">
        <v>3.3616999999999999</v>
      </c>
      <c r="G487" s="25">
        <v>2.8172999999999999</v>
      </c>
    </row>
    <row r="488" spans="1:7" x14ac:dyDescent="0.2">
      <c r="A488" s="24">
        <v>43825</v>
      </c>
      <c r="B488" s="25">
        <v>3.1137000000000001</v>
      </c>
      <c r="C488" s="25">
        <v>2.8881000000000001</v>
      </c>
      <c r="D488" s="25">
        <v>2.5059</v>
      </c>
      <c r="E488" s="25">
        <v>3.5516000000000001</v>
      </c>
      <c r="F488" s="25">
        <v>3.3536999999999999</v>
      </c>
      <c r="G488" s="25">
        <v>2.8241999999999998</v>
      </c>
    </row>
    <row r="489" spans="1:7" x14ac:dyDescent="0.2">
      <c r="A489" s="24">
        <v>43824</v>
      </c>
      <c r="B489" s="25">
        <v>3.1463000000000001</v>
      </c>
      <c r="C489" s="25">
        <v>2.9236</v>
      </c>
      <c r="D489" s="25">
        <v>2.5310000000000001</v>
      </c>
      <c r="E489" s="25">
        <v>3.5611000000000002</v>
      </c>
      <c r="F489" s="25">
        <v>3.3650000000000002</v>
      </c>
      <c r="G489" s="25">
        <v>2.8534999999999999</v>
      </c>
    </row>
    <row r="490" spans="1:7" x14ac:dyDescent="0.2">
      <c r="A490" s="24">
        <v>43823</v>
      </c>
      <c r="B490" s="25">
        <v>3.1535000000000002</v>
      </c>
      <c r="C490" s="25">
        <v>2.9287999999999998</v>
      </c>
      <c r="D490" s="25">
        <v>2.5375999999999999</v>
      </c>
      <c r="E490" s="25">
        <v>3.5752000000000002</v>
      </c>
      <c r="F490" s="25">
        <v>3.3746</v>
      </c>
      <c r="G490" s="25">
        <v>2.8788</v>
      </c>
    </row>
    <row r="491" spans="1:7" x14ac:dyDescent="0.2">
      <c r="A491" s="24">
        <v>43822</v>
      </c>
      <c r="B491" s="25">
        <v>3.1661000000000001</v>
      </c>
      <c r="C491" s="25">
        <v>2.9428000000000001</v>
      </c>
      <c r="D491" s="25">
        <v>2.5567000000000002</v>
      </c>
      <c r="E491" s="25">
        <v>3.5783999999999998</v>
      </c>
      <c r="F491" s="25">
        <v>3.3822999999999999</v>
      </c>
      <c r="G491" s="25">
        <v>2.9073000000000002</v>
      </c>
    </row>
    <row r="492" spans="1:7" x14ac:dyDescent="0.2">
      <c r="A492" s="24">
        <v>43819</v>
      </c>
      <c r="B492" s="25">
        <v>3.1808000000000001</v>
      </c>
      <c r="C492" s="25">
        <v>2.9678</v>
      </c>
      <c r="D492" s="25">
        <v>2.6236999999999999</v>
      </c>
      <c r="E492" s="25">
        <v>3.5886999999999998</v>
      </c>
      <c r="F492" s="25">
        <v>3.4073000000000002</v>
      </c>
      <c r="G492" s="25">
        <v>2.9527999999999999</v>
      </c>
    </row>
    <row r="493" spans="1:7" x14ac:dyDescent="0.2">
      <c r="A493" s="24">
        <v>43818</v>
      </c>
      <c r="B493" s="25">
        <v>3.2139000000000002</v>
      </c>
      <c r="C493" s="25">
        <v>3.0002</v>
      </c>
      <c r="D493" s="25">
        <v>2.6616</v>
      </c>
      <c r="E493" s="25">
        <v>3.6221999999999999</v>
      </c>
      <c r="F493" s="25">
        <v>3.4533999999999998</v>
      </c>
      <c r="G493" s="25">
        <v>2.9861</v>
      </c>
    </row>
    <row r="494" spans="1:7" x14ac:dyDescent="0.2">
      <c r="A494" s="24">
        <v>43817</v>
      </c>
      <c r="B494" s="25">
        <v>3.2139000000000002</v>
      </c>
      <c r="C494" s="25">
        <v>3.0099</v>
      </c>
      <c r="D494" s="25">
        <v>2.6848000000000001</v>
      </c>
      <c r="E494" s="25">
        <v>3.6271</v>
      </c>
      <c r="F494" s="25">
        <v>3.4697</v>
      </c>
      <c r="G494" s="25">
        <v>3.0023</v>
      </c>
    </row>
    <row r="495" spans="1:7" x14ac:dyDescent="0.2">
      <c r="A495" s="24">
        <v>43816</v>
      </c>
      <c r="B495" s="25">
        <v>3.2132999999999998</v>
      </c>
      <c r="C495" s="25">
        <v>3.0105</v>
      </c>
      <c r="D495" s="25">
        <v>2.7004000000000001</v>
      </c>
      <c r="E495" s="25">
        <v>3.6248</v>
      </c>
      <c r="F495" s="25">
        <v>3.4761000000000002</v>
      </c>
      <c r="G495" s="25">
        <v>3.0087999999999999</v>
      </c>
    </row>
    <row r="496" spans="1:7" x14ac:dyDescent="0.2">
      <c r="A496" s="24">
        <v>43815</v>
      </c>
      <c r="B496" s="25">
        <v>3.1854</v>
      </c>
      <c r="C496" s="25">
        <v>2.9927000000000001</v>
      </c>
      <c r="D496" s="25">
        <v>2.7063999999999999</v>
      </c>
      <c r="E496" s="25">
        <v>3.5966999999999998</v>
      </c>
      <c r="F496" s="25">
        <v>3.4542999999999999</v>
      </c>
      <c r="G496" s="25">
        <v>2.9990999999999999</v>
      </c>
    </row>
    <row r="497" spans="1:7" x14ac:dyDescent="0.2">
      <c r="A497" s="24">
        <v>43812</v>
      </c>
      <c r="B497" s="25">
        <v>3.1827999999999999</v>
      </c>
      <c r="C497" s="25">
        <v>2.992</v>
      </c>
      <c r="D497" s="25">
        <v>2.6938</v>
      </c>
      <c r="E497" s="25">
        <v>3.5912000000000002</v>
      </c>
      <c r="F497" s="25">
        <v>3.4510000000000001</v>
      </c>
      <c r="G497" s="25">
        <v>2.9923999999999999</v>
      </c>
    </row>
    <row r="498" spans="1:7" x14ac:dyDescent="0.2">
      <c r="A498" s="24">
        <v>43811</v>
      </c>
      <c r="B498" s="25">
        <v>3.1652</v>
      </c>
      <c r="C498" s="25">
        <v>2.9839000000000002</v>
      </c>
      <c r="D498" s="25">
        <v>2.6920000000000002</v>
      </c>
      <c r="E498" s="25">
        <v>3.5737000000000001</v>
      </c>
      <c r="F498" s="25">
        <v>3.4363999999999999</v>
      </c>
      <c r="G498" s="25">
        <v>2.9868000000000001</v>
      </c>
    </row>
    <row r="499" spans="1:7" x14ac:dyDescent="0.2">
      <c r="A499" s="24">
        <v>43810</v>
      </c>
      <c r="B499" s="25">
        <v>3.1701999999999999</v>
      </c>
      <c r="C499" s="25">
        <v>2.9883000000000002</v>
      </c>
      <c r="D499" s="25">
        <v>2.7092999999999998</v>
      </c>
      <c r="E499" s="25">
        <v>3.5712000000000002</v>
      </c>
      <c r="F499" s="25">
        <v>3.4557000000000002</v>
      </c>
      <c r="G499" s="25">
        <v>3.0082</v>
      </c>
    </row>
    <row r="500" spans="1:7" x14ac:dyDescent="0.2">
      <c r="A500" s="24">
        <v>43809</v>
      </c>
      <c r="B500" s="25">
        <v>3.1776</v>
      </c>
      <c r="C500" s="25">
        <v>3.0036</v>
      </c>
      <c r="D500" s="25">
        <v>2.7048000000000001</v>
      </c>
      <c r="E500" s="25">
        <v>3.5762</v>
      </c>
      <c r="F500" s="25">
        <v>3.4668999999999999</v>
      </c>
      <c r="G500" s="25">
        <v>3.0274999999999999</v>
      </c>
    </row>
    <row r="501" spans="1:7" x14ac:dyDescent="0.2">
      <c r="A501" s="24">
        <v>43808</v>
      </c>
      <c r="B501" s="25">
        <v>3.1903000000000001</v>
      </c>
      <c r="C501" s="25">
        <v>3.0028000000000001</v>
      </c>
      <c r="D501" s="25">
        <v>2.7044999999999999</v>
      </c>
      <c r="E501" s="25">
        <v>3.5960999999999999</v>
      </c>
      <c r="F501" s="25">
        <v>3.4851000000000001</v>
      </c>
      <c r="G501" s="25">
        <v>3.0324</v>
      </c>
    </row>
    <row r="502" spans="1:7" x14ac:dyDescent="0.2">
      <c r="A502" s="24">
        <v>43805</v>
      </c>
      <c r="B502" s="25">
        <v>3.1751</v>
      </c>
      <c r="C502" s="25">
        <v>2.9870000000000001</v>
      </c>
      <c r="D502" s="25">
        <v>2.7050999999999998</v>
      </c>
      <c r="E502" s="25">
        <v>3.5884999999999998</v>
      </c>
      <c r="F502" s="25">
        <v>3.4805999999999999</v>
      </c>
      <c r="G502" s="25">
        <v>3.0222000000000002</v>
      </c>
    </row>
    <row r="503" spans="1:7" x14ac:dyDescent="0.2">
      <c r="A503" s="24">
        <v>43804</v>
      </c>
      <c r="B503" s="25">
        <v>3.1776</v>
      </c>
      <c r="C503" s="25">
        <v>2.9767999999999999</v>
      </c>
      <c r="D503" s="25">
        <v>2.6751</v>
      </c>
      <c r="E503" s="25">
        <v>3.5750000000000002</v>
      </c>
      <c r="F503" s="25">
        <v>3.4609000000000001</v>
      </c>
      <c r="G503" s="25">
        <v>3.0274999999999999</v>
      </c>
    </row>
    <row r="504" spans="1:7" x14ac:dyDescent="0.2">
      <c r="A504" s="24">
        <v>43803</v>
      </c>
      <c r="B504" s="25">
        <v>3.1751</v>
      </c>
      <c r="C504" s="25">
        <v>2.9769000000000001</v>
      </c>
      <c r="D504" s="25">
        <v>2.6779999999999999</v>
      </c>
      <c r="E504" s="25">
        <v>3.5735000000000001</v>
      </c>
      <c r="F504" s="25">
        <v>3.4592999999999998</v>
      </c>
      <c r="G504" s="25">
        <v>3.0238</v>
      </c>
    </row>
    <row r="505" spans="1:7" x14ac:dyDescent="0.2">
      <c r="A505" s="24">
        <v>43802</v>
      </c>
      <c r="B505" s="25">
        <v>3.1745999999999999</v>
      </c>
      <c r="C505" s="25">
        <v>3.0047000000000001</v>
      </c>
      <c r="D505" s="25">
        <v>2.6928999999999998</v>
      </c>
      <c r="E505" s="25">
        <v>3.5783999999999998</v>
      </c>
      <c r="F505" s="25">
        <v>3.4664000000000001</v>
      </c>
      <c r="G505" s="25">
        <v>3.0198999999999998</v>
      </c>
    </row>
    <row r="506" spans="1:7" x14ac:dyDescent="0.2">
      <c r="A506" s="24">
        <v>43801</v>
      </c>
      <c r="B506" s="25">
        <v>3.2061999999999999</v>
      </c>
      <c r="C506" s="25">
        <v>3.0065</v>
      </c>
      <c r="D506" s="25">
        <v>2.7086000000000001</v>
      </c>
      <c r="E506" s="25">
        <v>3.6032999999999999</v>
      </c>
      <c r="F506" s="25">
        <v>3.4828999999999999</v>
      </c>
      <c r="G506" s="25">
        <v>3.0263</v>
      </c>
    </row>
    <row r="507" spans="1:7" x14ac:dyDescent="0.2">
      <c r="A507" s="24">
        <v>43798</v>
      </c>
      <c r="B507" s="25">
        <v>3.165</v>
      </c>
      <c r="C507" s="25">
        <v>2.9754999999999998</v>
      </c>
      <c r="D507" s="25">
        <v>2.6818</v>
      </c>
      <c r="E507" s="25">
        <v>3.5682999999999998</v>
      </c>
      <c r="F507" s="25">
        <v>3.4538000000000002</v>
      </c>
      <c r="G507" s="25">
        <v>3.0141</v>
      </c>
    </row>
    <row r="508" spans="1:7" x14ac:dyDescent="0.2">
      <c r="A508" s="24">
        <v>43797</v>
      </c>
      <c r="B508" s="25">
        <v>3.165</v>
      </c>
      <c r="C508" s="25">
        <v>2.9826999999999999</v>
      </c>
      <c r="D508" s="25">
        <v>2.6867999999999999</v>
      </c>
      <c r="E508" s="25">
        <v>3.5718000000000001</v>
      </c>
      <c r="F508" s="25">
        <v>3.4638</v>
      </c>
      <c r="G508" s="25">
        <v>3.0224000000000002</v>
      </c>
    </row>
    <row r="509" spans="1:7" x14ac:dyDescent="0.2">
      <c r="A509" s="24">
        <v>43796</v>
      </c>
      <c r="B509" s="25">
        <v>3.17</v>
      </c>
      <c r="C509" s="25">
        <v>2.9853000000000001</v>
      </c>
      <c r="D509" s="25">
        <v>2.6890999999999998</v>
      </c>
      <c r="E509" s="25">
        <v>3.5808</v>
      </c>
      <c r="F509" s="25">
        <v>3.4674</v>
      </c>
      <c r="G509" s="25">
        <v>3.0339</v>
      </c>
    </row>
    <row r="510" spans="1:7" x14ac:dyDescent="0.2">
      <c r="A510" s="24">
        <v>43795</v>
      </c>
      <c r="B510" s="25">
        <v>3.1675</v>
      </c>
      <c r="C510" s="25">
        <v>2.9801000000000002</v>
      </c>
      <c r="D510" s="25">
        <v>2.6943999999999999</v>
      </c>
      <c r="E510" s="25">
        <v>3.5708000000000002</v>
      </c>
      <c r="F510" s="25">
        <v>3.4626999999999999</v>
      </c>
      <c r="G510" s="25">
        <v>3.0448</v>
      </c>
    </row>
    <row r="511" spans="1:7" x14ac:dyDescent="0.2">
      <c r="A511" s="24">
        <v>43794</v>
      </c>
      <c r="B511" s="25">
        <v>3.1875</v>
      </c>
      <c r="C511" s="25">
        <v>2.9948999999999999</v>
      </c>
      <c r="D511" s="25">
        <v>2.6918000000000002</v>
      </c>
      <c r="E511" s="25">
        <v>3.5882000000000001</v>
      </c>
      <c r="F511" s="25">
        <v>3.48</v>
      </c>
      <c r="G511" s="25">
        <v>3.0347</v>
      </c>
    </row>
    <row r="512" spans="1:7" x14ac:dyDescent="0.2">
      <c r="A512" s="24">
        <v>43791</v>
      </c>
      <c r="B512" s="25">
        <v>3.1747000000000001</v>
      </c>
      <c r="C512" s="25">
        <v>2.9687999999999999</v>
      </c>
      <c r="D512" s="25">
        <v>2.6839</v>
      </c>
      <c r="E512" s="25">
        <v>3.5507</v>
      </c>
      <c r="F512" s="25">
        <v>3.4373999999999998</v>
      </c>
      <c r="G512" s="25">
        <v>3.0181</v>
      </c>
    </row>
    <row r="513" spans="1:7" x14ac:dyDescent="0.2">
      <c r="A513" s="24">
        <v>43790</v>
      </c>
      <c r="B513" s="25">
        <v>3.1749000000000001</v>
      </c>
      <c r="C513" s="25">
        <v>2.9683999999999999</v>
      </c>
      <c r="D513" s="25">
        <v>2.6911999999999998</v>
      </c>
      <c r="E513" s="25">
        <v>3.5457000000000001</v>
      </c>
      <c r="F513" s="25">
        <v>3.4342999999999999</v>
      </c>
      <c r="G513" s="25">
        <v>3.0150000000000001</v>
      </c>
    </row>
    <row r="514" spans="1:7" x14ac:dyDescent="0.2">
      <c r="A514" s="24">
        <v>43789</v>
      </c>
      <c r="B514" s="25">
        <v>3.1747000000000001</v>
      </c>
      <c r="C514" s="25">
        <v>2.9826999999999999</v>
      </c>
      <c r="D514" s="25">
        <v>2.7086000000000001</v>
      </c>
      <c r="E514" s="25">
        <v>3.5482</v>
      </c>
      <c r="F514" s="25">
        <v>3.4405999999999999</v>
      </c>
      <c r="G514" s="25">
        <v>3.0139999999999998</v>
      </c>
    </row>
    <row r="515" spans="1:7" x14ac:dyDescent="0.2">
      <c r="A515" s="24">
        <v>43788</v>
      </c>
      <c r="B515" s="25">
        <v>3.1743000000000001</v>
      </c>
      <c r="C515" s="25">
        <v>2.9977</v>
      </c>
      <c r="D515" s="25">
        <v>2.7208999999999999</v>
      </c>
      <c r="E515" s="25">
        <v>3.5457000000000001</v>
      </c>
      <c r="F515" s="25">
        <v>3.4478</v>
      </c>
      <c r="G515" s="25">
        <v>3.0329000000000002</v>
      </c>
    </row>
    <row r="516" spans="1:7" x14ac:dyDescent="0.2">
      <c r="A516" s="24">
        <v>43787</v>
      </c>
      <c r="B516" s="25">
        <v>3.1993</v>
      </c>
      <c r="C516" s="25">
        <v>3.0226999999999999</v>
      </c>
      <c r="D516" s="25">
        <v>2.7406000000000001</v>
      </c>
      <c r="E516" s="25">
        <v>3.5707</v>
      </c>
      <c r="F516" s="25">
        <v>3.4781</v>
      </c>
      <c r="G516" s="25">
        <v>3.0531999999999999</v>
      </c>
    </row>
    <row r="517" spans="1:7" x14ac:dyDescent="0.2">
      <c r="A517" s="24">
        <v>43784</v>
      </c>
      <c r="B517" s="25">
        <v>3.2355</v>
      </c>
      <c r="C517" s="25">
        <v>3.0516999999999999</v>
      </c>
      <c r="D517" s="25">
        <v>2.7736999999999998</v>
      </c>
      <c r="E517" s="25">
        <v>3.6204999999999998</v>
      </c>
      <c r="F517" s="25">
        <v>3.5392999999999999</v>
      </c>
      <c r="G517" s="25">
        <v>3.1118999999999999</v>
      </c>
    </row>
    <row r="518" spans="1:7" x14ac:dyDescent="0.2">
      <c r="A518" s="24">
        <v>43783</v>
      </c>
      <c r="B518" s="25">
        <v>3.2555000000000001</v>
      </c>
      <c r="C518" s="25">
        <v>3.0644999999999998</v>
      </c>
      <c r="D518" s="25">
        <v>2.7450000000000001</v>
      </c>
      <c r="E518" s="25">
        <v>3.6429999999999998</v>
      </c>
      <c r="F518" s="25">
        <v>3.5560999999999998</v>
      </c>
      <c r="G518" s="25">
        <v>3.1160000000000001</v>
      </c>
    </row>
    <row r="519" spans="1:7" x14ac:dyDescent="0.2">
      <c r="A519" s="24">
        <v>43782</v>
      </c>
      <c r="B519" s="25">
        <v>3.2370000000000001</v>
      </c>
      <c r="C519" s="25">
        <v>3.0566</v>
      </c>
      <c r="D519" s="25">
        <v>2.7709999999999999</v>
      </c>
      <c r="E519" s="25">
        <v>3.6355</v>
      </c>
      <c r="F519" s="25">
        <v>3.5529999999999999</v>
      </c>
      <c r="G519" s="25">
        <v>3.1128</v>
      </c>
    </row>
    <row r="520" spans="1:7" x14ac:dyDescent="0.2">
      <c r="A520" s="24">
        <v>43781</v>
      </c>
      <c r="B520" s="25">
        <v>3.2549999999999999</v>
      </c>
      <c r="C520" s="25">
        <v>3.0562999999999998</v>
      </c>
      <c r="D520" s="25">
        <v>2.76</v>
      </c>
      <c r="E520" s="25">
        <v>3.6680000000000001</v>
      </c>
      <c r="F520" s="25">
        <v>3.5741999999999998</v>
      </c>
      <c r="G520" s="25">
        <v>3.1261000000000001</v>
      </c>
    </row>
    <row r="521" spans="1:7" x14ac:dyDescent="0.2">
      <c r="A521" s="24">
        <v>43780</v>
      </c>
      <c r="B521" s="25">
        <v>3.2463000000000002</v>
      </c>
      <c r="C521" s="25">
        <v>3.0485000000000002</v>
      </c>
      <c r="D521" s="25">
        <v>2.7589999999999999</v>
      </c>
      <c r="E521" s="25">
        <v>3.6703999999999999</v>
      </c>
      <c r="F521" s="25">
        <v>3.5628000000000002</v>
      </c>
      <c r="G521" s="25">
        <v>3.1118999999999999</v>
      </c>
    </row>
    <row r="522" spans="1:7" x14ac:dyDescent="0.2">
      <c r="A522" s="24">
        <v>43777</v>
      </c>
      <c r="B522" s="25">
        <v>3.2765</v>
      </c>
      <c r="C522" s="25">
        <v>3.0655999999999999</v>
      </c>
      <c r="D522" s="25">
        <v>2.7576999999999998</v>
      </c>
      <c r="E522" s="25">
        <v>3.7054</v>
      </c>
      <c r="F522" s="25">
        <v>3.6044999999999998</v>
      </c>
      <c r="G522" s="25">
        <v>3.1172</v>
      </c>
    </row>
    <row r="523" spans="1:7" x14ac:dyDescent="0.2">
      <c r="A523" s="24">
        <v>43776</v>
      </c>
      <c r="B523" s="25">
        <v>3.2736000000000001</v>
      </c>
      <c r="C523" s="25">
        <v>3.0708000000000002</v>
      </c>
      <c r="D523" s="25">
        <v>2.7629000000000001</v>
      </c>
      <c r="E523" s="25">
        <v>3.7052999999999998</v>
      </c>
      <c r="F523" s="25">
        <v>3.5990000000000002</v>
      </c>
      <c r="G523" s="25">
        <v>3.1063000000000001</v>
      </c>
    </row>
    <row r="524" spans="1:7" x14ac:dyDescent="0.2">
      <c r="A524" s="24">
        <v>43775</v>
      </c>
      <c r="B524" s="25">
        <v>3.2555000000000001</v>
      </c>
      <c r="C524" s="25">
        <v>3.0655000000000001</v>
      </c>
      <c r="D524" s="25">
        <v>2.7757000000000001</v>
      </c>
      <c r="E524" s="25">
        <v>3.6753</v>
      </c>
      <c r="F524" s="25">
        <v>3.5869</v>
      </c>
      <c r="G524" s="25">
        <v>3.0869</v>
      </c>
    </row>
    <row r="525" spans="1:7" x14ac:dyDescent="0.2">
      <c r="A525" s="24">
        <v>43774</v>
      </c>
      <c r="B525" s="25">
        <v>3.2454000000000001</v>
      </c>
      <c r="C525" s="25">
        <v>3.0598000000000001</v>
      </c>
      <c r="D525" s="25">
        <v>2.7753999999999999</v>
      </c>
      <c r="E525" s="25">
        <v>3.6753999999999998</v>
      </c>
      <c r="F525" s="25">
        <v>3.6052</v>
      </c>
      <c r="G525" s="25">
        <v>3.0859999999999999</v>
      </c>
    </row>
    <row r="526" spans="1:7" x14ac:dyDescent="0.2">
      <c r="A526" s="24">
        <v>43773</v>
      </c>
      <c r="B526" s="25">
        <v>3.2953999999999999</v>
      </c>
      <c r="C526" s="25">
        <v>3.0895999999999999</v>
      </c>
      <c r="D526" s="25">
        <v>2.7789000000000001</v>
      </c>
      <c r="E526" s="25">
        <v>3.7353000000000001</v>
      </c>
      <c r="F526" s="25">
        <v>3.6619999999999999</v>
      </c>
      <c r="G526" s="25">
        <v>3.1316999999999999</v>
      </c>
    </row>
    <row r="527" spans="1:7" x14ac:dyDescent="0.2">
      <c r="A527" s="24">
        <v>43770</v>
      </c>
      <c r="B527" s="25">
        <v>3.2757000000000001</v>
      </c>
      <c r="C527" s="25">
        <v>3.0638999999999998</v>
      </c>
      <c r="D527" s="25">
        <v>2.7631000000000001</v>
      </c>
      <c r="E527" s="25">
        <v>3.7101999999999999</v>
      </c>
      <c r="F527" s="25">
        <v>3.6366000000000001</v>
      </c>
      <c r="G527" s="25">
        <v>3.1219000000000001</v>
      </c>
    </row>
    <row r="528" spans="1:7" x14ac:dyDescent="0.2">
      <c r="A528" s="24">
        <v>43769</v>
      </c>
      <c r="B528" s="25">
        <v>3.2879999999999998</v>
      </c>
      <c r="C528" s="25">
        <v>3.081</v>
      </c>
      <c r="D528" s="25">
        <v>2.7664</v>
      </c>
      <c r="E528" s="25">
        <v>3.7153</v>
      </c>
      <c r="F528" s="25">
        <v>3.6368999999999998</v>
      </c>
      <c r="G528" s="25">
        <v>3.1741999999999999</v>
      </c>
    </row>
    <row r="529" spans="1:7" x14ac:dyDescent="0.2">
      <c r="A529" s="24">
        <v>43768</v>
      </c>
      <c r="B529" s="25">
        <v>3.3125</v>
      </c>
      <c r="C529" s="25">
        <v>3.1238999999999999</v>
      </c>
      <c r="D529" s="25">
        <v>2.7772999999999999</v>
      </c>
      <c r="E529" s="25">
        <v>3.7551999999999999</v>
      </c>
      <c r="F529" s="25">
        <v>3.6678999999999999</v>
      </c>
      <c r="G529" s="25">
        <v>3.1381999999999999</v>
      </c>
    </row>
    <row r="530" spans="1:7" x14ac:dyDescent="0.2">
      <c r="A530" s="24">
        <v>43767</v>
      </c>
      <c r="B530" s="25">
        <v>3.3029000000000002</v>
      </c>
      <c r="C530" s="25">
        <v>3.0838999999999999</v>
      </c>
      <c r="D530" s="25">
        <v>2.7465999999999999</v>
      </c>
      <c r="E530" s="25">
        <v>3.7128000000000001</v>
      </c>
      <c r="F530" s="25">
        <v>3.6126999999999998</v>
      </c>
      <c r="G530" s="25">
        <v>3.0465</v>
      </c>
    </row>
    <row r="531" spans="1:7" x14ac:dyDescent="0.2">
      <c r="A531" s="24">
        <v>43766</v>
      </c>
      <c r="B531" s="25">
        <v>3.2924000000000002</v>
      </c>
      <c r="C531" s="25">
        <v>3.0632999999999999</v>
      </c>
      <c r="D531" s="25">
        <v>2.7261000000000002</v>
      </c>
      <c r="E531" s="25">
        <v>3.6852999999999998</v>
      </c>
      <c r="F531" s="25">
        <v>3.5528</v>
      </c>
      <c r="G531" s="25">
        <v>3.0440999999999998</v>
      </c>
    </row>
    <row r="532" spans="1:7" x14ac:dyDescent="0.2">
      <c r="A532" s="24">
        <v>43763</v>
      </c>
      <c r="B532" s="25">
        <v>3.2372000000000001</v>
      </c>
      <c r="C532" s="25">
        <v>3.0272999999999999</v>
      </c>
      <c r="D532" s="25">
        <v>2.7240000000000002</v>
      </c>
      <c r="E532" s="25">
        <v>3.6326999999999998</v>
      </c>
      <c r="F532" s="25">
        <v>3.5093999999999999</v>
      </c>
      <c r="G532" s="25">
        <v>3.0059999999999998</v>
      </c>
    </row>
    <row r="533" spans="1:7" x14ac:dyDescent="0.2">
      <c r="A533" s="24">
        <v>43762</v>
      </c>
      <c r="B533" s="25">
        <v>3.2195999999999998</v>
      </c>
      <c r="C533" s="25">
        <v>3.0246</v>
      </c>
      <c r="D533" s="25">
        <v>2.7159</v>
      </c>
      <c r="E533" s="25">
        <v>3.6103000000000001</v>
      </c>
      <c r="F533" s="25">
        <v>3.4956999999999998</v>
      </c>
      <c r="G533" s="25">
        <v>2.9979</v>
      </c>
    </row>
    <row r="534" spans="1:7" x14ac:dyDescent="0.2">
      <c r="A534" s="24">
        <v>43761</v>
      </c>
      <c r="B534" s="25">
        <v>3.2122000000000002</v>
      </c>
      <c r="C534" s="25">
        <v>3.0266000000000002</v>
      </c>
      <c r="D534" s="25">
        <v>2.7240000000000002</v>
      </c>
      <c r="E534" s="25">
        <v>3.609</v>
      </c>
      <c r="F534" s="25">
        <v>3.5057999999999998</v>
      </c>
      <c r="G534" s="25">
        <v>3.008</v>
      </c>
    </row>
    <row r="535" spans="1:7" x14ac:dyDescent="0.2">
      <c r="A535" s="24">
        <v>43760</v>
      </c>
      <c r="B535" s="25">
        <v>3.2195999999999998</v>
      </c>
      <c r="C535" s="25">
        <v>3.0415000000000001</v>
      </c>
      <c r="D535" s="25">
        <v>2.734</v>
      </c>
      <c r="E535" s="25">
        <v>3.6177000000000001</v>
      </c>
      <c r="F535" s="25">
        <v>3.5102000000000002</v>
      </c>
      <c r="G535" s="25">
        <v>3.0156999999999998</v>
      </c>
    </row>
    <row r="536" spans="1:7" x14ac:dyDescent="0.2">
      <c r="A536" s="24">
        <v>43759</v>
      </c>
      <c r="B536" s="25">
        <v>3.2195999999999998</v>
      </c>
      <c r="C536" s="25">
        <v>3.0287000000000002</v>
      </c>
      <c r="D536" s="25">
        <v>2.7355</v>
      </c>
      <c r="E536" s="25">
        <v>3.6101999999999999</v>
      </c>
      <c r="F536" s="25">
        <v>3.5057</v>
      </c>
      <c r="G536" s="25">
        <v>3.0110999999999999</v>
      </c>
    </row>
    <row r="537" spans="1:7" x14ac:dyDescent="0.2">
      <c r="A537" s="24">
        <v>43756</v>
      </c>
      <c r="B537" s="25">
        <v>3.1869999999999998</v>
      </c>
      <c r="C537" s="25">
        <v>2.9803000000000002</v>
      </c>
      <c r="D537" s="25">
        <v>2.7250999999999999</v>
      </c>
      <c r="E537" s="25">
        <v>3.5752000000000002</v>
      </c>
      <c r="F537" s="25">
        <v>3.4636</v>
      </c>
      <c r="G537" s="25">
        <v>2.9874999999999998</v>
      </c>
    </row>
    <row r="538" spans="1:7" x14ac:dyDescent="0.2">
      <c r="A538" s="24">
        <v>43755</v>
      </c>
      <c r="B538" s="25">
        <v>3.1568999999999998</v>
      </c>
      <c r="C538" s="25">
        <v>3.0003000000000002</v>
      </c>
      <c r="D538" s="25">
        <v>2.7233999999999998</v>
      </c>
      <c r="E538" s="25">
        <v>3.5501999999999998</v>
      </c>
      <c r="F538" s="25">
        <v>3.448</v>
      </c>
      <c r="G538" s="25">
        <v>2.9771000000000001</v>
      </c>
    </row>
    <row r="539" spans="1:7" x14ac:dyDescent="0.2">
      <c r="A539" s="24">
        <v>43754</v>
      </c>
      <c r="B539" s="25">
        <v>3.1692999999999998</v>
      </c>
      <c r="C539" s="25">
        <v>3.0074000000000001</v>
      </c>
      <c r="D539" s="25">
        <v>2.7258</v>
      </c>
      <c r="E539" s="25">
        <v>3.5727000000000002</v>
      </c>
      <c r="F539" s="25">
        <v>3.4657</v>
      </c>
      <c r="G539" s="25">
        <v>2.9676999999999998</v>
      </c>
    </row>
    <row r="540" spans="1:7" x14ac:dyDescent="0.2">
      <c r="A540" s="24">
        <v>43753</v>
      </c>
      <c r="B540" s="25">
        <v>3.1667999999999998</v>
      </c>
      <c r="C540" s="25">
        <v>3.0524</v>
      </c>
      <c r="D540" s="25">
        <v>2.7046999999999999</v>
      </c>
      <c r="E540" s="25">
        <v>3.5750999999999999</v>
      </c>
      <c r="F540" s="25">
        <v>3.4653</v>
      </c>
      <c r="G540" s="25">
        <v>2.9811999999999999</v>
      </c>
    </row>
    <row r="541" spans="1:7" x14ac:dyDescent="0.2">
      <c r="A541" s="24">
        <v>43752</v>
      </c>
      <c r="B541" s="25">
        <v>3.1640999999999999</v>
      </c>
      <c r="C541" s="25">
        <v>3.0467</v>
      </c>
      <c r="D541" s="25">
        <v>2.7023000000000001</v>
      </c>
      <c r="E541" s="25">
        <v>3.5701000000000001</v>
      </c>
      <c r="F541" s="25">
        <v>3.4592000000000001</v>
      </c>
      <c r="G541" s="25">
        <v>2.9784000000000002</v>
      </c>
    </row>
    <row r="542" spans="1:7" x14ac:dyDescent="0.2">
      <c r="A542" s="24">
        <v>43750</v>
      </c>
      <c r="B542" s="25">
        <v>3.1716000000000002</v>
      </c>
      <c r="C542" s="25">
        <v>3.0466000000000002</v>
      </c>
      <c r="D542" s="25">
        <v>2.6907000000000001</v>
      </c>
      <c r="E542" s="25">
        <v>3.5800999999999998</v>
      </c>
      <c r="F542" s="25">
        <v>3.4481000000000002</v>
      </c>
      <c r="G542" s="25">
        <v>2.9729000000000001</v>
      </c>
    </row>
    <row r="543" spans="1:7" x14ac:dyDescent="0.2">
      <c r="A543" s="24">
        <v>43749</v>
      </c>
      <c r="B543" s="25">
        <v>3.1564000000000001</v>
      </c>
      <c r="C543" s="25">
        <v>3.0385</v>
      </c>
      <c r="D543" s="25">
        <v>2.6892</v>
      </c>
      <c r="E543" s="25">
        <v>3.5651000000000002</v>
      </c>
      <c r="F543" s="25">
        <v>3.4464000000000001</v>
      </c>
      <c r="G543" s="25">
        <v>2.9678</v>
      </c>
    </row>
    <row r="544" spans="1:7" x14ac:dyDescent="0.2">
      <c r="A544" s="24">
        <v>43748</v>
      </c>
      <c r="B544" s="25">
        <v>3.1288999999999998</v>
      </c>
      <c r="C544" s="25">
        <v>3.0188000000000001</v>
      </c>
      <c r="D544" s="25">
        <v>2.6823999999999999</v>
      </c>
      <c r="E544" s="25">
        <v>3.5400999999999998</v>
      </c>
      <c r="F544" s="25">
        <v>3.4247000000000001</v>
      </c>
      <c r="G544" s="25">
        <v>2.9702000000000002</v>
      </c>
    </row>
    <row r="545" spans="1:7" x14ac:dyDescent="0.2">
      <c r="A545" s="24">
        <v>43747</v>
      </c>
      <c r="B545" s="25">
        <v>3.1089000000000002</v>
      </c>
      <c r="C545" s="25">
        <v>2.9998</v>
      </c>
      <c r="D545" s="25">
        <v>2.6871</v>
      </c>
      <c r="E545" s="25">
        <v>3.5076000000000001</v>
      </c>
      <c r="F545" s="25">
        <v>3.3973</v>
      </c>
      <c r="G545" s="25">
        <v>2.9639000000000002</v>
      </c>
    </row>
    <row r="546" spans="1:7" x14ac:dyDescent="0.2">
      <c r="A546" s="24">
        <v>43746</v>
      </c>
      <c r="B546" s="25">
        <v>3.1063000000000001</v>
      </c>
      <c r="C546" s="25">
        <v>2.9971000000000001</v>
      </c>
      <c r="D546" s="25">
        <v>2.7117</v>
      </c>
      <c r="E546" s="25">
        <v>3.5076000000000001</v>
      </c>
      <c r="F546" s="25">
        <v>3.4016000000000002</v>
      </c>
      <c r="G546" s="25">
        <v>2.972</v>
      </c>
    </row>
    <row r="547" spans="1:7" x14ac:dyDescent="0.2">
      <c r="A547" s="24">
        <v>43738</v>
      </c>
      <c r="B547" s="25">
        <v>3.1410999999999998</v>
      </c>
      <c r="C547" s="25">
        <v>3.0123000000000002</v>
      </c>
      <c r="D547" s="25">
        <v>2.7202999999999999</v>
      </c>
      <c r="E547" s="25">
        <v>3.5337999999999998</v>
      </c>
      <c r="F547" s="25">
        <v>3.4226999999999999</v>
      </c>
      <c r="G547" s="25">
        <v>2.9622000000000002</v>
      </c>
    </row>
    <row r="548" spans="1:7" x14ac:dyDescent="0.2">
      <c r="A548" s="24">
        <v>43737</v>
      </c>
      <c r="B548" s="25">
        <v>3.1434000000000002</v>
      </c>
      <c r="C548" s="25">
        <v>3.0051000000000001</v>
      </c>
      <c r="D548" s="25">
        <v>2.71</v>
      </c>
      <c r="E548" s="25">
        <v>3.5249999999999999</v>
      </c>
      <c r="F548" s="25">
        <v>3.4222000000000001</v>
      </c>
      <c r="G548" s="25">
        <v>2.9731999999999998</v>
      </c>
    </row>
    <row r="549" spans="1:7" x14ac:dyDescent="0.2">
      <c r="A549" s="24">
        <v>43735</v>
      </c>
      <c r="B549" s="25">
        <v>3.1482000000000001</v>
      </c>
      <c r="C549" s="25">
        <v>3.0163000000000002</v>
      </c>
      <c r="D549" s="25">
        <v>2.7090000000000001</v>
      </c>
      <c r="E549" s="25">
        <v>3.5350000000000001</v>
      </c>
      <c r="F549" s="25">
        <v>3.4215</v>
      </c>
      <c r="G549" s="25">
        <v>2.9687000000000001</v>
      </c>
    </row>
    <row r="550" spans="1:7" x14ac:dyDescent="0.2">
      <c r="A550" s="24">
        <v>43734</v>
      </c>
      <c r="B550" s="25">
        <v>3.1381000000000001</v>
      </c>
      <c r="C550" s="25">
        <v>3.0085000000000002</v>
      </c>
      <c r="D550" s="25">
        <v>2.7075</v>
      </c>
      <c r="E550" s="25">
        <v>3.53</v>
      </c>
      <c r="F550" s="25">
        <v>3.4146999999999998</v>
      </c>
      <c r="G550" s="25">
        <v>2.956</v>
      </c>
    </row>
    <row r="551" spans="1:7" x14ac:dyDescent="0.2">
      <c r="A551" s="24">
        <v>43733</v>
      </c>
      <c r="B551" s="25">
        <v>3.1156999999999999</v>
      </c>
      <c r="C551" s="25">
        <v>2.9904000000000002</v>
      </c>
      <c r="D551" s="25">
        <v>2.7008000000000001</v>
      </c>
      <c r="E551" s="25">
        <v>3.5024999999999999</v>
      </c>
      <c r="F551" s="25">
        <v>3.3933</v>
      </c>
      <c r="G551" s="25">
        <v>2.9636</v>
      </c>
    </row>
    <row r="552" spans="1:7" x14ac:dyDescent="0.2">
      <c r="A552" s="24">
        <v>43732</v>
      </c>
      <c r="B552" s="25">
        <v>3.1204999999999998</v>
      </c>
      <c r="C552" s="25">
        <v>2.9979</v>
      </c>
      <c r="D552" s="25">
        <v>2.7092000000000001</v>
      </c>
      <c r="E552" s="25">
        <v>3.5049999999999999</v>
      </c>
      <c r="F552" s="25">
        <v>3.3980999999999999</v>
      </c>
      <c r="G552" s="25">
        <v>2.9769000000000001</v>
      </c>
    </row>
    <row r="553" spans="1:7" x14ac:dyDescent="0.2">
      <c r="A553" s="24">
        <v>43731</v>
      </c>
      <c r="B553" s="25">
        <v>3.1004999999999998</v>
      </c>
      <c r="C553" s="25">
        <v>2.9841000000000002</v>
      </c>
      <c r="D553" s="25">
        <v>2.7031000000000001</v>
      </c>
      <c r="E553" s="25">
        <v>3.5074999999999998</v>
      </c>
      <c r="F553" s="25">
        <v>3.3816999999999999</v>
      </c>
      <c r="G553" s="25">
        <v>2.9756</v>
      </c>
    </row>
    <row r="554" spans="1:7" x14ac:dyDescent="0.2">
      <c r="A554" s="24">
        <v>43728</v>
      </c>
      <c r="B554" s="25">
        <v>3.0979999999999999</v>
      </c>
      <c r="C554" s="25">
        <v>2.9893999999999998</v>
      </c>
      <c r="D554" s="25">
        <v>2.7069999999999999</v>
      </c>
      <c r="E554" s="25">
        <v>3.5074999999999998</v>
      </c>
      <c r="F554" s="25">
        <v>3.3929999999999998</v>
      </c>
      <c r="G554" s="25">
        <v>2.9672000000000001</v>
      </c>
    </row>
    <row r="555" spans="1:7" x14ac:dyDescent="0.2">
      <c r="A555" s="24">
        <v>43727</v>
      </c>
      <c r="B555" s="25">
        <v>3.1053000000000002</v>
      </c>
      <c r="C555" s="25">
        <v>2.9977</v>
      </c>
      <c r="D555" s="25">
        <v>2.7040000000000002</v>
      </c>
      <c r="E555" s="25">
        <v>3.4975000000000001</v>
      </c>
      <c r="F555" s="25">
        <v>3.3994</v>
      </c>
      <c r="G555" s="25">
        <v>2.9592999999999998</v>
      </c>
    </row>
    <row r="556" spans="1:7" x14ac:dyDescent="0.2">
      <c r="A556" s="24">
        <v>43726</v>
      </c>
      <c r="B556" s="25">
        <v>3.1278000000000001</v>
      </c>
      <c r="C556" s="25">
        <v>3.0032999999999999</v>
      </c>
      <c r="D556" s="25">
        <v>2.7044999999999999</v>
      </c>
      <c r="E556" s="25">
        <v>3.5110999999999999</v>
      </c>
      <c r="F556" s="25">
        <v>3.4003999999999999</v>
      </c>
      <c r="G556" s="25">
        <v>2.9641999999999999</v>
      </c>
    </row>
    <row r="557" spans="1:7" x14ac:dyDescent="0.2">
      <c r="A557" s="24">
        <v>43725</v>
      </c>
      <c r="B557" s="25">
        <v>3.1076000000000001</v>
      </c>
      <c r="C557" s="25">
        <v>2.9878999999999998</v>
      </c>
      <c r="D557" s="25">
        <v>2.6964999999999999</v>
      </c>
      <c r="E557" s="25">
        <v>3.4788000000000001</v>
      </c>
      <c r="F557" s="25">
        <v>3.3614999999999999</v>
      </c>
      <c r="G557" s="25">
        <v>2.9672999999999998</v>
      </c>
    </row>
    <row r="558" spans="1:7" x14ac:dyDescent="0.2">
      <c r="A558" s="24">
        <v>43724</v>
      </c>
      <c r="B558" s="25">
        <v>3.0926</v>
      </c>
      <c r="C558" s="25">
        <v>2.9769000000000001</v>
      </c>
      <c r="D558" s="25">
        <v>2.6968000000000001</v>
      </c>
      <c r="E558" s="25">
        <v>3.5520999999999998</v>
      </c>
      <c r="F558" s="25">
        <v>3.3549000000000002</v>
      </c>
      <c r="G558" s="25">
        <v>2.9754</v>
      </c>
    </row>
    <row r="559" spans="1:7" x14ac:dyDescent="0.2">
      <c r="A559" s="24">
        <v>43720</v>
      </c>
      <c r="B559" s="25">
        <v>3.0876000000000001</v>
      </c>
      <c r="C559" s="25">
        <v>2.9802</v>
      </c>
      <c r="D559" s="25">
        <v>2.7059000000000002</v>
      </c>
      <c r="E559" s="25">
        <v>3.5396999999999998</v>
      </c>
      <c r="F559" s="25">
        <v>3.3519999999999999</v>
      </c>
      <c r="G559" s="25">
        <v>2.9923000000000002</v>
      </c>
    </row>
    <row r="560" spans="1:7" x14ac:dyDescent="0.2">
      <c r="A560" s="24">
        <v>43719</v>
      </c>
      <c r="B560" s="25">
        <v>3.0525000000000002</v>
      </c>
      <c r="C560" s="25">
        <v>2.9519000000000002</v>
      </c>
      <c r="D560" s="25">
        <v>2.7147000000000001</v>
      </c>
      <c r="E560" s="25">
        <v>3.4824999999999999</v>
      </c>
      <c r="F560" s="25">
        <v>3.3178000000000001</v>
      </c>
      <c r="G560" s="25">
        <v>2.9906999999999999</v>
      </c>
    </row>
    <row r="561" spans="1:7" x14ac:dyDescent="0.2">
      <c r="A561" s="24">
        <v>43718</v>
      </c>
      <c r="B561" s="25">
        <v>3.0425</v>
      </c>
      <c r="C561" s="25">
        <v>2.9548000000000001</v>
      </c>
      <c r="D561" s="25">
        <v>2.7132000000000001</v>
      </c>
      <c r="E561" s="25">
        <v>3.4723999999999999</v>
      </c>
      <c r="F561" s="25">
        <v>3.3195000000000001</v>
      </c>
      <c r="G561" s="25">
        <v>2.9954999999999998</v>
      </c>
    </row>
    <row r="562" spans="1:7" x14ac:dyDescent="0.2">
      <c r="A562" s="24">
        <v>43717</v>
      </c>
      <c r="B562" s="25">
        <v>3.0249999999999999</v>
      </c>
      <c r="C562" s="25">
        <v>2.9361000000000002</v>
      </c>
      <c r="D562" s="25">
        <v>2.6936</v>
      </c>
      <c r="E562" s="25">
        <v>3.4523999999999999</v>
      </c>
      <c r="F562" s="25">
        <v>3.3054999999999999</v>
      </c>
      <c r="G562" s="25">
        <v>2.9954999999999998</v>
      </c>
    </row>
    <row r="563" spans="1:7" x14ac:dyDescent="0.2">
      <c r="A563" s="24">
        <v>43714</v>
      </c>
      <c r="B563" s="25">
        <v>3.0173000000000001</v>
      </c>
      <c r="C563" s="25">
        <v>2.9081000000000001</v>
      </c>
      <c r="D563" s="25">
        <v>2.7031000000000001</v>
      </c>
      <c r="E563" s="25">
        <v>3.4499</v>
      </c>
      <c r="F563" s="25">
        <v>3.2944</v>
      </c>
      <c r="G563" s="25">
        <v>2.9838</v>
      </c>
    </row>
    <row r="564" spans="1:7" x14ac:dyDescent="0.2">
      <c r="A564" s="24">
        <v>43713</v>
      </c>
      <c r="B564" s="25">
        <v>3.0173000000000001</v>
      </c>
      <c r="C564" s="25">
        <v>2.9257</v>
      </c>
      <c r="D564" s="25">
        <v>2.7139000000000002</v>
      </c>
      <c r="E564" s="25">
        <v>3.4493</v>
      </c>
      <c r="F564" s="25">
        <v>3.3079000000000001</v>
      </c>
      <c r="G564" s="25">
        <v>2.9851999999999999</v>
      </c>
    </row>
    <row r="565" spans="1:7" x14ac:dyDescent="0.2">
      <c r="A565" s="24">
        <v>43712</v>
      </c>
      <c r="B565" s="25">
        <v>3.0472999999999999</v>
      </c>
      <c r="C565" s="25">
        <v>2.9561000000000002</v>
      </c>
      <c r="D565" s="25">
        <v>2.7136999999999998</v>
      </c>
      <c r="E565" s="25">
        <v>3.4798</v>
      </c>
      <c r="F565" s="25">
        <v>3.3592</v>
      </c>
      <c r="G565" s="25">
        <v>2.9864999999999999</v>
      </c>
    </row>
    <row r="566" spans="1:7" x14ac:dyDescent="0.2">
      <c r="A566" s="24">
        <v>43711</v>
      </c>
      <c r="B566" s="25">
        <v>3.0623999999999998</v>
      </c>
      <c r="C566" s="25">
        <v>2.9748000000000001</v>
      </c>
      <c r="D566" s="25">
        <v>2.6981000000000002</v>
      </c>
      <c r="E566" s="25">
        <v>3.4897</v>
      </c>
      <c r="F566" s="25">
        <v>3.3797000000000001</v>
      </c>
      <c r="G566" s="25">
        <v>2.9809000000000001</v>
      </c>
    </row>
    <row r="567" spans="1:7" x14ac:dyDescent="0.2">
      <c r="A567" s="24">
        <v>43710</v>
      </c>
      <c r="B567" s="25">
        <v>3.0722999999999998</v>
      </c>
      <c r="C567" s="25">
        <v>2.9773000000000001</v>
      </c>
      <c r="D567" s="25">
        <v>2.7079</v>
      </c>
      <c r="E567" s="25">
        <v>3.4883999999999999</v>
      </c>
      <c r="F567" s="25">
        <v>3.3894000000000002</v>
      </c>
      <c r="G567" s="25">
        <v>2.9683000000000002</v>
      </c>
    </row>
    <row r="568" spans="1:7" x14ac:dyDescent="0.2">
      <c r="A568" s="24">
        <v>43707</v>
      </c>
      <c r="B568" s="25">
        <v>3.0573000000000001</v>
      </c>
      <c r="C568" s="25">
        <v>2.9626999999999999</v>
      </c>
      <c r="D568" s="25">
        <v>2.7012999999999998</v>
      </c>
      <c r="E568" s="25">
        <v>3.4708999999999999</v>
      </c>
      <c r="F568" s="25">
        <v>3.3788999999999998</v>
      </c>
      <c r="G568" s="25">
        <v>2.9580000000000002</v>
      </c>
    </row>
    <row r="569" spans="1:7" x14ac:dyDescent="0.2">
      <c r="A569" s="24">
        <v>43706</v>
      </c>
      <c r="B569" s="25">
        <v>3.0320999999999998</v>
      </c>
      <c r="C569" s="25">
        <v>2.9297</v>
      </c>
      <c r="D569" s="25">
        <v>2.72</v>
      </c>
      <c r="E569" s="25">
        <v>3.4445000000000001</v>
      </c>
      <c r="F569" s="25">
        <v>3.3424999999999998</v>
      </c>
      <c r="G569" s="25">
        <v>2.9272999999999998</v>
      </c>
    </row>
    <row r="570" spans="1:7" x14ac:dyDescent="0.2">
      <c r="A570" s="24">
        <v>43705</v>
      </c>
      <c r="B570" s="25">
        <v>3.052</v>
      </c>
      <c r="C570" s="25">
        <v>2.9567999999999999</v>
      </c>
      <c r="D570" s="25">
        <v>2.6998000000000002</v>
      </c>
      <c r="E570" s="25">
        <v>3.4104000000000001</v>
      </c>
      <c r="F570" s="25">
        <v>3.3033999999999999</v>
      </c>
      <c r="G570" s="25">
        <v>2.9264000000000001</v>
      </c>
    </row>
    <row r="571" spans="1:7" x14ac:dyDescent="0.2">
      <c r="A571" s="24">
        <v>43704</v>
      </c>
      <c r="B571" s="25">
        <v>3.052</v>
      </c>
      <c r="C571" s="25">
        <v>2.9508000000000001</v>
      </c>
      <c r="D571" s="25">
        <v>2.7159</v>
      </c>
      <c r="E571" s="25">
        <v>3.4159000000000002</v>
      </c>
      <c r="F571" s="25">
        <v>3.3077999999999999</v>
      </c>
      <c r="G571" s="25">
        <v>2.9262000000000001</v>
      </c>
    </row>
    <row r="572" spans="1:7" x14ac:dyDescent="0.2">
      <c r="A572" s="24">
        <v>43703</v>
      </c>
      <c r="B572" s="25">
        <v>3.0493999999999999</v>
      </c>
      <c r="C572" s="25">
        <v>2.9443000000000001</v>
      </c>
      <c r="D572" s="25">
        <v>2.6905000000000001</v>
      </c>
      <c r="E572" s="25">
        <v>3.4070999999999998</v>
      </c>
      <c r="F572" s="25">
        <v>3.2865000000000002</v>
      </c>
      <c r="G572" s="25">
        <v>2.911</v>
      </c>
    </row>
    <row r="573" spans="1:7" x14ac:dyDescent="0.2">
      <c r="A573" s="24">
        <v>43700</v>
      </c>
      <c r="B573" s="25">
        <v>3.0644</v>
      </c>
      <c r="C573" s="25">
        <v>2.9634</v>
      </c>
      <c r="D573" s="25">
        <v>2.6943000000000001</v>
      </c>
      <c r="E573" s="25">
        <v>3.4296000000000002</v>
      </c>
      <c r="F573" s="25">
        <v>3.3083999999999998</v>
      </c>
      <c r="G573" s="25">
        <v>2.9094000000000002</v>
      </c>
    </row>
    <row r="574" spans="1:7" x14ac:dyDescent="0.2">
      <c r="A574" s="24">
        <v>43699</v>
      </c>
      <c r="B574" s="25">
        <v>3.0543</v>
      </c>
      <c r="C574" s="25">
        <v>2.9613</v>
      </c>
      <c r="D574" s="25">
        <v>2.7044000000000001</v>
      </c>
      <c r="E574" s="25">
        <v>3.4243999999999999</v>
      </c>
      <c r="F574" s="25">
        <v>3.3050999999999999</v>
      </c>
      <c r="G574" s="25">
        <v>2.9091</v>
      </c>
    </row>
    <row r="575" spans="1:7" x14ac:dyDescent="0.2">
      <c r="A575" s="24">
        <v>43698</v>
      </c>
      <c r="B575" s="25">
        <v>3.0567000000000002</v>
      </c>
      <c r="C575" s="25">
        <v>2.9603000000000002</v>
      </c>
      <c r="D575" s="25">
        <v>2.7033999999999998</v>
      </c>
      <c r="E575" s="25">
        <v>3.4268999999999998</v>
      </c>
      <c r="F575" s="25">
        <v>3.3024</v>
      </c>
      <c r="G575" s="25">
        <v>2.8885000000000001</v>
      </c>
    </row>
    <row r="576" spans="1:7" x14ac:dyDescent="0.2">
      <c r="A576" s="24">
        <v>43697</v>
      </c>
      <c r="B576" s="25">
        <v>3.0316999999999998</v>
      </c>
      <c r="C576" s="25">
        <v>2.9312999999999998</v>
      </c>
      <c r="D576" s="25">
        <v>2.7031000000000001</v>
      </c>
      <c r="E576" s="25">
        <v>3.4058999999999999</v>
      </c>
      <c r="F576" s="25">
        <v>3.2786</v>
      </c>
      <c r="G576" s="25">
        <v>2.8580000000000001</v>
      </c>
    </row>
    <row r="577" spans="1:7" x14ac:dyDescent="0.2">
      <c r="A577" s="24">
        <v>43696</v>
      </c>
      <c r="B577" s="25">
        <v>3.0190999999999999</v>
      </c>
      <c r="C577" s="25">
        <v>2.9192</v>
      </c>
      <c r="D577" s="25">
        <v>2.7061999999999999</v>
      </c>
      <c r="E577" s="25">
        <v>3.3936000000000002</v>
      </c>
      <c r="F577" s="25">
        <v>3.2681</v>
      </c>
      <c r="G577" s="25">
        <v>2.8475000000000001</v>
      </c>
    </row>
    <row r="578" spans="1:7" x14ac:dyDescent="0.2">
      <c r="A578" s="24">
        <v>43693</v>
      </c>
      <c r="B578" s="25">
        <v>3.0217000000000001</v>
      </c>
      <c r="C578" s="25">
        <v>2.9369000000000001</v>
      </c>
      <c r="D578" s="25">
        <v>2.7057000000000002</v>
      </c>
      <c r="E578" s="25">
        <v>3.4117999999999999</v>
      </c>
      <c r="F578" s="25">
        <v>3.2744</v>
      </c>
      <c r="G578" s="25">
        <v>2.8148</v>
      </c>
    </row>
    <row r="579" spans="1:7" x14ac:dyDescent="0.2">
      <c r="A579" s="24">
        <v>43692</v>
      </c>
      <c r="B579" s="25">
        <v>3.0114999999999998</v>
      </c>
      <c r="C579" s="25">
        <v>2.9182000000000001</v>
      </c>
      <c r="D579" s="25">
        <v>2.7092999999999998</v>
      </c>
      <c r="E579" s="25">
        <v>3.4066999999999998</v>
      </c>
      <c r="F579" s="25">
        <v>3.2631999999999999</v>
      </c>
      <c r="G579" s="25">
        <v>2.8050999999999999</v>
      </c>
    </row>
    <row r="580" spans="1:7" x14ac:dyDescent="0.2">
      <c r="A580" s="24">
        <v>43691</v>
      </c>
      <c r="B580" s="25">
        <v>3.0105</v>
      </c>
      <c r="C580" s="25">
        <v>2.91</v>
      </c>
      <c r="D580" s="25">
        <v>2.6959</v>
      </c>
      <c r="E580" s="25">
        <v>3.4028999999999998</v>
      </c>
      <c r="F580" s="25">
        <v>3.2519999999999998</v>
      </c>
      <c r="G580" s="25">
        <v>2.8045</v>
      </c>
    </row>
    <row r="581" spans="1:7" x14ac:dyDescent="0.2">
      <c r="A581" s="24">
        <v>43690</v>
      </c>
      <c r="B581" s="25">
        <v>3.0041000000000002</v>
      </c>
      <c r="C581" s="25">
        <v>2.9011</v>
      </c>
      <c r="D581" s="25">
        <v>2.7206999999999999</v>
      </c>
      <c r="E581" s="25">
        <v>3.3965999999999998</v>
      </c>
      <c r="F581" s="25">
        <v>3.2463000000000002</v>
      </c>
      <c r="G581" s="25">
        <v>2.7949000000000002</v>
      </c>
    </row>
    <row r="582" spans="1:7" x14ac:dyDescent="0.2">
      <c r="A582" s="24">
        <v>43689</v>
      </c>
      <c r="B582" s="25">
        <v>3.0390999999999999</v>
      </c>
      <c r="C582" s="25">
        <v>2.9205000000000001</v>
      </c>
      <c r="D582" s="25">
        <v>2.7206000000000001</v>
      </c>
      <c r="E582" s="25">
        <v>3.4297</v>
      </c>
      <c r="F582" s="25">
        <v>3.2713999999999999</v>
      </c>
      <c r="G582" s="25">
        <v>2.9354</v>
      </c>
    </row>
    <row r="583" spans="1:7" x14ac:dyDescent="0.2">
      <c r="A583" s="24">
        <v>43686</v>
      </c>
      <c r="B583" s="25">
        <v>3.0215999999999998</v>
      </c>
      <c r="C583" s="25">
        <v>2.9060999999999999</v>
      </c>
      <c r="D583" s="25">
        <v>2.6999</v>
      </c>
      <c r="E583" s="25">
        <v>3.4245999999999999</v>
      </c>
      <c r="F583" s="25">
        <v>3.2635000000000001</v>
      </c>
      <c r="G583" s="25">
        <v>2.9083000000000001</v>
      </c>
    </row>
    <row r="584" spans="1:7" x14ac:dyDescent="0.2">
      <c r="A584" s="24">
        <v>43685</v>
      </c>
      <c r="B584" s="25">
        <v>3.0465</v>
      </c>
      <c r="C584" s="25">
        <v>2.9361999999999999</v>
      </c>
      <c r="D584" s="25">
        <v>2.7042000000000002</v>
      </c>
      <c r="E584" s="25">
        <v>3.4413999999999998</v>
      </c>
      <c r="F584" s="25">
        <v>3.2753999999999999</v>
      </c>
      <c r="G584" s="25">
        <v>2.911</v>
      </c>
    </row>
    <row r="585" spans="1:7" x14ac:dyDescent="0.2">
      <c r="A585" s="24">
        <v>43684</v>
      </c>
      <c r="B585" s="25">
        <v>3.0514000000000001</v>
      </c>
      <c r="C585" s="25">
        <v>2.9350000000000001</v>
      </c>
      <c r="D585" s="25">
        <v>2.6991000000000001</v>
      </c>
      <c r="E585" s="25">
        <v>3.4464000000000001</v>
      </c>
      <c r="F585" s="25">
        <v>3.2782</v>
      </c>
      <c r="G585" s="25">
        <v>2.9956999999999998</v>
      </c>
    </row>
    <row r="586" spans="1:7" x14ac:dyDescent="0.2">
      <c r="A586" s="24">
        <v>43683</v>
      </c>
      <c r="B586" s="25">
        <v>3.0613000000000001</v>
      </c>
      <c r="C586" s="25">
        <v>2.9199000000000002</v>
      </c>
      <c r="D586" s="25">
        <v>2.7025999999999999</v>
      </c>
      <c r="E586" s="25">
        <v>3.4639000000000002</v>
      </c>
      <c r="F586" s="25">
        <v>3.2906</v>
      </c>
      <c r="G586" s="25">
        <v>2.9838</v>
      </c>
    </row>
    <row r="587" spans="1:7" x14ac:dyDescent="0.2">
      <c r="A587" s="24">
        <v>43682</v>
      </c>
      <c r="B587" s="25">
        <v>3.0562999999999998</v>
      </c>
      <c r="C587" s="25">
        <v>2.9102000000000001</v>
      </c>
      <c r="D587" s="25">
        <v>2.7282999999999999</v>
      </c>
      <c r="E587" s="25">
        <v>3.4588000000000001</v>
      </c>
      <c r="F587" s="25">
        <v>3.2801999999999998</v>
      </c>
      <c r="G587" s="25">
        <v>2.9609999999999999</v>
      </c>
    </row>
    <row r="588" spans="1:7" x14ac:dyDescent="0.2">
      <c r="A588" s="24">
        <v>43679</v>
      </c>
      <c r="B588" s="25">
        <v>3.0914000000000001</v>
      </c>
      <c r="C588" s="25">
        <v>2.9426999999999999</v>
      </c>
      <c r="D588" s="25">
        <v>2.7488999999999999</v>
      </c>
      <c r="E588" s="25">
        <v>3.4863</v>
      </c>
      <c r="F588" s="25">
        <v>3.3222</v>
      </c>
      <c r="G588" s="25">
        <v>2.9668000000000001</v>
      </c>
    </row>
    <row r="589" spans="1:7" x14ac:dyDescent="0.2">
      <c r="A589" s="24">
        <v>43678</v>
      </c>
      <c r="B589" s="25">
        <v>3.1486999999999998</v>
      </c>
      <c r="C589" s="25">
        <v>2.9838</v>
      </c>
      <c r="D589" s="25">
        <v>2.7582</v>
      </c>
      <c r="E589" s="25">
        <v>3.5312000000000001</v>
      </c>
      <c r="F589" s="25">
        <v>3.3672</v>
      </c>
      <c r="G589" s="25">
        <v>2.9756</v>
      </c>
    </row>
    <row r="590" spans="1:7" x14ac:dyDescent="0.2">
      <c r="A590" s="24">
        <v>43677</v>
      </c>
      <c r="B590" s="25">
        <v>3.1551999999999998</v>
      </c>
      <c r="C590" s="25">
        <v>2.9994000000000001</v>
      </c>
      <c r="D590" s="25">
        <v>2.7576999999999998</v>
      </c>
      <c r="E590" s="25">
        <v>3.5350999999999999</v>
      </c>
      <c r="F590" s="25">
        <v>3.3666</v>
      </c>
      <c r="G590" s="25">
        <v>2.99</v>
      </c>
    </row>
    <row r="591" spans="1:7" x14ac:dyDescent="0.2">
      <c r="A591" s="24">
        <v>43676</v>
      </c>
      <c r="B591" s="25">
        <v>3.1760999999999999</v>
      </c>
      <c r="C591" s="25">
        <v>3.0194999999999999</v>
      </c>
      <c r="D591" s="25">
        <v>2.7725</v>
      </c>
      <c r="E591" s="25">
        <v>3.5510999999999999</v>
      </c>
      <c r="F591" s="25">
        <v>3.3935</v>
      </c>
      <c r="G591" s="25">
        <v>3.0062000000000002</v>
      </c>
    </row>
    <row r="592" spans="1:7" x14ac:dyDescent="0.2">
      <c r="A592" s="24">
        <v>43675</v>
      </c>
      <c r="B592" s="25">
        <v>3.1836000000000002</v>
      </c>
      <c r="C592" s="25">
        <v>3.0246</v>
      </c>
      <c r="D592" s="25">
        <v>2.7721</v>
      </c>
      <c r="E592" s="25">
        <v>3.5535999999999999</v>
      </c>
      <c r="F592" s="25">
        <v>3.3984000000000001</v>
      </c>
      <c r="G592" s="25">
        <v>3.0032999999999999</v>
      </c>
    </row>
    <row r="593" spans="1:7" x14ac:dyDescent="0.2">
      <c r="A593" s="24">
        <v>43672</v>
      </c>
      <c r="B593" s="25">
        <v>3.1661000000000001</v>
      </c>
      <c r="C593" s="25">
        <v>3.0081000000000002</v>
      </c>
      <c r="D593" s="25">
        <v>2.7709000000000001</v>
      </c>
      <c r="E593" s="25">
        <v>3.5448</v>
      </c>
      <c r="F593" s="25">
        <v>3.3893</v>
      </c>
      <c r="G593" s="25">
        <v>3.0095000000000001</v>
      </c>
    </row>
    <row r="594" spans="1:7" x14ac:dyDescent="0.2">
      <c r="A594" s="24">
        <v>43671</v>
      </c>
      <c r="B594" s="25">
        <v>3.1635</v>
      </c>
      <c r="C594" s="25">
        <v>3.0051000000000001</v>
      </c>
      <c r="D594" s="25">
        <v>2.7753999999999999</v>
      </c>
      <c r="E594" s="25">
        <v>3.5415000000000001</v>
      </c>
      <c r="F594" s="25">
        <v>3.3860000000000001</v>
      </c>
      <c r="G594" s="25">
        <v>3.0081000000000002</v>
      </c>
    </row>
    <row r="595" spans="1:7" x14ac:dyDescent="0.2">
      <c r="A595" s="24">
        <v>43670</v>
      </c>
      <c r="B595" s="25">
        <v>3.1709999999999998</v>
      </c>
      <c r="C595" s="25">
        <v>3.0097999999999998</v>
      </c>
      <c r="D595" s="25">
        <v>2.7751999999999999</v>
      </c>
      <c r="E595" s="25">
        <v>3.5459999999999998</v>
      </c>
      <c r="F595" s="25">
        <v>3.3877999999999999</v>
      </c>
      <c r="G595" s="25">
        <v>3.0044</v>
      </c>
    </row>
    <row r="596" spans="1:7" x14ac:dyDescent="0.2">
      <c r="A596" s="24">
        <v>43669</v>
      </c>
      <c r="B596" s="25">
        <v>3.1484000000000001</v>
      </c>
      <c r="C596" s="25">
        <v>2.9918999999999998</v>
      </c>
      <c r="D596" s="25">
        <v>2.7747000000000002</v>
      </c>
      <c r="E596" s="25">
        <v>3.5324</v>
      </c>
      <c r="F596" s="25">
        <v>3.3696999999999999</v>
      </c>
      <c r="G596" s="25">
        <v>3.0066999999999999</v>
      </c>
    </row>
    <row r="597" spans="1:7" x14ac:dyDescent="0.2">
      <c r="A597" s="24">
        <v>43668</v>
      </c>
      <c r="B597" s="25">
        <v>3.1484000000000001</v>
      </c>
      <c r="C597" s="25">
        <v>2.9990000000000001</v>
      </c>
      <c r="D597" s="25">
        <v>2.7843</v>
      </c>
      <c r="E597" s="25">
        <v>3.5284</v>
      </c>
      <c r="F597" s="25">
        <v>3.3767</v>
      </c>
      <c r="G597" s="25">
        <v>2.9982000000000002</v>
      </c>
    </row>
    <row r="598" spans="1:7" x14ac:dyDescent="0.2">
      <c r="A598" s="24">
        <v>43665</v>
      </c>
      <c r="B598" s="25">
        <v>3.1558999999999999</v>
      </c>
      <c r="C598" s="25">
        <v>3.0089000000000001</v>
      </c>
      <c r="D598" s="25">
        <v>2.7730999999999999</v>
      </c>
      <c r="E598" s="25">
        <v>3.532</v>
      </c>
      <c r="F598" s="25">
        <v>3.3851</v>
      </c>
      <c r="G598" s="25">
        <v>3.0200999999999998</v>
      </c>
    </row>
    <row r="599" spans="1:7" x14ac:dyDescent="0.2">
      <c r="A599" s="24">
        <v>43664</v>
      </c>
      <c r="B599" s="25">
        <v>3.1608000000000001</v>
      </c>
      <c r="C599" s="25">
        <v>3.0084</v>
      </c>
      <c r="D599" s="25">
        <v>2.7827000000000002</v>
      </c>
      <c r="E599" s="25">
        <v>3.5345</v>
      </c>
      <c r="F599" s="25">
        <v>3.3896000000000002</v>
      </c>
      <c r="G599" s="25">
        <v>3.0253999999999999</v>
      </c>
    </row>
    <row r="600" spans="1:7" x14ac:dyDescent="0.2">
      <c r="A600" s="24">
        <v>43663</v>
      </c>
      <c r="B600" s="25">
        <v>3.1757</v>
      </c>
      <c r="C600" s="25">
        <v>3.0266999999999999</v>
      </c>
      <c r="D600" s="25">
        <v>2.7823000000000002</v>
      </c>
      <c r="E600" s="25">
        <v>3.5482999999999998</v>
      </c>
      <c r="F600" s="25">
        <v>3.4041999999999999</v>
      </c>
      <c r="G600" s="25">
        <v>3.0387</v>
      </c>
    </row>
    <row r="601" spans="1:7" x14ac:dyDescent="0.2">
      <c r="A601" s="24">
        <v>43662</v>
      </c>
      <c r="B601" s="25">
        <v>3.1732</v>
      </c>
      <c r="C601" s="25">
        <v>3.0310999999999999</v>
      </c>
      <c r="D601" s="25">
        <v>2.7822</v>
      </c>
      <c r="E601" s="25">
        <v>3.5482</v>
      </c>
      <c r="F601" s="25">
        <v>3.4037999999999999</v>
      </c>
      <c r="G601" s="25">
        <v>3.0630999999999999</v>
      </c>
    </row>
    <row r="602" spans="1:7" x14ac:dyDescent="0.2">
      <c r="A602" s="24">
        <v>43661</v>
      </c>
      <c r="B602" s="25">
        <v>3.1781999999999999</v>
      </c>
      <c r="C602" s="25">
        <v>3.0308000000000002</v>
      </c>
      <c r="D602" s="25">
        <v>2.7816999999999998</v>
      </c>
      <c r="E602" s="25">
        <v>3.5507</v>
      </c>
      <c r="F602" s="25">
        <v>3.4058000000000002</v>
      </c>
      <c r="G602" s="25">
        <v>3.0623999999999998</v>
      </c>
    </row>
    <row r="603" spans="1:7" x14ac:dyDescent="0.2">
      <c r="A603" s="24">
        <v>43658</v>
      </c>
      <c r="B603" s="25">
        <v>3.1530999999999998</v>
      </c>
      <c r="C603" s="25">
        <v>3.0101</v>
      </c>
      <c r="D603" s="25">
        <v>2.7854999999999999</v>
      </c>
      <c r="E603" s="25">
        <v>3.5381</v>
      </c>
      <c r="F603" s="25">
        <v>3.3883999999999999</v>
      </c>
      <c r="G603" s="25">
        <v>3.0520999999999998</v>
      </c>
    </row>
    <row r="604" spans="1:7" x14ac:dyDescent="0.2">
      <c r="A604" s="24">
        <v>43657</v>
      </c>
      <c r="B604" s="25">
        <v>3.1680000000000001</v>
      </c>
      <c r="C604" s="25">
        <v>3.0206</v>
      </c>
      <c r="D604" s="25">
        <v>2.7584</v>
      </c>
      <c r="E604" s="25">
        <v>3.5531000000000001</v>
      </c>
      <c r="F604" s="25">
        <v>3.3940999999999999</v>
      </c>
      <c r="G604" s="25">
        <v>3.0569999999999999</v>
      </c>
    </row>
    <row r="605" spans="1:7" x14ac:dyDescent="0.2">
      <c r="A605" s="24">
        <v>43656</v>
      </c>
      <c r="B605" s="25">
        <v>3.1705999999999999</v>
      </c>
      <c r="C605" s="25">
        <v>3.0203000000000002</v>
      </c>
      <c r="D605" s="25">
        <v>2.7667000000000002</v>
      </c>
      <c r="E605" s="25">
        <v>3.5531000000000001</v>
      </c>
      <c r="F605" s="25">
        <v>3.4085999999999999</v>
      </c>
      <c r="G605" s="25">
        <v>3.0716000000000001</v>
      </c>
    </row>
    <row r="606" spans="1:7" x14ac:dyDescent="0.2">
      <c r="A606" s="24">
        <v>43655</v>
      </c>
      <c r="B606" s="25">
        <v>3.1680000000000001</v>
      </c>
      <c r="C606" s="25">
        <v>3.0228999999999999</v>
      </c>
      <c r="D606" s="25">
        <v>2.8393000000000002</v>
      </c>
      <c r="E606" s="25">
        <v>3.5506000000000002</v>
      </c>
      <c r="F606" s="25">
        <v>3.403</v>
      </c>
      <c r="G606" s="25">
        <v>3.0333000000000001</v>
      </c>
    </row>
    <row r="607" spans="1:7" x14ac:dyDescent="0.2">
      <c r="A607" s="24">
        <v>43654</v>
      </c>
      <c r="B607" s="25">
        <v>3.1804999999999999</v>
      </c>
      <c r="C607" s="25">
        <v>3.0284</v>
      </c>
      <c r="D607" s="25">
        <v>2.8321000000000001</v>
      </c>
      <c r="E607" s="25">
        <v>3.5680000000000001</v>
      </c>
      <c r="F607" s="25">
        <v>3.4024999999999999</v>
      </c>
      <c r="G607" s="25">
        <v>3.0232999999999999</v>
      </c>
    </row>
    <row r="608" spans="1:7" x14ac:dyDescent="0.2">
      <c r="A608" s="24">
        <v>43651</v>
      </c>
      <c r="B608" s="25">
        <v>3.1705000000000001</v>
      </c>
      <c r="C608" s="25">
        <v>3.0182000000000002</v>
      </c>
      <c r="D608" s="25">
        <v>2.8201999999999998</v>
      </c>
      <c r="E608" s="25">
        <v>3.5605000000000002</v>
      </c>
      <c r="F608" s="25">
        <v>3.3914</v>
      </c>
      <c r="G608" s="25">
        <v>3.0287999999999999</v>
      </c>
    </row>
    <row r="609" spans="1:7" x14ac:dyDescent="0.2">
      <c r="A609" s="24">
        <v>43650</v>
      </c>
      <c r="B609" s="25">
        <v>3.1478999999999999</v>
      </c>
      <c r="C609" s="25">
        <v>2.9847999999999999</v>
      </c>
      <c r="D609" s="25">
        <v>2.8119999999999998</v>
      </c>
      <c r="E609" s="25">
        <v>3.5405000000000002</v>
      </c>
      <c r="F609" s="25">
        <v>3.3633000000000002</v>
      </c>
      <c r="G609" s="25">
        <v>3.0204</v>
      </c>
    </row>
    <row r="610" spans="1:7" x14ac:dyDescent="0.2">
      <c r="A610" s="24">
        <v>43649</v>
      </c>
      <c r="B610" s="25">
        <v>3.1554000000000002</v>
      </c>
      <c r="C610" s="25">
        <v>2.9975999999999998</v>
      </c>
      <c r="D610" s="25">
        <v>2.8058999999999998</v>
      </c>
      <c r="E610" s="25">
        <v>3.5404</v>
      </c>
      <c r="F610" s="25">
        <v>3.4316</v>
      </c>
      <c r="G610" s="25">
        <v>3.0335000000000001</v>
      </c>
    </row>
    <row r="611" spans="1:7" x14ac:dyDescent="0.2">
      <c r="A611" s="24">
        <v>43648</v>
      </c>
      <c r="B611" s="25">
        <v>3.1703999999999999</v>
      </c>
      <c r="C611" s="25">
        <v>3.0093000000000001</v>
      </c>
      <c r="D611" s="25">
        <v>2.8331</v>
      </c>
      <c r="E611" s="25">
        <v>3.5604</v>
      </c>
      <c r="F611" s="25">
        <v>3.4632999999999998</v>
      </c>
      <c r="G611" s="25">
        <v>3.0630999999999999</v>
      </c>
    </row>
    <row r="612" spans="1:7" x14ac:dyDescent="0.2">
      <c r="A612" s="24">
        <v>43647</v>
      </c>
      <c r="B612" s="25">
        <v>3.2254</v>
      </c>
      <c r="C612" s="25">
        <v>3.0577999999999999</v>
      </c>
      <c r="D612" s="25">
        <v>2.8580999999999999</v>
      </c>
      <c r="E612" s="25">
        <v>3.6053999999999999</v>
      </c>
      <c r="F612" s="25">
        <v>3.5202</v>
      </c>
      <c r="G612" s="25">
        <v>3.0998999999999999</v>
      </c>
    </row>
    <row r="613" spans="1:7" x14ac:dyDescent="0.2">
      <c r="A613" s="24">
        <v>43644</v>
      </c>
      <c r="B613" s="25">
        <v>3.2254</v>
      </c>
      <c r="C613" s="25">
        <v>3.0569999999999999</v>
      </c>
      <c r="D613" s="25">
        <v>2.8483999999999998</v>
      </c>
      <c r="E613" s="25">
        <v>3.6103999999999998</v>
      </c>
      <c r="F613" s="25">
        <v>3.5268999999999999</v>
      </c>
      <c r="G613" s="25">
        <v>3.1078999999999999</v>
      </c>
    </row>
    <row r="614" spans="1:7" x14ac:dyDescent="0.2">
      <c r="A614" s="24">
        <v>43643</v>
      </c>
      <c r="B614" s="25">
        <v>3.2553000000000001</v>
      </c>
      <c r="C614" s="25">
        <v>3.0775000000000001</v>
      </c>
      <c r="D614" s="25">
        <v>2.8574000000000002</v>
      </c>
      <c r="E614" s="25">
        <v>3.6322999999999999</v>
      </c>
      <c r="F614" s="25">
        <v>3.5516999999999999</v>
      </c>
      <c r="G614" s="25">
        <v>3.1242999999999999</v>
      </c>
    </row>
    <row r="615" spans="1:7" x14ac:dyDescent="0.2">
      <c r="A615" s="24">
        <v>43642</v>
      </c>
      <c r="B615" s="25">
        <v>3.2452999999999999</v>
      </c>
      <c r="C615" s="25">
        <v>3.0627</v>
      </c>
      <c r="D615" s="25">
        <v>2.8584999999999998</v>
      </c>
      <c r="E615" s="25">
        <v>3.6202999999999999</v>
      </c>
      <c r="F615" s="25">
        <v>3.5524</v>
      </c>
      <c r="G615" s="25">
        <v>3.1316000000000002</v>
      </c>
    </row>
    <row r="616" spans="1:7" x14ac:dyDescent="0.2">
      <c r="A616" s="24">
        <v>43641</v>
      </c>
      <c r="B616" s="25">
        <v>3.2353000000000001</v>
      </c>
      <c r="C616" s="25">
        <v>3.0516999999999999</v>
      </c>
      <c r="D616" s="25">
        <v>2.8635000000000002</v>
      </c>
      <c r="E616" s="25">
        <v>3.6128</v>
      </c>
      <c r="F616" s="25">
        <v>3.5539000000000001</v>
      </c>
      <c r="G616" s="25">
        <v>3.1518000000000002</v>
      </c>
    </row>
    <row r="617" spans="1:7" x14ac:dyDescent="0.2">
      <c r="A617" s="24">
        <v>43640</v>
      </c>
      <c r="B617" s="25">
        <v>3.2452999999999999</v>
      </c>
      <c r="C617" s="25">
        <v>3.0617999999999999</v>
      </c>
      <c r="D617" s="25">
        <v>2.863</v>
      </c>
      <c r="E617" s="25">
        <v>3.6278000000000001</v>
      </c>
      <c r="F617" s="25">
        <v>3.5693999999999999</v>
      </c>
      <c r="G617" s="25">
        <v>3.1621000000000001</v>
      </c>
    </row>
    <row r="618" spans="1:7" x14ac:dyDescent="0.2">
      <c r="A618" s="24">
        <v>43637</v>
      </c>
      <c r="B618" s="25">
        <v>3.2303000000000002</v>
      </c>
      <c r="C618" s="25">
        <v>3.0409999999999999</v>
      </c>
      <c r="D618" s="25">
        <v>2.8479999999999999</v>
      </c>
      <c r="E618" s="25">
        <v>3.6153</v>
      </c>
      <c r="F618" s="25">
        <v>3.5432999999999999</v>
      </c>
      <c r="G618" s="25">
        <v>3.1461000000000001</v>
      </c>
    </row>
    <row r="619" spans="1:7" x14ac:dyDescent="0.2">
      <c r="A619" s="24">
        <v>43636</v>
      </c>
      <c r="B619" s="25">
        <v>3.2351999999999999</v>
      </c>
      <c r="C619" s="25">
        <v>3.0510999999999999</v>
      </c>
      <c r="D619" s="25">
        <v>2.8532999999999999</v>
      </c>
      <c r="E619" s="25">
        <v>3.6202000000000001</v>
      </c>
      <c r="F619" s="25">
        <v>3.5482</v>
      </c>
      <c r="G619" s="25">
        <v>3.1488999999999998</v>
      </c>
    </row>
    <row r="620" spans="1:7" x14ac:dyDescent="0.2">
      <c r="A620" s="24">
        <v>43635</v>
      </c>
      <c r="B620" s="25">
        <v>3.2427000000000001</v>
      </c>
      <c r="C620" s="25">
        <v>3.0678999999999998</v>
      </c>
      <c r="D620" s="25">
        <v>2.8803000000000001</v>
      </c>
      <c r="E620" s="25">
        <v>3.6252</v>
      </c>
      <c r="F620" s="25">
        <v>3.5649999999999999</v>
      </c>
      <c r="G620" s="25">
        <v>3.1701000000000001</v>
      </c>
    </row>
    <row r="621" spans="1:7" x14ac:dyDescent="0.2">
      <c r="A621" s="24">
        <v>43634</v>
      </c>
      <c r="B621" s="25">
        <v>3.2302</v>
      </c>
      <c r="C621" s="25">
        <v>3.0541999999999998</v>
      </c>
      <c r="D621" s="25">
        <v>2.8792</v>
      </c>
      <c r="E621" s="25">
        <v>3.6101999999999999</v>
      </c>
      <c r="F621" s="25">
        <v>3.5668000000000002</v>
      </c>
      <c r="G621" s="25">
        <v>3.1758999999999999</v>
      </c>
    </row>
    <row r="622" spans="1:7" x14ac:dyDescent="0.2">
      <c r="A622" s="24">
        <v>43633</v>
      </c>
      <c r="B622" s="25">
        <v>3.2252000000000001</v>
      </c>
      <c r="C622" s="25">
        <v>3.0562</v>
      </c>
      <c r="D622" s="25">
        <v>2.8904000000000001</v>
      </c>
      <c r="E622" s="25">
        <v>3.6202000000000001</v>
      </c>
      <c r="F622" s="25">
        <v>3.5819000000000001</v>
      </c>
      <c r="G622" s="25">
        <v>3.1791</v>
      </c>
    </row>
    <row r="623" spans="1:7" x14ac:dyDescent="0.2">
      <c r="A623" s="24">
        <v>43630</v>
      </c>
      <c r="B623" s="25">
        <v>3.2302</v>
      </c>
      <c r="C623" s="25">
        <v>3.0731999999999999</v>
      </c>
      <c r="D623" s="25">
        <v>2.9066000000000001</v>
      </c>
      <c r="E623" s="25">
        <v>3.6202000000000001</v>
      </c>
      <c r="F623" s="25">
        <v>3.5966</v>
      </c>
      <c r="G623" s="25">
        <v>3.1907000000000001</v>
      </c>
    </row>
    <row r="624" spans="1:7" x14ac:dyDescent="0.2">
      <c r="A624" s="24">
        <v>43629</v>
      </c>
      <c r="B624" s="25">
        <v>3.2450999999999999</v>
      </c>
      <c r="C624" s="25">
        <v>3.0979999999999999</v>
      </c>
      <c r="D624" s="25">
        <v>2.9207000000000001</v>
      </c>
      <c r="E624" s="25">
        <v>3.6576</v>
      </c>
      <c r="F624" s="25">
        <v>3.6223999999999998</v>
      </c>
      <c r="G624" s="25">
        <v>3.2090999999999998</v>
      </c>
    </row>
    <row r="625" spans="1:7" x14ac:dyDescent="0.2">
      <c r="A625" s="24">
        <v>43628</v>
      </c>
      <c r="B625" s="25">
        <v>3.2601</v>
      </c>
      <c r="C625" s="25">
        <v>3.1132</v>
      </c>
      <c r="D625" s="25">
        <v>2.9198</v>
      </c>
      <c r="E625" s="25">
        <v>3.6701000000000001</v>
      </c>
      <c r="F625" s="25">
        <v>3.6341999999999999</v>
      </c>
      <c r="G625" s="25">
        <v>3.1943000000000001</v>
      </c>
    </row>
    <row r="626" spans="1:7" x14ac:dyDescent="0.2">
      <c r="A626" s="24">
        <v>43627</v>
      </c>
      <c r="B626" s="25">
        <v>3.2650999999999999</v>
      </c>
      <c r="C626" s="25">
        <v>3.1133999999999999</v>
      </c>
      <c r="D626" s="25">
        <v>2.8125</v>
      </c>
      <c r="E626" s="25">
        <v>3.6800999999999999</v>
      </c>
      <c r="F626" s="25">
        <v>3.6419000000000001</v>
      </c>
      <c r="G626" s="25">
        <v>3.194</v>
      </c>
    </row>
    <row r="627" spans="1:7" x14ac:dyDescent="0.2">
      <c r="A627" s="24">
        <v>43626</v>
      </c>
      <c r="B627" s="25">
        <v>3.2250999999999999</v>
      </c>
      <c r="C627" s="25">
        <v>3.0764999999999998</v>
      </c>
      <c r="D627" s="25">
        <v>2.7927</v>
      </c>
      <c r="E627" s="25">
        <v>3.6551</v>
      </c>
      <c r="F627" s="25">
        <v>3.6072000000000002</v>
      </c>
      <c r="G627" s="25">
        <v>3.1899000000000002</v>
      </c>
    </row>
    <row r="628" spans="1:7" x14ac:dyDescent="0.2">
      <c r="A628" s="24">
        <v>43622</v>
      </c>
      <c r="B628" s="25">
        <v>3.2136</v>
      </c>
      <c r="C628" s="25">
        <v>3.0565000000000002</v>
      </c>
      <c r="D628" s="25">
        <v>2.7770999999999999</v>
      </c>
      <c r="E628" s="25">
        <v>3.6551</v>
      </c>
      <c r="F628" s="25">
        <v>3.5880999999999998</v>
      </c>
      <c r="G628" s="25">
        <v>3.1850999999999998</v>
      </c>
    </row>
    <row r="629" spans="1:7" x14ac:dyDescent="0.2">
      <c r="A629" s="24">
        <v>43621</v>
      </c>
      <c r="B629" s="25">
        <v>3.21</v>
      </c>
      <c r="C629" s="25">
        <v>3.0484</v>
      </c>
      <c r="D629" s="25">
        <v>2.7873999999999999</v>
      </c>
      <c r="E629" s="25">
        <v>3.6400999999999999</v>
      </c>
      <c r="F629" s="25">
        <v>3.5811999999999999</v>
      </c>
      <c r="G629" s="25">
        <v>3.1802999999999999</v>
      </c>
    </row>
    <row r="630" spans="1:7" x14ac:dyDescent="0.2">
      <c r="A630" s="24">
        <v>43620</v>
      </c>
      <c r="B630" s="25">
        <v>3.2101000000000002</v>
      </c>
      <c r="C630" s="25">
        <v>3.0427</v>
      </c>
      <c r="D630" s="25">
        <v>2.7823000000000002</v>
      </c>
      <c r="E630" s="25">
        <v>3.6400999999999999</v>
      </c>
      <c r="F630" s="25">
        <v>3.5893000000000002</v>
      </c>
      <c r="G630" s="25">
        <v>3.1796000000000002</v>
      </c>
    </row>
    <row r="631" spans="1:7" x14ac:dyDescent="0.2">
      <c r="A631" s="24">
        <v>43619</v>
      </c>
      <c r="B631" s="25">
        <v>3.2401</v>
      </c>
      <c r="C631" s="25">
        <v>3.0579999999999998</v>
      </c>
      <c r="D631" s="25">
        <v>2.7873999999999999</v>
      </c>
      <c r="E631" s="25">
        <v>3.6726000000000001</v>
      </c>
      <c r="F631" s="25">
        <v>3.6181000000000001</v>
      </c>
      <c r="G631" s="25">
        <v>3.1779999999999999</v>
      </c>
    </row>
    <row r="632" spans="1:7" x14ac:dyDescent="0.2">
      <c r="A632" s="24">
        <v>43616</v>
      </c>
      <c r="B632" s="25">
        <v>3.2751000000000001</v>
      </c>
      <c r="C632" s="25">
        <v>3.0731000000000002</v>
      </c>
      <c r="D632" s="25">
        <v>2.8155000000000001</v>
      </c>
      <c r="E632" s="25">
        <v>3.7</v>
      </c>
      <c r="F632" s="25">
        <v>3.6486000000000001</v>
      </c>
      <c r="G632" s="25">
        <v>3.2069000000000001</v>
      </c>
    </row>
    <row r="633" spans="1:7" x14ac:dyDescent="0.2">
      <c r="A633" s="24">
        <v>43615</v>
      </c>
      <c r="B633" s="25">
        <v>3.2749999999999999</v>
      </c>
      <c r="C633" s="25">
        <v>3.0682</v>
      </c>
      <c r="D633" s="25">
        <v>2.8073000000000001</v>
      </c>
      <c r="E633" s="25">
        <v>3.7124999999999999</v>
      </c>
      <c r="F633" s="25">
        <v>3.6547000000000001</v>
      </c>
      <c r="G633" s="25">
        <v>3.2065000000000001</v>
      </c>
    </row>
    <row r="634" spans="1:7" x14ac:dyDescent="0.2">
      <c r="A634" s="24">
        <v>43614</v>
      </c>
      <c r="B634" s="25">
        <v>3.2875000000000001</v>
      </c>
      <c r="C634" s="25">
        <v>3.0924999999999998</v>
      </c>
      <c r="D634" s="25">
        <v>2.8235999999999999</v>
      </c>
      <c r="E634" s="25">
        <v>3.6938</v>
      </c>
      <c r="F634" s="25">
        <v>3.6427999999999998</v>
      </c>
      <c r="G634" s="25">
        <v>3.2029000000000001</v>
      </c>
    </row>
    <row r="635" spans="1:7" x14ac:dyDescent="0.2">
      <c r="A635" s="24">
        <v>43613</v>
      </c>
      <c r="B635" s="25">
        <v>3.31</v>
      </c>
      <c r="C635" s="25">
        <v>3.1433</v>
      </c>
      <c r="D635" s="25">
        <v>2.8597000000000001</v>
      </c>
      <c r="E635" s="25">
        <v>3.71</v>
      </c>
      <c r="F635" s="25">
        <v>3.6722000000000001</v>
      </c>
      <c r="G635" s="25">
        <v>3.2252999999999998</v>
      </c>
    </row>
    <row r="636" spans="1:7" x14ac:dyDescent="0.2">
      <c r="A636" s="24">
        <v>43612</v>
      </c>
      <c r="B636" s="25">
        <v>3.35</v>
      </c>
      <c r="C636" s="25">
        <v>3.1497000000000002</v>
      </c>
      <c r="D636" s="25">
        <v>2.8837999999999999</v>
      </c>
      <c r="E636" s="25">
        <v>3.7450000000000001</v>
      </c>
      <c r="F636" s="25">
        <v>3.7136</v>
      </c>
      <c r="G636" s="25">
        <v>3.2505999999999999</v>
      </c>
    </row>
    <row r="637" spans="1:7" x14ac:dyDescent="0.2">
      <c r="A637" s="24">
        <v>43609</v>
      </c>
      <c r="B637" s="25">
        <v>3.3125</v>
      </c>
      <c r="C637" s="25">
        <v>3.1112000000000002</v>
      </c>
      <c r="D637" s="25">
        <v>2.8557000000000001</v>
      </c>
      <c r="E637" s="25">
        <v>3.6938</v>
      </c>
      <c r="F637" s="25">
        <v>3.6295999999999999</v>
      </c>
      <c r="G637" s="25">
        <v>3.1848000000000001</v>
      </c>
    </row>
    <row r="638" spans="1:7" x14ac:dyDescent="0.2">
      <c r="A638" s="24">
        <v>43608</v>
      </c>
      <c r="B638" s="25">
        <v>3.31</v>
      </c>
      <c r="C638" s="25">
        <v>3.1158999999999999</v>
      </c>
      <c r="D638" s="25">
        <v>2.8778000000000001</v>
      </c>
      <c r="E638" s="25">
        <v>3.6987999999999999</v>
      </c>
      <c r="F638" s="25">
        <v>3.6335000000000002</v>
      </c>
      <c r="G638" s="25">
        <v>3.1760999999999999</v>
      </c>
    </row>
    <row r="639" spans="1:7" x14ac:dyDescent="0.2">
      <c r="A639" s="24">
        <v>43607</v>
      </c>
      <c r="B639" s="25">
        <v>3.3264</v>
      </c>
      <c r="C639" s="25">
        <v>3.1433</v>
      </c>
      <c r="D639" s="25">
        <v>2.911</v>
      </c>
      <c r="E639" s="25">
        <v>3.7147000000000001</v>
      </c>
      <c r="F639" s="25">
        <v>3.6429999999999998</v>
      </c>
      <c r="G639" s="25">
        <v>3.1839</v>
      </c>
    </row>
    <row r="640" spans="1:7" x14ac:dyDescent="0.2">
      <c r="A640" s="24">
        <v>43606</v>
      </c>
      <c r="B640" s="25">
        <v>3.2989999999999999</v>
      </c>
      <c r="C640" s="25">
        <v>3.1349999999999998</v>
      </c>
      <c r="D640" s="25">
        <v>2.9161000000000001</v>
      </c>
      <c r="E640" s="25">
        <v>3.7006999999999999</v>
      </c>
      <c r="F640" s="25">
        <v>3.6331000000000002</v>
      </c>
      <c r="G640" s="25">
        <v>3.1684000000000001</v>
      </c>
    </row>
    <row r="641" spans="1:7" x14ac:dyDescent="0.2">
      <c r="A641" s="24">
        <v>43605</v>
      </c>
      <c r="B641" s="25">
        <v>3.2717000000000001</v>
      </c>
      <c r="C641" s="25">
        <v>3.13</v>
      </c>
      <c r="D641" s="25">
        <v>2.9064999999999999</v>
      </c>
      <c r="E641" s="25">
        <v>3.6802000000000001</v>
      </c>
      <c r="F641" s="25">
        <v>3.5935999999999999</v>
      </c>
      <c r="G641" s="25">
        <v>3.1395</v>
      </c>
    </row>
    <row r="642" spans="1:7" x14ac:dyDescent="0.2">
      <c r="A642" s="24">
        <v>43602</v>
      </c>
      <c r="B642" s="25">
        <v>3.2665000000000002</v>
      </c>
      <c r="C642" s="25">
        <v>3.1343999999999999</v>
      </c>
      <c r="D642" s="25">
        <v>2.9064999999999999</v>
      </c>
      <c r="E642" s="25">
        <v>3.6757</v>
      </c>
      <c r="F642" s="25">
        <v>3.5834999999999999</v>
      </c>
      <c r="G642" s="25">
        <v>3.1324999999999998</v>
      </c>
    </row>
    <row r="643" spans="1:7" x14ac:dyDescent="0.2">
      <c r="A643" s="24">
        <v>43601</v>
      </c>
      <c r="B643" s="25">
        <v>3.2662</v>
      </c>
      <c r="C643" s="25">
        <v>3.1293000000000002</v>
      </c>
      <c r="D643" s="25">
        <v>2.9033000000000002</v>
      </c>
      <c r="E643" s="25">
        <v>3.6787999999999998</v>
      </c>
      <c r="F643" s="25">
        <v>3.5907</v>
      </c>
      <c r="G643" s="25">
        <v>3.1278999999999999</v>
      </c>
    </row>
    <row r="644" spans="1:7" x14ac:dyDescent="0.2">
      <c r="A644" s="24">
        <v>43600</v>
      </c>
      <c r="B644" s="25">
        <v>3.2761999999999998</v>
      </c>
      <c r="C644" s="25">
        <v>3.1486000000000001</v>
      </c>
      <c r="D644" s="25">
        <v>2.9001000000000001</v>
      </c>
      <c r="E644" s="25">
        <v>3.7323</v>
      </c>
      <c r="F644" s="25">
        <v>3.5855000000000001</v>
      </c>
      <c r="G644" s="25">
        <v>3.1431</v>
      </c>
    </row>
    <row r="645" spans="1:7" x14ac:dyDescent="0.2">
      <c r="A645" s="24">
        <v>43599</v>
      </c>
      <c r="B645" s="25">
        <v>3.2858999999999998</v>
      </c>
      <c r="C645" s="25">
        <v>3.16</v>
      </c>
      <c r="D645" s="25">
        <v>2.8734000000000002</v>
      </c>
      <c r="E645" s="25">
        <v>3.7401</v>
      </c>
      <c r="F645" s="25">
        <v>3.5950000000000002</v>
      </c>
      <c r="G645" s="25">
        <v>3.1332</v>
      </c>
    </row>
    <row r="646" spans="1:7" x14ac:dyDescent="0.2">
      <c r="A646" s="24">
        <v>43598</v>
      </c>
      <c r="B646" s="25">
        <v>3.2709000000000001</v>
      </c>
      <c r="C646" s="25">
        <v>3.1303999999999998</v>
      </c>
      <c r="D646" s="25">
        <v>2.8652000000000002</v>
      </c>
      <c r="E646" s="25">
        <v>3.7227999999999999</v>
      </c>
      <c r="F646" s="25">
        <v>3.5626000000000002</v>
      </c>
      <c r="G646" s="25">
        <v>3.1213000000000002</v>
      </c>
    </row>
    <row r="647" spans="1:7" x14ac:dyDescent="0.2">
      <c r="A647" s="24">
        <v>43595</v>
      </c>
      <c r="B647" s="25">
        <v>3.3016999999999999</v>
      </c>
      <c r="C647" s="25">
        <v>3.1526999999999998</v>
      </c>
      <c r="D647" s="25">
        <v>2.8851</v>
      </c>
      <c r="E647" s="25">
        <v>3.7401</v>
      </c>
      <c r="F647" s="25">
        <v>3.6023000000000001</v>
      </c>
      <c r="G647" s="25">
        <v>3.1406000000000001</v>
      </c>
    </row>
    <row r="648" spans="1:7" x14ac:dyDescent="0.2">
      <c r="A648" s="24">
        <v>43594</v>
      </c>
      <c r="B648" s="25">
        <v>3.3115999999999999</v>
      </c>
      <c r="C648" s="25">
        <v>3.1419999999999999</v>
      </c>
      <c r="D648" s="25">
        <v>2.8679000000000001</v>
      </c>
      <c r="E648" s="25">
        <v>3.7216</v>
      </c>
      <c r="F648" s="25">
        <v>3.5939000000000001</v>
      </c>
      <c r="G648" s="25">
        <v>3.1339999999999999</v>
      </c>
    </row>
    <row r="649" spans="1:7" x14ac:dyDescent="0.2">
      <c r="A649" s="24">
        <v>43593</v>
      </c>
      <c r="B649" s="25">
        <v>3.3426</v>
      </c>
      <c r="C649" s="25">
        <v>3.1537000000000002</v>
      </c>
      <c r="D649" s="25">
        <v>2.9056000000000002</v>
      </c>
      <c r="E649" s="25">
        <v>3.7602000000000002</v>
      </c>
      <c r="F649" s="25">
        <v>3.6427999999999998</v>
      </c>
      <c r="G649" s="25">
        <v>3.1595</v>
      </c>
    </row>
    <row r="650" spans="1:7" x14ac:dyDescent="0.2">
      <c r="A650" s="24">
        <v>43592</v>
      </c>
      <c r="B650" s="25">
        <v>3.3551000000000002</v>
      </c>
      <c r="C650" s="25">
        <v>3.1627999999999998</v>
      </c>
      <c r="D650" s="25">
        <v>2.8938999999999999</v>
      </c>
      <c r="E650" s="25">
        <v>3.77</v>
      </c>
      <c r="F650" s="25">
        <v>3.6705999999999999</v>
      </c>
      <c r="G650" s="25">
        <v>3.1995</v>
      </c>
    </row>
    <row r="651" spans="1:7" x14ac:dyDescent="0.2">
      <c r="A651" s="24">
        <v>43591</v>
      </c>
      <c r="B651" s="25">
        <v>3.355</v>
      </c>
      <c r="C651" s="25">
        <v>3.1467000000000001</v>
      </c>
      <c r="D651" s="25">
        <v>2.8601999999999999</v>
      </c>
      <c r="E651" s="25">
        <v>3.7799</v>
      </c>
      <c r="F651" s="25">
        <v>3.6705000000000001</v>
      </c>
      <c r="G651" s="25">
        <v>3.1995</v>
      </c>
    </row>
    <row r="652" spans="1:7" x14ac:dyDescent="0.2">
      <c r="A652" s="24">
        <v>43590</v>
      </c>
      <c r="B652" s="25">
        <v>3.3849</v>
      </c>
      <c r="C652" s="25">
        <v>3.1949000000000001</v>
      </c>
      <c r="D652" s="25">
        <v>2.8917999999999999</v>
      </c>
      <c r="E652" s="25">
        <v>3.8172000000000001</v>
      </c>
      <c r="F652" s="25">
        <v>3.7284000000000002</v>
      </c>
      <c r="G652" s="25">
        <v>3.2643</v>
      </c>
    </row>
    <row r="653" spans="1:7" x14ac:dyDescent="0.2">
      <c r="A653" s="24">
        <v>43585</v>
      </c>
      <c r="B653" s="25">
        <v>3.3868999999999998</v>
      </c>
      <c r="C653" s="25">
        <v>3.1949000000000001</v>
      </c>
      <c r="D653" s="25">
        <v>2.8917999999999999</v>
      </c>
      <c r="E653" s="25">
        <v>3.8142</v>
      </c>
      <c r="F653" s="25">
        <v>3.7242000000000002</v>
      </c>
      <c r="G653" s="25">
        <v>3.2623000000000002</v>
      </c>
    </row>
    <row r="654" spans="1:7" x14ac:dyDescent="0.2">
      <c r="A654" s="24">
        <v>43584</v>
      </c>
      <c r="B654" s="25">
        <v>3.4268000000000001</v>
      </c>
      <c r="C654" s="25">
        <v>3.2199</v>
      </c>
      <c r="D654" s="25">
        <v>2.9222999999999999</v>
      </c>
      <c r="E654" s="25">
        <v>3.8517000000000001</v>
      </c>
      <c r="F654" s="25">
        <v>3.762</v>
      </c>
      <c r="G654" s="25">
        <v>3.2732000000000001</v>
      </c>
    </row>
    <row r="655" spans="1:7" x14ac:dyDescent="0.2">
      <c r="A655" s="24">
        <v>43583</v>
      </c>
      <c r="B655" s="25">
        <v>3.4043000000000001</v>
      </c>
      <c r="C655" s="25">
        <v>3.214</v>
      </c>
      <c r="D655" s="25">
        <v>2.8921999999999999</v>
      </c>
      <c r="E655" s="25">
        <v>3.8216999999999999</v>
      </c>
      <c r="F655" s="25">
        <v>3.7429000000000001</v>
      </c>
      <c r="G655" s="25">
        <v>3.2686999999999999</v>
      </c>
    </row>
    <row r="656" spans="1:7" x14ac:dyDescent="0.2">
      <c r="A656" s="24">
        <v>43581</v>
      </c>
      <c r="B656" s="25">
        <v>3.4043000000000001</v>
      </c>
      <c r="C656" s="25">
        <v>3.214</v>
      </c>
      <c r="D656" s="25">
        <v>2.9390000000000001</v>
      </c>
      <c r="E656" s="25">
        <v>3.8268</v>
      </c>
      <c r="F656" s="25">
        <v>3.7403</v>
      </c>
      <c r="G656" s="25">
        <v>3.2725</v>
      </c>
    </row>
    <row r="657" spans="1:7" x14ac:dyDescent="0.2">
      <c r="A657" s="24">
        <v>43580</v>
      </c>
      <c r="B657" s="25">
        <v>3.4192999999999998</v>
      </c>
      <c r="C657" s="25">
        <v>3.2441</v>
      </c>
      <c r="D657" s="25">
        <v>2.9419</v>
      </c>
      <c r="E657" s="25">
        <v>3.8515999999999999</v>
      </c>
      <c r="F657" s="25">
        <v>3.7765</v>
      </c>
      <c r="G657" s="25">
        <v>3.2677999999999998</v>
      </c>
    </row>
    <row r="658" spans="1:7" x14ac:dyDescent="0.2">
      <c r="A658" s="24">
        <v>43579</v>
      </c>
      <c r="B658" s="25">
        <v>3.4342999999999999</v>
      </c>
      <c r="C658" s="25">
        <v>3.2692999999999999</v>
      </c>
      <c r="D658" s="25">
        <v>2.9451999999999998</v>
      </c>
      <c r="E658" s="25">
        <v>3.8767</v>
      </c>
      <c r="F658" s="25">
        <v>3.7913000000000001</v>
      </c>
      <c r="G658" s="25">
        <v>3.2717000000000001</v>
      </c>
    </row>
    <row r="659" spans="1:7" x14ac:dyDescent="0.2">
      <c r="A659" s="24">
        <v>43578</v>
      </c>
      <c r="B659" s="25">
        <v>3.3993000000000002</v>
      </c>
      <c r="C659" s="25">
        <v>3.2437</v>
      </c>
      <c r="D659" s="25">
        <v>2.9540999999999999</v>
      </c>
      <c r="E659" s="25">
        <v>3.8367</v>
      </c>
      <c r="F659" s="25">
        <v>3.7757000000000001</v>
      </c>
      <c r="G659" s="25">
        <v>3.2408000000000001</v>
      </c>
    </row>
    <row r="660" spans="1:7" x14ac:dyDescent="0.2">
      <c r="A660" s="24">
        <v>43577</v>
      </c>
      <c r="B660" s="25">
        <v>3.4091</v>
      </c>
      <c r="C660" s="25">
        <v>3.2231000000000001</v>
      </c>
      <c r="D660" s="25">
        <v>2.9333999999999998</v>
      </c>
      <c r="E660" s="25">
        <v>3.8479000000000001</v>
      </c>
      <c r="F660" s="25">
        <v>3.7442000000000002</v>
      </c>
      <c r="G660" s="25">
        <v>3.1998000000000002</v>
      </c>
    </row>
    <row r="661" spans="1:7" x14ac:dyDescent="0.2">
      <c r="A661" s="24">
        <v>43574</v>
      </c>
      <c r="B661" s="25">
        <v>3.3740999999999999</v>
      </c>
      <c r="C661" s="25">
        <v>3.2023999999999999</v>
      </c>
      <c r="D661" s="25">
        <v>2.9089</v>
      </c>
      <c r="E661" s="25">
        <v>3.8064</v>
      </c>
      <c r="F661" s="25">
        <v>3.7000999999999999</v>
      </c>
      <c r="G661" s="25">
        <v>3.1764000000000001</v>
      </c>
    </row>
    <row r="662" spans="1:7" x14ac:dyDescent="0.2">
      <c r="A662" s="24">
        <v>43573</v>
      </c>
      <c r="B662" s="25">
        <v>3.3589000000000002</v>
      </c>
      <c r="C662" s="25">
        <v>3.2018</v>
      </c>
      <c r="D662" s="25">
        <v>2.9119999999999999</v>
      </c>
      <c r="E662" s="25">
        <v>3.8014999999999999</v>
      </c>
      <c r="F662" s="25">
        <v>3.7103999999999999</v>
      </c>
      <c r="G662" s="25">
        <v>3.1974</v>
      </c>
    </row>
    <row r="663" spans="1:7" x14ac:dyDescent="0.2">
      <c r="A663" s="24">
        <v>43572</v>
      </c>
      <c r="B663" s="25">
        <v>3.3938000000000001</v>
      </c>
      <c r="C663" s="25">
        <v>3.2566999999999999</v>
      </c>
      <c r="D663" s="25">
        <v>2.9397000000000002</v>
      </c>
      <c r="E663" s="25">
        <v>3.8475999999999999</v>
      </c>
      <c r="F663" s="25">
        <v>3.7393000000000001</v>
      </c>
      <c r="G663" s="25">
        <v>3.2343000000000002</v>
      </c>
    </row>
    <row r="664" spans="1:7" x14ac:dyDescent="0.2">
      <c r="A664" s="24">
        <v>43571</v>
      </c>
      <c r="B664" s="25">
        <v>3.3936999999999999</v>
      </c>
      <c r="C664" s="25">
        <v>3.2565</v>
      </c>
      <c r="D664" s="25">
        <v>2.9432</v>
      </c>
      <c r="E664" s="25">
        <v>3.8653</v>
      </c>
      <c r="F664" s="25">
        <v>3.7719</v>
      </c>
      <c r="G664" s="25">
        <v>3.2370000000000001</v>
      </c>
    </row>
    <row r="665" spans="1:7" x14ac:dyDescent="0.2">
      <c r="A665" s="24">
        <v>43570</v>
      </c>
      <c r="B665" s="25">
        <v>3.3736000000000002</v>
      </c>
      <c r="C665" s="25">
        <v>3.2414000000000001</v>
      </c>
      <c r="D665" s="25">
        <v>2.9275000000000002</v>
      </c>
      <c r="E665" s="25">
        <v>3.8586</v>
      </c>
      <c r="F665" s="25">
        <v>3.7437999999999998</v>
      </c>
      <c r="G665" s="25">
        <v>3.1899000000000002</v>
      </c>
    </row>
    <row r="666" spans="1:7" x14ac:dyDescent="0.2">
      <c r="A666" s="24">
        <v>43567</v>
      </c>
      <c r="B666" s="25">
        <v>3.3334000000000001</v>
      </c>
      <c r="C666" s="25">
        <v>3.1778</v>
      </c>
      <c r="D666" s="25">
        <v>2.8996</v>
      </c>
      <c r="E666" s="25">
        <v>3.8083999999999998</v>
      </c>
      <c r="F666" s="25">
        <v>3.6772</v>
      </c>
      <c r="G666" s="25">
        <v>3.1393</v>
      </c>
    </row>
    <row r="667" spans="1:7" x14ac:dyDescent="0.2">
      <c r="A667" s="24">
        <v>43566</v>
      </c>
      <c r="B667" s="25">
        <v>3.2784</v>
      </c>
      <c r="C667" s="25">
        <v>3.1793</v>
      </c>
      <c r="D667" s="25">
        <v>2.9036</v>
      </c>
      <c r="E667" s="25">
        <v>3.7486000000000002</v>
      </c>
      <c r="F667" s="25">
        <v>3.6265000000000001</v>
      </c>
      <c r="G667" s="25">
        <v>3.1166</v>
      </c>
    </row>
    <row r="668" spans="1:7" x14ac:dyDescent="0.2">
      <c r="A668" s="24">
        <v>43565</v>
      </c>
      <c r="B668" s="25">
        <v>3.2932000000000001</v>
      </c>
      <c r="C668" s="25">
        <v>3.21</v>
      </c>
      <c r="D668" s="25">
        <v>2.9026000000000001</v>
      </c>
      <c r="E668" s="25">
        <v>3.7734999999999999</v>
      </c>
      <c r="F668" s="25">
        <v>3.6518999999999999</v>
      </c>
      <c r="G668" s="25">
        <v>3.1236000000000002</v>
      </c>
    </row>
    <row r="669" spans="1:7" x14ac:dyDescent="0.2">
      <c r="A669" s="24">
        <v>43564</v>
      </c>
      <c r="B669" s="25">
        <v>3.2881999999999998</v>
      </c>
      <c r="C669" s="25">
        <v>3.2259000000000002</v>
      </c>
      <c r="D669" s="25">
        <v>2.7538999999999998</v>
      </c>
      <c r="E669" s="25">
        <v>3.8035000000000001</v>
      </c>
      <c r="F669" s="25">
        <v>3.6676000000000002</v>
      </c>
      <c r="G669" s="25">
        <v>3.1177000000000001</v>
      </c>
    </row>
    <row r="670" spans="1:7" x14ac:dyDescent="0.2">
      <c r="A670" s="24">
        <v>43563</v>
      </c>
      <c r="B670" s="25">
        <v>3.2482000000000002</v>
      </c>
      <c r="C670" s="25">
        <v>3.1623000000000001</v>
      </c>
      <c r="D670" s="25">
        <v>2.7080000000000002</v>
      </c>
      <c r="E670" s="25">
        <v>3.7534999999999998</v>
      </c>
      <c r="F670" s="25">
        <v>3.5983999999999998</v>
      </c>
      <c r="G670" s="25">
        <v>3.0583999999999998</v>
      </c>
    </row>
    <row r="671" spans="1:7" x14ac:dyDescent="0.2">
      <c r="A671" s="24">
        <v>43559</v>
      </c>
      <c r="B671" s="25">
        <v>3.2679</v>
      </c>
      <c r="C671" s="25">
        <v>3.1313</v>
      </c>
      <c r="D671" s="25">
        <v>2.6137999999999999</v>
      </c>
      <c r="E671" s="25">
        <v>3.7633000000000001</v>
      </c>
      <c r="F671" s="25">
        <v>3.6012</v>
      </c>
      <c r="G671" s="25">
        <v>3.0589</v>
      </c>
    </row>
    <row r="672" spans="1:7" x14ac:dyDescent="0.2">
      <c r="A672" s="24">
        <v>43558</v>
      </c>
      <c r="B672" s="25">
        <v>3.2330999999999999</v>
      </c>
      <c r="C672" s="25">
        <v>3.081</v>
      </c>
      <c r="D672" s="25">
        <v>2.5905999999999998</v>
      </c>
      <c r="E672" s="25">
        <v>3.7484000000000002</v>
      </c>
      <c r="F672" s="25">
        <v>3.5790000000000002</v>
      </c>
      <c r="G672" s="25">
        <v>3.0314000000000001</v>
      </c>
    </row>
    <row r="673" spans="1:7" x14ac:dyDescent="0.2">
      <c r="A673" s="24">
        <v>43557</v>
      </c>
      <c r="B673" s="25">
        <v>3.1680999999999999</v>
      </c>
      <c r="C673" s="25">
        <v>3.0377999999999998</v>
      </c>
      <c r="D673" s="25">
        <v>2.5886999999999998</v>
      </c>
      <c r="E673" s="25">
        <v>3.6909000000000001</v>
      </c>
      <c r="F673" s="25">
        <v>3.5266000000000002</v>
      </c>
      <c r="G673" s="25">
        <v>3.0185</v>
      </c>
    </row>
    <row r="674" spans="1:7" x14ac:dyDescent="0.2">
      <c r="A674" s="24">
        <v>43556</v>
      </c>
      <c r="B674" s="25">
        <v>3.1332</v>
      </c>
      <c r="C674" s="25">
        <v>3.0125999999999999</v>
      </c>
      <c r="D674" s="25">
        <v>2.5733000000000001</v>
      </c>
      <c r="E674" s="25">
        <v>3.6558999999999999</v>
      </c>
      <c r="F674" s="25">
        <v>3.4843000000000002</v>
      </c>
      <c r="G674" s="25">
        <v>3.0028999999999999</v>
      </c>
    </row>
    <row r="675" spans="1:7" x14ac:dyDescent="0.2">
      <c r="A675" s="24">
        <v>43553</v>
      </c>
      <c r="B675" s="25">
        <v>3.0682999999999998</v>
      </c>
      <c r="C675" s="25">
        <v>2.9577</v>
      </c>
      <c r="D675" s="25">
        <v>2.5851999999999999</v>
      </c>
      <c r="E675" s="25">
        <v>3.5834000000000001</v>
      </c>
      <c r="F675" s="25">
        <v>3.4224000000000001</v>
      </c>
      <c r="G675" s="25">
        <v>2.9666000000000001</v>
      </c>
    </row>
    <row r="676" spans="1:7" x14ac:dyDescent="0.2">
      <c r="A676" s="24">
        <v>43552</v>
      </c>
      <c r="B676" s="25">
        <v>3.0634000000000001</v>
      </c>
      <c r="C676" s="25">
        <v>2.9658000000000002</v>
      </c>
      <c r="D676" s="25">
        <v>2.5924999999999998</v>
      </c>
      <c r="E676" s="25">
        <v>3.5733999999999999</v>
      </c>
      <c r="F676" s="25">
        <v>3.403</v>
      </c>
      <c r="G676" s="25">
        <v>2.9735</v>
      </c>
    </row>
    <row r="677" spans="1:7" x14ac:dyDescent="0.2">
      <c r="A677" s="24">
        <v>43551</v>
      </c>
      <c r="B677" s="25">
        <v>3.0882000000000001</v>
      </c>
      <c r="C677" s="25">
        <v>2.9937</v>
      </c>
      <c r="D677" s="25">
        <v>2.6034999999999999</v>
      </c>
      <c r="E677" s="25">
        <v>3.5933999999999999</v>
      </c>
      <c r="F677" s="25">
        <v>3.4327000000000001</v>
      </c>
      <c r="G677" s="25">
        <v>2.9954000000000001</v>
      </c>
    </row>
    <row r="678" spans="1:7" x14ac:dyDescent="0.2">
      <c r="A678" s="24">
        <v>43550</v>
      </c>
      <c r="B678" s="25">
        <v>3.0632999999999999</v>
      </c>
      <c r="C678" s="25">
        <v>2.9927999999999999</v>
      </c>
      <c r="D678" s="25">
        <v>2.5897999999999999</v>
      </c>
      <c r="E678" s="25">
        <v>3.5809000000000002</v>
      </c>
      <c r="F678" s="25">
        <v>3.4319999999999999</v>
      </c>
      <c r="G678" s="25">
        <v>3.0074000000000001</v>
      </c>
    </row>
    <row r="679" spans="1:7" x14ac:dyDescent="0.2">
      <c r="A679" s="24">
        <v>43549</v>
      </c>
      <c r="B679" s="25">
        <v>3.0831</v>
      </c>
      <c r="C679" s="25">
        <v>3.0101</v>
      </c>
      <c r="D679" s="25">
        <v>2.6229</v>
      </c>
      <c r="E679" s="25">
        <v>3.5709</v>
      </c>
      <c r="F679" s="25">
        <v>3.423</v>
      </c>
      <c r="G679" s="25">
        <v>3.0169000000000001</v>
      </c>
    </row>
    <row r="680" spans="1:7" x14ac:dyDescent="0.2">
      <c r="A680" s="24">
        <v>43546</v>
      </c>
      <c r="B680" s="25">
        <v>3.1080000000000001</v>
      </c>
      <c r="C680" s="25">
        <v>3.0339999999999998</v>
      </c>
      <c r="D680" s="25">
        <v>2.5979000000000001</v>
      </c>
      <c r="E680" s="25">
        <v>3.6206999999999998</v>
      </c>
      <c r="F680" s="25">
        <v>3.4596</v>
      </c>
      <c r="G680" s="25">
        <v>3.0365000000000002</v>
      </c>
    </row>
    <row r="681" spans="1:7" x14ac:dyDescent="0.2">
      <c r="A681" s="24">
        <v>43545</v>
      </c>
      <c r="B681" s="25">
        <v>3.1291000000000002</v>
      </c>
      <c r="C681" s="25">
        <v>3.0465</v>
      </c>
      <c r="D681" s="25">
        <v>2.5998000000000001</v>
      </c>
      <c r="E681" s="25">
        <v>3.6232000000000002</v>
      </c>
      <c r="F681" s="25">
        <v>3.4807000000000001</v>
      </c>
      <c r="G681" s="25">
        <v>3.0621</v>
      </c>
    </row>
    <row r="682" spans="1:7" x14ac:dyDescent="0.2">
      <c r="A682" s="24">
        <v>43544</v>
      </c>
      <c r="B682" s="25">
        <v>3.1453000000000002</v>
      </c>
      <c r="C682" s="25">
        <v>3.0710999999999999</v>
      </c>
      <c r="D682" s="25">
        <v>2.6093000000000002</v>
      </c>
      <c r="E682" s="25">
        <v>3.6432000000000002</v>
      </c>
      <c r="F682" s="25">
        <v>3.5</v>
      </c>
      <c r="G682" s="25">
        <v>3.0728</v>
      </c>
    </row>
    <row r="683" spans="1:7" x14ac:dyDescent="0.2">
      <c r="A683" s="24">
        <v>43543</v>
      </c>
      <c r="B683" s="25">
        <v>3.1377000000000002</v>
      </c>
      <c r="C683" s="25">
        <v>3.0767000000000002</v>
      </c>
      <c r="D683" s="25">
        <v>2.6187999999999998</v>
      </c>
      <c r="E683" s="25">
        <v>3.6532</v>
      </c>
      <c r="F683" s="25">
        <v>3.5047000000000001</v>
      </c>
      <c r="G683" s="25">
        <v>3.0663</v>
      </c>
    </row>
    <row r="684" spans="1:7" x14ac:dyDescent="0.2">
      <c r="A684" s="24">
        <v>43542</v>
      </c>
      <c r="B684" s="25">
        <v>3.1377000000000002</v>
      </c>
      <c r="C684" s="25">
        <v>3.0714999999999999</v>
      </c>
      <c r="D684" s="25">
        <v>2.6318999999999999</v>
      </c>
      <c r="E684" s="25">
        <v>3.6480999999999999</v>
      </c>
      <c r="F684" s="25">
        <v>3.5091000000000001</v>
      </c>
      <c r="G684" s="25">
        <v>3.0670999999999999</v>
      </c>
    </row>
    <row r="685" spans="1:7" x14ac:dyDescent="0.2">
      <c r="A685" s="24">
        <v>43539</v>
      </c>
      <c r="B685" s="25">
        <v>3.1375999999999999</v>
      </c>
      <c r="C685" s="25">
        <v>3.0625</v>
      </c>
      <c r="D685" s="25">
        <v>2.645</v>
      </c>
      <c r="E685" s="25">
        <v>3.6231</v>
      </c>
      <c r="F685" s="25">
        <v>3.4817</v>
      </c>
      <c r="G685" s="25">
        <v>3.0608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238F-7852-425D-AEF1-774287C3589B}">
  <dimension ref="A1:N121"/>
  <sheetViews>
    <sheetView zoomScale="85" zoomScaleNormal="85" workbookViewId="0">
      <selection activeCell="C8" sqref="C8"/>
    </sheetView>
  </sheetViews>
  <sheetFormatPr defaultRowHeight="14.25" x14ac:dyDescent="0.2"/>
  <cols>
    <col min="1" max="1" width="12.375" bestFit="1" customWidth="1"/>
    <col min="2" max="3" width="9.125" style="7"/>
    <col min="4" max="4" width="11.75" style="7" customWidth="1"/>
    <col min="5" max="7" width="9.125" style="7"/>
    <col min="8" max="8" width="11.875" style="7" bestFit="1" customWidth="1"/>
    <col min="9" max="14" width="11.875" style="7" customWidth="1"/>
  </cols>
  <sheetData>
    <row r="1" spans="1:14" x14ac:dyDescent="0.2">
      <c r="B1" s="13" t="s">
        <v>0</v>
      </c>
      <c r="D1" s="11" t="s">
        <v>32</v>
      </c>
      <c r="F1" s="13" t="s">
        <v>18</v>
      </c>
      <c r="I1" s="13" t="s">
        <v>0</v>
      </c>
      <c r="J1" s="13" t="s">
        <v>18</v>
      </c>
      <c r="K1" s="11" t="s">
        <v>32</v>
      </c>
      <c r="L1" s="11"/>
      <c r="M1" s="11"/>
      <c r="N1" s="11"/>
    </row>
    <row r="2" spans="1:14" s="7" customFormat="1" x14ac:dyDescent="0.2">
      <c r="B2" s="26" t="s">
        <v>4</v>
      </c>
      <c r="C2" s="26"/>
      <c r="D2" s="27" t="s">
        <v>44</v>
      </c>
      <c r="E2" s="27"/>
      <c r="F2" s="26" t="s">
        <v>16</v>
      </c>
      <c r="G2" s="26"/>
      <c r="I2" s="7" t="s">
        <v>45</v>
      </c>
      <c r="J2" s="7" t="s">
        <v>46</v>
      </c>
      <c r="K2" s="7" t="s">
        <v>47</v>
      </c>
      <c r="L2" s="7" t="s">
        <v>45</v>
      </c>
      <c r="M2" s="7" t="s">
        <v>46</v>
      </c>
      <c r="N2" s="7" t="s">
        <v>47</v>
      </c>
    </row>
    <row r="3" spans="1:14" x14ac:dyDescent="0.2">
      <c r="A3" s="12" t="s">
        <v>38</v>
      </c>
      <c r="B3" s="12" t="s">
        <v>40</v>
      </c>
      <c r="C3" s="12" t="s">
        <v>42</v>
      </c>
      <c r="D3" s="12" t="s">
        <v>40</v>
      </c>
      <c r="E3" s="12" t="s">
        <v>42</v>
      </c>
      <c r="F3" s="12" t="s">
        <v>40</v>
      </c>
      <c r="G3" s="12" t="s">
        <v>42</v>
      </c>
      <c r="I3" s="12" t="s">
        <v>40</v>
      </c>
      <c r="J3" s="12" t="s">
        <v>40</v>
      </c>
      <c r="K3" s="12" t="s">
        <v>40</v>
      </c>
      <c r="L3" s="12" t="s">
        <v>48</v>
      </c>
      <c r="M3" s="12" t="s">
        <v>48</v>
      </c>
      <c r="N3" s="12" t="s">
        <v>48</v>
      </c>
    </row>
    <row r="4" spans="1:14" x14ac:dyDescent="0.2">
      <c r="A4" s="12" t="s">
        <v>39</v>
      </c>
      <c r="B4" s="12" t="s">
        <v>41</v>
      </c>
      <c r="C4" s="12" t="s">
        <v>43</v>
      </c>
      <c r="D4" s="12" t="s">
        <v>41</v>
      </c>
      <c r="E4" s="12" t="s">
        <v>43</v>
      </c>
      <c r="F4" s="12" t="s">
        <v>41</v>
      </c>
      <c r="G4" s="12" t="s">
        <v>43</v>
      </c>
      <c r="I4" s="12" t="s">
        <v>41</v>
      </c>
      <c r="J4" s="12" t="s">
        <v>41</v>
      </c>
      <c r="K4" s="12" t="s">
        <v>41</v>
      </c>
      <c r="L4" s="12"/>
      <c r="M4" s="12"/>
      <c r="N4" s="12"/>
    </row>
    <row r="5" spans="1:14" x14ac:dyDescent="0.2">
      <c r="A5" s="6">
        <v>44539</v>
      </c>
      <c r="B5" s="16">
        <f>[1]!WSD("180201.SZ",B4:C4,"2021-06-21","","TradingCalendar=SSE","Sort=D","rptType=1","ShowCodes=N","ShowParams=Y","cols=2;rows=117")</f>
        <v>13.07</v>
      </c>
      <c r="C5" s="16">
        <v>0.32238256063862308</v>
      </c>
      <c r="D5" s="8">
        <f>[1]!s_dq_close($D$1,$A5,1)</f>
        <v>1834.316</v>
      </c>
      <c r="E5" s="9">
        <f>[1]!s_dq_pctchange($D$1,$A5)</f>
        <v>1.2634217165443857</v>
      </c>
      <c r="F5" s="9">
        <f>[1]!s_dq_close($F$1,$A5)</f>
        <v>10.013</v>
      </c>
      <c r="G5" s="9">
        <f>[1]!s_dq_pctchange($F$1,$A5)</f>
        <v>-0.10973663208299314</v>
      </c>
      <c r="H5" s="15">
        <v>44372</v>
      </c>
      <c r="I5" s="9">
        <f>[1]!s_dq_close($I$1,$H5)</f>
        <v>13.045</v>
      </c>
      <c r="J5" s="9">
        <f>[1]!s_dq_close($J$1,$H5)</f>
        <v>8.8140000000000001</v>
      </c>
      <c r="K5" s="9">
        <f>[1]!s_dq_close($K$1,$H5)</f>
        <v>1816.1</v>
      </c>
      <c r="L5" s="9"/>
      <c r="M5" s="9"/>
      <c r="N5" s="9"/>
    </row>
    <row r="6" spans="1:14" x14ac:dyDescent="0.2">
      <c r="A6" s="6">
        <v>44538</v>
      </c>
      <c r="B6" s="16">
        <v>13.028</v>
      </c>
      <c r="C6" s="16">
        <v>3.8393611303085169E-2</v>
      </c>
      <c r="D6" s="8">
        <f>[1]!s_dq_close($D$1,$A6,1)</f>
        <v>1811.43</v>
      </c>
      <c r="E6" s="9">
        <f>[1]!s_dq_pctchange($D$1,$A6)</f>
        <v>0.43134754525545266</v>
      </c>
      <c r="F6" s="9">
        <f>[1]!s_dq_close($F$1,$A6)</f>
        <v>10.023999999999999</v>
      </c>
      <c r="G6" s="9">
        <f>[1]!s_dq_pctchange($F$1,$A6)</f>
        <v>0.19992003198720087</v>
      </c>
      <c r="H6" s="15">
        <f>WORKDAY(H5,5)</f>
        <v>44379</v>
      </c>
      <c r="I6" s="9">
        <f>[1]!s_dq_close($I$1,$H6)</f>
        <v>12.956</v>
      </c>
      <c r="J6" s="9">
        <f>[1]!s_dq_close($J$1,$H6)</f>
        <v>8.9169999999999998</v>
      </c>
      <c r="K6" s="9">
        <f>[1]!s_dq_close($K$1,$H6)</f>
        <v>1759.81</v>
      </c>
      <c r="L6" s="10">
        <f>I6/I5-1</f>
        <v>-6.8225373706400916E-3</v>
      </c>
      <c r="M6" s="10">
        <f t="shared" ref="M6:N6" si="0">J6/J5-1</f>
        <v>1.1685954163830337E-2</v>
      </c>
      <c r="N6" s="10">
        <f t="shared" si="0"/>
        <v>-3.099498926270583E-2</v>
      </c>
    </row>
    <row r="7" spans="1:14" x14ac:dyDescent="0.2">
      <c r="A7" s="6">
        <v>44537</v>
      </c>
      <c r="B7" s="16">
        <v>13.023</v>
      </c>
      <c r="C7" s="16">
        <v>-3.8378876266508918E-2</v>
      </c>
      <c r="D7" s="8">
        <f>[1]!s_dq_close($D$1,$A7,1)</f>
        <v>1803.65</v>
      </c>
      <c r="E7" s="9">
        <f>[1]!s_dq_pctchange($D$1,$A7)</f>
        <v>0.17940258384154908</v>
      </c>
      <c r="F7" s="9">
        <f>[1]!s_dq_close($F$1,$A7)</f>
        <v>10.004</v>
      </c>
      <c r="G7" s="9">
        <f>[1]!s_dq_pctchange($F$1,$A7)</f>
        <v>0.240480961923839</v>
      </c>
      <c r="H7" s="15">
        <f t="shared" ref="H7:H29" si="1">WORKDAY(H6,5)</f>
        <v>44386</v>
      </c>
      <c r="I7" s="9">
        <f>[1]!s_dq_close($I$1,$H7)</f>
        <v>12.738</v>
      </c>
      <c r="J7" s="9">
        <f>[1]!s_dq_close($J$1,$H7)</f>
        <v>8.81</v>
      </c>
      <c r="K7" s="9">
        <f>[1]!s_dq_close($K$1,$H7)</f>
        <v>1768.9</v>
      </c>
      <c r="L7" s="10">
        <f t="shared" ref="L7:L29" si="2">I7/I6-1</f>
        <v>-1.682618092003707E-2</v>
      </c>
      <c r="M7" s="10">
        <f t="shared" ref="M7:M27" si="3">J7/J6-1</f>
        <v>-1.199955141863851E-2</v>
      </c>
      <c r="N7" s="10">
        <f t="shared" ref="N7:N29" si="4">K7/K6-1</f>
        <v>5.1653303481626889E-3</v>
      </c>
    </row>
    <row r="8" spans="1:14" x14ac:dyDescent="0.2">
      <c r="A8" s="6">
        <v>44536</v>
      </c>
      <c r="B8" s="16">
        <v>13.028</v>
      </c>
      <c r="C8" s="16">
        <v>-1.534919416729771E-2</v>
      </c>
      <c r="D8" s="8">
        <f>[1]!s_dq_close($D$1,$A8,1)</f>
        <v>1800.42</v>
      </c>
      <c r="E8" s="9">
        <f>[1]!s_dq_pctchange($D$1,$A8)</f>
        <v>-0.22554849292597554</v>
      </c>
      <c r="F8" s="9">
        <f>[1]!s_dq_close($F$1,$A8)</f>
        <v>9.98</v>
      </c>
      <c r="G8" s="9">
        <f>[1]!s_dq_pctchange($F$1,$A8)</f>
        <v>-4.0064102564098147E-2</v>
      </c>
      <c r="H8" s="15">
        <f t="shared" si="1"/>
        <v>44393</v>
      </c>
      <c r="I8" s="9">
        <f>[1]!s_dq_close($I$1,$H8)</f>
        <v>12.702999999999999</v>
      </c>
      <c r="J8" s="9">
        <f>[1]!s_dq_close($J$1,$H8)</f>
        <v>8.86</v>
      </c>
      <c r="K8" s="9">
        <f>[1]!s_dq_close($K$1,$H8)</f>
        <v>1767.35</v>
      </c>
      <c r="L8" s="10">
        <f t="shared" si="2"/>
        <v>-2.7476840948343906E-3</v>
      </c>
      <c r="M8" s="10">
        <f t="shared" si="3"/>
        <v>5.6753688989783502E-3</v>
      </c>
      <c r="N8" s="10">
        <f t="shared" si="4"/>
        <v>-8.7625077731934287E-4</v>
      </c>
    </row>
    <row r="9" spans="1:14" x14ac:dyDescent="0.2">
      <c r="A9" s="6">
        <v>44533</v>
      </c>
      <c r="B9" s="16">
        <v>13.03</v>
      </c>
      <c r="C9" s="16">
        <v>0.22305976463348909</v>
      </c>
      <c r="D9" s="8">
        <f>[1]!s_dq_close($D$1,$A9,1)</f>
        <v>1804.49</v>
      </c>
      <c r="E9" s="9">
        <f>[1]!s_dq_pctchange($D$1,$A9)</f>
        <v>1.0737570855644969</v>
      </c>
      <c r="F9" s="9">
        <f>[1]!s_dq_close($F$1,$A9)</f>
        <v>9.984</v>
      </c>
      <c r="G9" s="9">
        <f>[1]!s_dq_pctchange($F$1,$A9)</f>
        <v>0.1303780964797904</v>
      </c>
      <c r="H9" s="15">
        <f t="shared" si="1"/>
        <v>44400</v>
      </c>
      <c r="I9" s="9">
        <f>[1]!s_dq_close($I$1,$H9)</f>
        <v>12.672000000000001</v>
      </c>
      <c r="J9" s="9">
        <f>[1]!s_dq_close($J$1,$H9)</f>
        <v>8.9239999999999995</v>
      </c>
      <c r="K9" s="9">
        <f>[1]!s_dq_close($K$1,$H9)</f>
        <v>1758.58</v>
      </c>
      <c r="L9" s="10">
        <f t="shared" si="2"/>
        <v>-2.4403684169093109E-3</v>
      </c>
      <c r="M9" s="10">
        <f t="shared" si="3"/>
        <v>7.2234762979683786E-3</v>
      </c>
      <c r="N9" s="10">
        <f t="shared" si="4"/>
        <v>-4.9622315896681313E-3</v>
      </c>
    </row>
    <row r="10" spans="1:14" x14ac:dyDescent="0.2">
      <c r="A10" s="6">
        <v>44532</v>
      </c>
      <c r="B10" s="16">
        <v>13.000999999999999</v>
      </c>
      <c r="C10" s="16">
        <v>0.13864284063774862</v>
      </c>
      <c r="D10" s="8">
        <f>[1]!s_dq_close($D$1,$A10,1)</f>
        <v>1785.32</v>
      </c>
      <c r="E10" s="9">
        <f>[1]!s_dq_pctchange($D$1,$A10)</f>
        <v>-0.10575142260842879</v>
      </c>
      <c r="F10" s="9">
        <f>[1]!s_dq_close($F$1,$A10)</f>
        <v>9.9710000000000001</v>
      </c>
      <c r="G10" s="9">
        <f>[1]!s_dq_pctchange($F$1,$A10)</f>
        <v>0.52424639580602472</v>
      </c>
      <c r="H10" s="15">
        <f t="shared" si="1"/>
        <v>44407</v>
      </c>
      <c r="I10" s="9">
        <f>[1]!s_dq_close($I$1,$H10)</f>
        <v>12.534000000000001</v>
      </c>
      <c r="J10" s="9">
        <f>[1]!s_dq_close($J$1,$H10)</f>
        <v>8.8879999999999999</v>
      </c>
      <c r="K10" s="9">
        <f>[1]!s_dq_close($K$1,$H10)</f>
        <v>1688.29</v>
      </c>
      <c r="L10" s="10">
        <f t="shared" si="2"/>
        <v>-1.0890151515151492E-2</v>
      </c>
      <c r="M10" s="10">
        <f t="shared" si="3"/>
        <v>-4.034065441505974E-3</v>
      </c>
      <c r="N10" s="10">
        <f t="shared" si="4"/>
        <v>-3.9969748319666931E-2</v>
      </c>
    </row>
    <row r="11" spans="1:14" x14ac:dyDescent="0.2">
      <c r="A11" s="6">
        <v>44531</v>
      </c>
      <c r="B11" s="16">
        <v>12.983000000000001</v>
      </c>
      <c r="C11" s="16">
        <v>0.15428527347065765</v>
      </c>
      <c r="D11" s="8">
        <f>[1]!s_dq_close($D$1,$A11,1)</f>
        <v>1787.21</v>
      </c>
      <c r="E11" s="9">
        <f>[1]!s_dq_pctchange($D$1,$A11)</f>
        <v>1.7808125562376838</v>
      </c>
      <c r="F11" s="9">
        <f>[1]!s_dq_close($F$1,$A11)</f>
        <v>9.9190000000000005</v>
      </c>
      <c r="G11" s="9">
        <f>[1]!s_dq_pctchange($F$1,$A11)</f>
        <v>0.12112647622893363</v>
      </c>
      <c r="H11" s="15">
        <f t="shared" si="1"/>
        <v>44414</v>
      </c>
      <c r="I11" s="9">
        <f>[1]!s_dq_close($I$1,$H11)</f>
        <v>12.507</v>
      </c>
      <c r="J11" s="9">
        <f>[1]!s_dq_close($J$1,$H11)</f>
        <v>9.0299999999999994</v>
      </c>
      <c r="K11" s="9">
        <f>[1]!s_dq_close($K$1,$H11)</f>
        <v>1684.93</v>
      </c>
      <c r="L11" s="10">
        <f t="shared" si="2"/>
        <v>-2.1541407371948873E-3</v>
      </c>
      <c r="M11" s="10">
        <f t="shared" si="3"/>
        <v>1.597659765976589E-2</v>
      </c>
      <c r="N11" s="10">
        <f t="shared" si="4"/>
        <v>-1.9901794123047267E-3</v>
      </c>
    </row>
    <row r="12" spans="1:14" x14ac:dyDescent="0.2">
      <c r="A12" s="6">
        <v>44530</v>
      </c>
      <c r="B12" s="16">
        <v>12.962999999999999</v>
      </c>
      <c r="C12" s="16">
        <v>7.7202192542266554E-2</v>
      </c>
      <c r="D12" s="8">
        <f>[1]!s_dq_close($D$1,$A12,1)</f>
        <v>1755.94</v>
      </c>
      <c r="E12" s="9">
        <f>[1]!s_dq_pctchange($D$1,$A12)</f>
        <v>0.30102760657348226</v>
      </c>
      <c r="F12" s="9">
        <f>[1]!s_dq_close($F$1,$A12)</f>
        <v>9.907</v>
      </c>
      <c r="G12" s="9">
        <f>[1]!s_dq_pctchange($F$1,$A12)</f>
        <v>2.0191822311970399E-2</v>
      </c>
      <c r="H12" s="15">
        <f t="shared" si="1"/>
        <v>44421</v>
      </c>
      <c r="I12" s="9">
        <f>[1]!s_dq_close($I$1,$H12)</f>
        <v>12.513</v>
      </c>
      <c r="J12" s="9">
        <f>[1]!s_dq_close($J$1,$H12)</f>
        <v>8.9949999999999992</v>
      </c>
      <c r="K12" s="9">
        <f>[1]!s_dq_close($K$1,$H12)</f>
        <v>1698.71</v>
      </c>
      <c r="L12" s="10">
        <f t="shared" si="2"/>
        <v>4.7973135044387938E-4</v>
      </c>
      <c r="M12" s="10">
        <f t="shared" si="3"/>
        <v>-3.8759689922480689E-3</v>
      </c>
      <c r="N12" s="10">
        <f t="shared" si="4"/>
        <v>8.178381297739401E-3</v>
      </c>
    </row>
    <row r="13" spans="1:14" x14ac:dyDescent="0.2">
      <c r="A13" s="6">
        <v>44529</v>
      </c>
      <c r="B13" s="16">
        <v>12.952999999999999</v>
      </c>
      <c r="C13" s="16">
        <v>-0.16955684007707317</v>
      </c>
      <c r="D13" s="8">
        <f>[1]!s_dq_close($D$1,$A13,1)</f>
        <v>1750.67</v>
      </c>
      <c r="E13" s="9">
        <f>[1]!s_dq_pctchange($D$1,$A13)</f>
        <v>-0.80515389148270911</v>
      </c>
      <c r="F13" s="9">
        <f>[1]!s_dq_close($F$1,$A13)</f>
        <v>9.9049999999999994</v>
      </c>
      <c r="G13" s="9">
        <f>[1]!s_dq_pctchange($F$1,$A13)</f>
        <v>-0.19145505844417704</v>
      </c>
      <c r="H13" s="15">
        <f t="shared" si="1"/>
        <v>44428</v>
      </c>
      <c r="I13" s="9">
        <f>[1]!s_dq_close($I$1,$H13)</f>
        <v>12.536</v>
      </c>
      <c r="J13" s="9">
        <f>[1]!s_dq_close($J$1,$H13)</f>
        <v>9.0210000000000008</v>
      </c>
      <c r="K13" s="9">
        <f>[1]!s_dq_close($K$1,$H13)</f>
        <v>1717.63</v>
      </c>
      <c r="L13" s="10">
        <f t="shared" si="2"/>
        <v>1.8380883880764198E-3</v>
      </c>
      <c r="M13" s="10">
        <f t="shared" si="3"/>
        <v>2.8904947192887054E-3</v>
      </c>
      <c r="N13" s="10">
        <f t="shared" si="4"/>
        <v>1.1137863437549633E-2</v>
      </c>
    </row>
    <row r="14" spans="1:14" x14ac:dyDescent="0.2">
      <c r="A14" s="6">
        <v>44526</v>
      </c>
      <c r="B14" s="16">
        <v>12.975</v>
      </c>
      <c r="C14" s="16">
        <v>2.3126734505088758E-2</v>
      </c>
      <c r="D14" s="8">
        <f>[1]!s_dq_close($D$1,$A14,1)</f>
        <v>1764.88</v>
      </c>
      <c r="E14" s="9">
        <f>[1]!s_dq_pctchange($D$1,$A14)</f>
        <v>0.21862205641017679</v>
      </c>
      <c r="F14" s="9">
        <f>[1]!s_dq_close($F$1,$A14)</f>
        <v>9.9239999999999995</v>
      </c>
      <c r="G14" s="9">
        <f>[1]!s_dq_pctchange($F$1,$A14)</f>
        <v>-9.0607067351256829E-2</v>
      </c>
      <c r="H14" s="15">
        <f t="shared" si="1"/>
        <v>44435</v>
      </c>
      <c r="I14" s="9">
        <f>[1]!s_dq_close($I$1,$H14)</f>
        <v>12.766999999999999</v>
      </c>
      <c r="J14" s="9">
        <f>[1]!s_dq_close($J$1,$H14)</f>
        <v>9.1609999999999996</v>
      </c>
      <c r="K14" s="9">
        <f>[1]!s_dq_close($K$1,$H14)</f>
        <v>1751.2</v>
      </c>
      <c r="L14" s="10">
        <f t="shared" si="2"/>
        <v>1.8426930440331946E-2</v>
      </c>
      <c r="M14" s="10">
        <f t="shared" si="3"/>
        <v>1.5519343753463977E-2</v>
      </c>
      <c r="N14" s="10">
        <f t="shared" si="4"/>
        <v>1.9544372187257908E-2</v>
      </c>
    </row>
    <row r="15" spans="1:14" x14ac:dyDescent="0.2">
      <c r="A15" s="6">
        <v>44525</v>
      </c>
      <c r="B15" s="16">
        <v>12.972</v>
      </c>
      <c r="C15" s="16">
        <v>-2.3121387283237871E-2</v>
      </c>
      <c r="D15" s="8">
        <f>[1]!s_dq_close($D$1,$A15,1)</f>
        <v>1761.03</v>
      </c>
      <c r="E15" s="9">
        <f>[1]!s_dq_pctchange($D$1,$A15)</f>
        <v>0.15526360689302271</v>
      </c>
      <c r="F15" s="9">
        <f>[1]!s_dq_close($F$1,$A15)</f>
        <v>9.9329999999999998</v>
      </c>
      <c r="G15" s="9">
        <f>[1]!s_dq_pctchange($F$1,$A15)</f>
        <v>2.0138958815835949E-2</v>
      </c>
      <c r="H15" s="15">
        <f t="shared" si="1"/>
        <v>44442</v>
      </c>
      <c r="I15" s="9">
        <f>[1]!s_dq_close($I$1,$H15)</f>
        <v>12.82</v>
      </c>
      <c r="J15" s="9">
        <f>[1]!s_dq_close($J$1,$H15)</f>
        <v>9.23</v>
      </c>
      <c r="K15" s="9">
        <f>[1]!s_dq_close($K$1,$H15)</f>
        <v>1785.93</v>
      </c>
      <c r="L15" s="10">
        <f t="shared" si="2"/>
        <v>4.151327641576108E-3</v>
      </c>
      <c r="M15" s="10">
        <f t="shared" si="3"/>
        <v>7.5319288287305497E-3</v>
      </c>
      <c r="N15" s="10">
        <f t="shared" si="4"/>
        <v>1.9832115121059868E-2</v>
      </c>
    </row>
    <row r="16" spans="1:14" x14ac:dyDescent="0.2">
      <c r="A16" s="6">
        <v>44524</v>
      </c>
      <c r="B16" s="16">
        <v>12.975</v>
      </c>
      <c r="C16" s="16">
        <v>0.22400741541788904</v>
      </c>
      <c r="D16" s="8">
        <f>[1]!s_dq_close($D$1,$A16,1)</f>
        <v>1758.3</v>
      </c>
      <c r="E16" s="9">
        <f>[1]!s_dq_pctchange($D$1,$A16)</f>
        <v>9.3928784903074797E-2</v>
      </c>
      <c r="F16" s="9">
        <f>[1]!s_dq_close($F$1,$A16)</f>
        <v>9.9309999999999992</v>
      </c>
      <c r="G16" s="9">
        <f>[1]!s_dq_pctchange($F$1,$A16)</f>
        <v>0.21190716448031299</v>
      </c>
      <c r="H16" s="15">
        <f t="shared" si="1"/>
        <v>44449</v>
      </c>
      <c r="I16" s="9">
        <f>[1]!s_dq_close($I$1,$H16)</f>
        <v>12.804</v>
      </c>
      <c r="J16" s="9">
        <f>[1]!s_dq_close($J$1,$H16)</f>
        <v>9.3219999999999992</v>
      </c>
      <c r="K16" s="9">
        <f>[1]!s_dq_close($K$1,$H16)</f>
        <v>1867.44</v>
      </c>
      <c r="L16" s="10">
        <f t="shared" si="2"/>
        <v>-1.2480499219968966E-3</v>
      </c>
      <c r="M16" s="10">
        <f t="shared" si="3"/>
        <v>9.9674972914407522E-3</v>
      </c>
      <c r="N16" s="10">
        <f t="shared" si="4"/>
        <v>4.5640086677529279E-2</v>
      </c>
    </row>
    <row r="17" spans="1:14" x14ac:dyDescent="0.2">
      <c r="A17" s="6">
        <v>44523</v>
      </c>
      <c r="B17" s="16">
        <v>12.946</v>
      </c>
      <c r="C17" s="16">
        <v>-0.17734597887269404</v>
      </c>
      <c r="D17" s="8">
        <f>[1]!s_dq_close($D$1,$A17,1)</f>
        <v>1756.65</v>
      </c>
      <c r="E17" s="9">
        <f>[1]!s_dq_pctchange($D$1,$A17)</f>
        <v>0.44543302494197318</v>
      </c>
      <c r="F17" s="9">
        <f>[1]!s_dq_close($F$1,$A17)</f>
        <v>9.91</v>
      </c>
      <c r="G17" s="9">
        <f>[1]!s_dq_pctchange($F$1,$A17)</f>
        <v>-0.66158781074579709</v>
      </c>
      <c r="H17" s="15">
        <f t="shared" si="1"/>
        <v>44456</v>
      </c>
      <c r="I17" s="9">
        <f>[1]!s_dq_close($I$1,$H17)</f>
        <v>12.878</v>
      </c>
      <c r="J17" s="9">
        <f>[1]!s_dq_close($J$1,$H17)</f>
        <v>9.6470000000000002</v>
      </c>
      <c r="K17" s="9">
        <f>[1]!s_dq_close($K$1,$H17)</f>
        <v>1823.04</v>
      </c>
      <c r="L17" s="10">
        <f>I17/I16-1</f>
        <v>5.7794439237737194E-3</v>
      </c>
      <c r="M17" s="10">
        <f t="shared" si="3"/>
        <v>3.486376314095696E-2</v>
      </c>
      <c r="N17" s="10">
        <f t="shared" si="4"/>
        <v>-2.3775864284796389E-2</v>
      </c>
    </row>
    <row r="18" spans="1:14" x14ac:dyDescent="0.2">
      <c r="A18" s="6">
        <v>44522</v>
      </c>
      <c r="B18" s="16">
        <v>12.968999999999999</v>
      </c>
      <c r="C18" s="16">
        <v>-0.18471484645579087</v>
      </c>
      <c r="D18" s="8">
        <f>[1]!s_dq_close($D$1,$A18,1)</f>
        <v>1748.86</v>
      </c>
      <c r="E18" s="9">
        <f>[1]!s_dq_pctchange($D$1,$A18)</f>
        <v>0.12939425168899524</v>
      </c>
      <c r="F18" s="9">
        <f>[1]!s_dq_close($F$1,$A18)</f>
        <v>9.9760000000000009</v>
      </c>
      <c r="G18" s="9">
        <f>[1]!s_dq_pctchange($F$1,$A18)</f>
        <v>-0.1900950475237454</v>
      </c>
      <c r="H18" s="15">
        <f t="shared" si="1"/>
        <v>44463</v>
      </c>
      <c r="I18" s="9">
        <f>[1]!s_dq_close($I$1,$H18)</f>
        <v>13.009</v>
      </c>
      <c r="J18" s="9">
        <f>[1]!s_dq_close($J$1,$H18)</f>
        <v>9.8780000000000001</v>
      </c>
      <c r="K18" s="9">
        <f>[1]!s_dq_close($K$1,$H18)</f>
        <v>1900.93</v>
      </c>
      <c r="L18" s="10">
        <f t="shared" si="2"/>
        <v>1.017238701661749E-2</v>
      </c>
      <c r="M18" s="10">
        <f t="shared" si="3"/>
        <v>2.3945267958950911E-2</v>
      </c>
      <c r="N18" s="10">
        <f t="shared" si="4"/>
        <v>4.2725337897138838E-2</v>
      </c>
    </row>
    <row r="19" spans="1:14" x14ac:dyDescent="0.2">
      <c r="A19" s="6">
        <v>44519</v>
      </c>
      <c r="B19" s="16">
        <v>12.993</v>
      </c>
      <c r="C19" s="16">
        <v>-9.2272202998850084E-2</v>
      </c>
      <c r="D19" s="8">
        <f>[1]!s_dq_close($D$1,$A19,1)</f>
        <v>1746.6</v>
      </c>
      <c r="E19" s="9">
        <f>[1]!s_dq_pctchange($D$1,$A19)</f>
        <v>1.0290315303590309</v>
      </c>
      <c r="F19" s="9">
        <f>[1]!s_dq_close($F$1,$A19)</f>
        <v>9.9949999999999992</v>
      </c>
      <c r="G19" s="9">
        <f>[1]!s_dq_pctchange($F$1,$A19)</f>
        <v>0.46235802593224823</v>
      </c>
      <c r="H19" s="15">
        <f t="shared" si="1"/>
        <v>44470</v>
      </c>
      <c r="I19" s="9">
        <f>[1]!s_dq_close($I$1,$H19)</f>
        <v>13.019</v>
      </c>
      <c r="J19" s="9">
        <f>[1]!s_dq_close($J$1,$H19)</f>
        <v>9.8040000000000003</v>
      </c>
      <c r="K19" s="9">
        <f>[1]!s_dq_close($K$1,$H19)</f>
        <v>1832.64</v>
      </c>
      <c r="L19" s="10">
        <f t="shared" si="2"/>
        <v>7.686985932815471E-4</v>
      </c>
      <c r="M19" s="10">
        <f t="shared" si="3"/>
        <v>-7.4913950192346812E-3</v>
      </c>
      <c r="N19" s="10">
        <f t="shared" si="4"/>
        <v>-3.592452115543443E-2</v>
      </c>
    </row>
    <row r="20" spans="1:14" x14ac:dyDescent="0.2">
      <c r="A20" s="6">
        <v>44518</v>
      </c>
      <c r="B20" s="16">
        <v>13.005000000000001</v>
      </c>
      <c r="C20" s="16">
        <v>-9.9861729912428185E-2</v>
      </c>
      <c r="D20" s="8">
        <f>[1]!s_dq_close($D$1,$A20,1)</f>
        <v>1728.81</v>
      </c>
      <c r="E20" s="9">
        <f>[1]!s_dq_pctchange($D$1,$A20)</f>
        <v>-0.12709343100271203</v>
      </c>
      <c r="F20" s="9">
        <f>[1]!s_dq_close($F$1,$A20)</f>
        <v>9.9489999999999998</v>
      </c>
      <c r="G20" s="9">
        <f>[1]!s_dq_pctchange($F$1,$A20)</f>
        <v>0.27212255593629553</v>
      </c>
      <c r="H20" s="15">
        <f t="shared" si="1"/>
        <v>44477</v>
      </c>
      <c r="I20" s="9">
        <f>[1]!s_dq_close($I$1,$H20)</f>
        <v>13.000999999999999</v>
      </c>
      <c r="J20" s="9">
        <f>[1]!s_dq_close($J$1,$H20)</f>
        <v>9.8010000000000002</v>
      </c>
      <c r="K20" s="9">
        <f>[1]!s_dq_close($K$1,$H20)</f>
        <v>1864.64</v>
      </c>
      <c r="L20" s="10">
        <f t="shared" si="2"/>
        <v>-1.38259466932944E-3</v>
      </c>
      <c r="M20" s="10">
        <f t="shared" si="3"/>
        <v>-3.0599755201954348E-4</v>
      </c>
      <c r="N20" s="10">
        <f t="shared" si="4"/>
        <v>1.7461148943600513E-2</v>
      </c>
    </row>
    <row r="21" spans="1:14" x14ac:dyDescent="0.2">
      <c r="A21" s="6">
        <v>44517</v>
      </c>
      <c r="B21" s="16">
        <v>13.018000000000001</v>
      </c>
      <c r="C21" s="16">
        <v>0.10765918179022702</v>
      </c>
      <c r="D21" s="8">
        <f>[1]!s_dq_close($D$1,$A21,1)</f>
        <v>1731.01</v>
      </c>
      <c r="E21" s="9">
        <f>[1]!s_dq_pctchange($D$1,$A21)</f>
        <v>0.16723375691503484</v>
      </c>
      <c r="F21" s="9">
        <f>[1]!s_dq_close($F$1,$A21)</f>
        <v>9.9220000000000006</v>
      </c>
      <c r="G21" s="9">
        <f>[1]!s_dq_pctchange($F$1,$A21)</f>
        <v>0.12108980827447481</v>
      </c>
      <c r="H21" s="15">
        <f t="shared" si="1"/>
        <v>44484</v>
      </c>
      <c r="I21" s="9">
        <f>[1]!s_dq_close($I$1,$H21)</f>
        <v>13.051</v>
      </c>
      <c r="J21" s="9">
        <f>[1]!s_dq_close($J$1,$H21)</f>
        <v>9.8019999999999996</v>
      </c>
      <c r="K21" s="9">
        <f>[1]!s_dq_close($K$1,$H21)</f>
        <v>1795.34</v>
      </c>
      <c r="L21" s="10">
        <f t="shared" si="2"/>
        <v>3.8458580109221874E-3</v>
      </c>
      <c r="M21" s="10">
        <f t="shared" si="3"/>
        <v>1.0203040506073791E-4</v>
      </c>
      <c r="N21" s="10">
        <f t="shared" si="4"/>
        <v>-3.7165350952462761E-2</v>
      </c>
    </row>
    <row r="22" spans="1:14" x14ac:dyDescent="0.2">
      <c r="A22" s="6">
        <v>44516</v>
      </c>
      <c r="B22" s="16">
        <v>13.004</v>
      </c>
      <c r="C22" s="16">
        <v>-9.9869401551816103E-2</v>
      </c>
      <c r="D22" s="8">
        <f>[1]!s_dq_close($D$1,$A22,1)</f>
        <v>1728.12</v>
      </c>
      <c r="E22" s="9">
        <f>[1]!s_dq_pctchange($D$1,$A22)</f>
        <v>-0.41777834121829927</v>
      </c>
      <c r="F22" s="9">
        <f>[1]!s_dq_close($F$1,$A22)</f>
        <v>9.91</v>
      </c>
      <c r="G22" s="9">
        <f>[1]!s_dq_pctchange($F$1,$A22)</f>
        <v>-0.29177985712848292</v>
      </c>
      <c r="H22" s="15">
        <f t="shared" si="1"/>
        <v>44491</v>
      </c>
      <c r="I22" s="9">
        <f>[1]!s_dq_close($I$1,$H22)</f>
        <v>13.084</v>
      </c>
      <c r="J22" s="9">
        <f>[1]!s_dq_close($J$1,$H22)</f>
        <v>10.01</v>
      </c>
      <c r="K22" s="9">
        <f>[1]!s_dq_close($K$1,$H22)</f>
        <v>1759.93</v>
      </c>
      <c r="L22" s="10">
        <f>I22/I21-1</f>
        <v>2.5285418741858301E-3</v>
      </c>
      <c r="M22" s="10">
        <f t="shared" si="3"/>
        <v>2.1220159151193574E-2</v>
      </c>
      <c r="N22" s="10">
        <f t="shared" si="4"/>
        <v>-1.9723283612017695E-2</v>
      </c>
    </row>
    <row r="23" spans="1:14" x14ac:dyDescent="0.2">
      <c r="A23" s="6">
        <v>44515</v>
      </c>
      <c r="B23" s="16">
        <v>13.016999999999999</v>
      </c>
      <c r="C23" s="16">
        <v>0.28505392912171829</v>
      </c>
      <c r="D23" s="8">
        <f>[1]!s_dq_close($D$1,$A23,1)</f>
        <v>1735.37</v>
      </c>
      <c r="E23" s="9">
        <f>[1]!s_dq_pctchange($D$1,$A23)</f>
        <v>0.66943956190575427</v>
      </c>
      <c r="F23" s="9">
        <f>[1]!s_dq_close($F$1,$A23)</f>
        <v>9.9390000000000001</v>
      </c>
      <c r="G23" s="9">
        <f>[1]!s_dq_pctchange($F$1,$A23)</f>
        <v>0.12088244182532946</v>
      </c>
      <c r="H23" s="15">
        <f t="shared" si="1"/>
        <v>44498</v>
      </c>
      <c r="I23" s="9">
        <f>[1]!s_dq_close($I$1,$H23)</f>
        <v>13.071</v>
      </c>
      <c r="J23" s="9">
        <f>[1]!s_dq_close($J$1,$H23)</f>
        <v>10.000999999999999</v>
      </c>
      <c r="K23" s="9">
        <f>[1]!s_dq_close($K$1,$H23)</f>
        <v>1727.4</v>
      </c>
      <c r="L23" s="10">
        <f t="shared" si="2"/>
        <v>-9.9357994497095703E-4</v>
      </c>
      <c r="M23" s="10">
        <f t="shared" si="3"/>
        <v>-8.9910089910094637E-4</v>
      </c>
      <c r="N23" s="10">
        <f t="shared" si="4"/>
        <v>-1.8483689692203598E-2</v>
      </c>
    </row>
    <row r="24" spans="1:14" x14ac:dyDescent="0.2">
      <c r="A24" s="6">
        <v>44512</v>
      </c>
      <c r="B24" s="16">
        <v>12.98</v>
      </c>
      <c r="C24" s="16">
        <v>0.20844591986413202</v>
      </c>
      <c r="D24" s="8">
        <f>[1]!s_dq_close($D$1,$A24,1)</f>
        <v>1723.83</v>
      </c>
      <c r="E24" s="9">
        <f>[1]!s_dq_pctchange($D$1,$A24)</f>
        <v>-7.8252704065670614E-2</v>
      </c>
      <c r="F24" s="9">
        <f>[1]!s_dq_close($F$1,$A24)</f>
        <v>9.9269999999999996</v>
      </c>
      <c r="G24" s="9">
        <f>[1]!s_dq_pctchange($F$1,$A24)</f>
        <v>0.53676321652824632</v>
      </c>
      <c r="H24" s="15">
        <f t="shared" si="1"/>
        <v>44505</v>
      </c>
      <c r="I24" s="9">
        <f>[1]!s_dq_close($I$1,$H24)</f>
        <v>12.929</v>
      </c>
      <c r="J24" s="9">
        <f>[1]!s_dq_close($J$1,$H24)</f>
        <v>9.8160000000000007</v>
      </c>
      <c r="K24" s="9">
        <f>[1]!s_dq_close($K$1,$H24)</f>
        <v>1704.7</v>
      </c>
      <c r="L24" s="10">
        <f t="shared" si="2"/>
        <v>-1.0863744166475398E-2</v>
      </c>
      <c r="M24" s="10">
        <f t="shared" si="3"/>
        <v>-1.8498150184981355E-2</v>
      </c>
      <c r="N24" s="10">
        <f t="shared" si="4"/>
        <v>-1.3141136968854994E-2</v>
      </c>
    </row>
    <row r="25" spans="1:14" x14ac:dyDescent="0.2">
      <c r="A25" s="6">
        <v>44511</v>
      </c>
      <c r="B25" s="16">
        <v>12.952999999999999</v>
      </c>
      <c r="C25" s="16">
        <v>0.18562920566168406</v>
      </c>
      <c r="D25" s="8">
        <f>[1]!s_dq_close($D$1,$A25,1)</f>
        <v>1725.18</v>
      </c>
      <c r="E25" s="9">
        <f>[1]!s_dq_pctchange($D$1,$A25)</f>
        <v>0.74690929052376864</v>
      </c>
      <c r="F25" s="9">
        <f>[1]!s_dq_close($F$1,$A25)</f>
        <v>9.8740000000000006</v>
      </c>
      <c r="G25" s="9">
        <f>[1]!s_dq_pctchange($F$1,$A25)</f>
        <v>0.23347883463607436</v>
      </c>
      <c r="H25" s="15">
        <f t="shared" si="1"/>
        <v>44512</v>
      </c>
      <c r="I25" s="9">
        <f>[1]!s_dq_close($I$1,$H25)</f>
        <v>12.98</v>
      </c>
      <c r="J25" s="9">
        <f>[1]!s_dq_close($J$1,$H25)</f>
        <v>9.9269999999999996</v>
      </c>
      <c r="K25" s="9">
        <f>[1]!s_dq_close($K$1,$H25)</f>
        <v>1723.83</v>
      </c>
      <c r="L25" s="10">
        <f t="shared" si="2"/>
        <v>3.944620620310868E-3</v>
      </c>
      <c r="M25" s="10">
        <f t="shared" si="3"/>
        <v>1.1308068459657594E-2</v>
      </c>
      <c r="N25" s="10">
        <f t="shared" si="4"/>
        <v>1.1221915879626954E-2</v>
      </c>
    </row>
    <row r="26" spans="1:14" x14ac:dyDescent="0.2">
      <c r="A26" s="6">
        <v>44510</v>
      </c>
      <c r="B26" s="16">
        <v>12.929</v>
      </c>
      <c r="C26" s="16">
        <v>2.3209036051370213E-2</v>
      </c>
      <c r="D26" s="8">
        <f>[1]!s_dq_close($D$1,$A26,1)</f>
        <v>1712.39</v>
      </c>
      <c r="E26" s="9">
        <f>[1]!s_dq_pctchange($D$1,$A26)</f>
        <v>0.24117967300251825</v>
      </c>
      <c r="F26" s="9">
        <f>[1]!s_dq_close($F$1,$A26)</f>
        <v>9.8510000000000009</v>
      </c>
      <c r="G26" s="9">
        <f>[1]!s_dq_pctchange($F$1,$A26)</f>
        <v>6.0944641950230846E-2</v>
      </c>
      <c r="H26" s="15">
        <f t="shared" si="1"/>
        <v>44519</v>
      </c>
      <c r="I26" s="9">
        <f>[1]!s_dq_close($I$1,$H26)</f>
        <v>12.993</v>
      </c>
      <c r="J26" s="9">
        <f>[1]!s_dq_close($J$1,$H26)</f>
        <v>9.9949999999999992</v>
      </c>
      <c r="K26" s="9">
        <f>[1]!s_dq_close($K$1,$H26)</f>
        <v>1746.6</v>
      </c>
      <c r="L26" s="10">
        <f>I26/I25-1</f>
        <v>1.0015408320493968E-3</v>
      </c>
      <c r="M26" s="10">
        <f t="shared" si="3"/>
        <v>6.8500050367683585E-3</v>
      </c>
      <c r="N26" s="10">
        <f t="shared" si="4"/>
        <v>1.3208959120098784E-2</v>
      </c>
    </row>
    <row r="27" spans="1:14" x14ac:dyDescent="0.2">
      <c r="A27" s="6">
        <v>44509</v>
      </c>
      <c r="B27" s="16">
        <v>12.926</v>
      </c>
      <c r="C27" s="16">
        <v>1.547508511297329E-2</v>
      </c>
      <c r="D27" s="8">
        <f>[1]!s_dq_close($D$1,$A27,1)</f>
        <v>1708.27</v>
      </c>
      <c r="E27" s="9">
        <f>[1]!s_dq_pctchange($D$1,$A27)</f>
        <v>0.33714530727799269</v>
      </c>
      <c r="F27" s="9">
        <f>[1]!s_dq_close($F$1,$A27)</f>
        <v>9.8450000000000006</v>
      </c>
      <c r="G27" s="9">
        <f>[1]!s_dq_pctchange($F$1,$A27)</f>
        <v>-0.12174089479556334</v>
      </c>
      <c r="H27" s="15">
        <f t="shared" si="1"/>
        <v>44526</v>
      </c>
      <c r="I27" s="9">
        <f>[1]!s_dq_close($I$1,$H27)</f>
        <v>12.975</v>
      </c>
      <c r="J27" s="9">
        <f>[1]!s_dq_close($J$1,$H27)</f>
        <v>9.9239999999999995</v>
      </c>
      <c r="K27" s="9">
        <f>[1]!s_dq_close($K$1,$H27)</f>
        <v>1764.88</v>
      </c>
      <c r="L27" s="10">
        <f t="shared" si="2"/>
        <v>-1.3853613484183791E-3</v>
      </c>
      <c r="M27" s="10">
        <f t="shared" si="3"/>
        <v>-7.1035517758879507E-3</v>
      </c>
      <c r="N27" s="10">
        <f t="shared" si="4"/>
        <v>1.0466048322455235E-2</v>
      </c>
    </row>
    <row r="28" spans="1:14" x14ac:dyDescent="0.2">
      <c r="A28" s="6">
        <v>44508</v>
      </c>
      <c r="B28" s="16">
        <v>12.923999999999999</v>
      </c>
      <c r="C28" s="16">
        <v>-3.8672751179524956E-2</v>
      </c>
      <c r="D28" s="8">
        <f>[1]!s_dq_close($D$1,$A28,1)</f>
        <v>1702.53</v>
      </c>
      <c r="E28" s="9">
        <f>[1]!s_dq_pctchange($D$1,$A28)</f>
        <v>-0.12729512524198233</v>
      </c>
      <c r="F28" s="9">
        <f>[1]!s_dq_close($F$1,$A28)</f>
        <v>9.8569999999999993</v>
      </c>
      <c r="G28" s="9">
        <f>[1]!s_dq_pctchange($F$1,$A28)</f>
        <v>0.41768541157292777</v>
      </c>
      <c r="H28" s="15">
        <f t="shared" si="1"/>
        <v>44533</v>
      </c>
      <c r="I28" s="9">
        <f>[1]!s_dq_close($I$1,$H28)</f>
        <v>13.03</v>
      </c>
      <c r="J28" s="9">
        <f>[1]!s_dq_close($J$1,$H28)</f>
        <v>9.984</v>
      </c>
      <c r="K28" s="9">
        <f>[1]!s_dq_close($K$1,$H28)</f>
        <v>1804.49</v>
      </c>
      <c r="L28" s="10">
        <f t="shared" si="2"/>
        <v>4.2389210019266876E-3</v>
      </c>
      <c r="M28" s="10">
        <f>J28/J27-1</f>
        <v>6.0459492140265692E-3</v>
      </c>
      <c r="N28" s="10">
        <f t="shared" si="4"/>
        <v>2.2443452246045048E-2</v>
      </c>
    </row>
    <row r="29" spans="1:14" x14ac:dyDescent="0.2">
      <c r="A29" s="6">
        <v>44505</v>
      </c>
      <c r="B29" s="16">
        <v>12.929</v>
      </c>
      <c r="C29" s="16">
        <v>2.3209036051370213E-2</v>
      </c>
      <c r="D29" s="8">
        <f>[1]!s_dq_close($D$1,$A29,1)</f>
        <v>1704.7</v>
      </c>
      <c r="E29" s="9">
        <f>[1]!s_dq_pctchange($D$1,$A29)</f>
        <v>0.16687624128895123</v>
      </c>
      <c r="F29" s="9">
        <f>[1]!s_dq_close($F$1,$A29)</f>
        <v>9.8160000000000007</v>
      </c>
      <c r="G29" s="9">
        <f>[1]!s_dq_pctchange($F$1,$A29)</f>
        <v>0.16326530612244911</v>
      </c>
      <c r="H29" s="15">
        <f t="shared" si="1"/>
        <v>44540</v>
      </c>
      <c r="I29" s="9">
        <f>[1]!s_dq_close($I$1,$H29)</f>
        <v>13.07</v>
      </c>
      <c r="J29" s="9">
        <f>[1]!s_dq_close($J$1,$H29)</f>
        <v>10.013</v>
      </c>
      <c r="K29" s="9">
        <f>[1]!s_dq_close($K$1,$H29)</f>
        <v>1834.316</v>
      </c>
      <c r="L29" s="10">
        <f t="shared" si="2"/>
        <v>3.0698388334613469E-3</v>
      </c>
      <c r="M29" s="10">
        <f>J29/J28-1</f>
        <v>2.9046474358973562E-3</v>
      </c>
      <c r="N29" s="10">
        <f t="shared" si="4"/>
        <v>1.6528769901745122E-2</v>
      </c>
    </row>
    <row r="30" spans="1:14" x14ac:dyDescent="0.2">
      <c r="A30" s="6">
        <v>44504</v>
      </c>
      <c r="B30" s="16">
        <v>12.926</v>
      </c>
      <c r="C30" s="16">
        <v>-0.193035286850439</v>
      </c>
      <c r="D30" s="8">
        <f>[1]!s_dq_close($D$1,$A30,1)</f>
        <v>1701.86</v>
      </c>
      <c r="E30" s="9">
        <f>[1]!s_dq_pctchange($D$1,$A30)</f>
        <v>0.19605188015518873</v>
      </c>
      <c r="F30" s="9">
        <f>[1]!s_dq_close($F$1,$A30)</f>
        <v>9.8000000000000007</v>
      </c>
      <c r="G30" s="9">
        <f>[1]!s_dq_pctchange($F$1,$A30)</f>
        <v>-1.0101010101010066</v>
      </c>
      <c r="H30" s="15"/>
      <c r="I30" s="9"/>
      <c r="J30" s="9"/>
      <c r="K30" s="9"/>
      <c r="L30" s="10"/>
      <c r="M30" s="10"/>
      <c r="N30" s="10"/>
    </row>
    <row r="31" spans="1:14" x14ac:dyDescent="0.2">
      <c r="A31" s="6">
        <v>44503</v>
      </c>
      <c r="B31" s="16">
        <v>12.951000000000001</v>
      </c>
      <c r="C31" s="16">
        <v>-0.32325098129762037</v>
      </c>
      <c r="D31" s="8">
        <f>[1]!s_dq_close($D$1,$A31,1)</f>
        <v>1698.53</v>
      </c>
      <c r="E31" s="9">
        <f>[1]!s_dq_pctchange($D$1,$A31)</f>
        <v>0.29109589041096268</v>
      </c>
      <c r="F31" s="9">
        <f>[1]!s_dq_close($F$1,$A31)</f>
        <v>9.9</v>
      </c>
      <c r="G31" s="9">
        <f>[1]!s_dq_pctchange($F$1,$A31)</f>
        <v>-0.78171978352374627</v>
      </c>
      <c r="H31" s="15"/>
      <c r="I31" s="9"/>
      <c r="J31" s="9"/>
      <c r="K31" s="9"/>
      <c r="L31" s="10"/>
      <c r="M31" s="10"/>
      <c r="N31" s="10"/>
    </row>
    <row r="32" spans="1:14" x14ac:dyDescent="0.2">
      <c r="A32" s="6">
        <v>44502</v>
      </c>
      <c r="B32" s="16">
        <v>12.993</v>
      </c>
      <c r="C32" s="16">
        <v>-0.23802211302210388</v>
      </c>
      <c r="D32" s="8">
        <f>[1]!s_dq_close($D$1,$A32,1)</f>
        <v>1693.6</v>
      </c>
      <c r="E32" s="9">
        <f>[1]!s_dq_pctchange($D$1,$A32)</f>
        <v>-1.787837140388427</v>
      </c>
      <c r="F32" s="9">
        <f>[1]!s_dq_close($F$1,$A32)</f>
        <v>9.9779999999999998</v>
      </c>
      <c r="G32" s="9">
        <f>[1]!s_dq_pctchange($F$1,$A32)</f>
        <v>-0.23995200959808946</v>
      </c>
      <c r="H32" s="15"/>
      <c r="I32" s="9"/>
      <c r="J32" s="9"/>
      <c r="K32" s="9"/>
      <c r="L32" s="10"/>
      <c r="M32" s="10"/>
      <c r="N32" s="10"/>
    </row>
    <row r="33" spans="1:14" x14ac:dyDescent="0.2">
      <c r="A33" s="6">
        <v>44501</v>
      </c>
      <c r="B33" s="16">
        <v>13.023999999999999</v>
      </c>
      <c r="C33" s="16">
        <v>-0.35957463086221864</v>
      </c>
      <c r="D33" s="8">
        <f>[1]!s_dq_close($D$1,$A33,1)</f>
        <v>1724.43</v>
      </c>
      <c r="E33" s="9">
        <f>[1]!s_dq_pctchange($D$1,$A33)</f>
        <v>-0.17193469954845589</v>
      </c>
      <c r="F33" s="9">
        <f>[1]!s_dq_close($F$1,$A33)</f>
        <v>10.002000000000001</v>
      </c>
      <c r="G33" s="9">
        <f>[1]!s_dq_pctchange($F$1,$A33)</f>
        <v>9.9990001000022227E-3</v>
      </c>
      <c r="H33" s="15"/>
      <c r="I33" s="9"/>
      <c r="J33" s="9"/>
      <c r="K33" s="9"/>
      <c r="L33" s="10"/>
      <c r="M33" s="10"/>
      <c r="N33" s="10"/>
    </row>
    <row r="34" spans="1:14" x14ac:dyDescent="0.2">
      <c r="A34" s="6">
        <v>44498</v>
      </c>
      <c r="B34" s="16">
        <v>13.071</v>
      </c>
      <c r="C34" s="16">
        <v>0.58484032320123525</v>
      </c>
      <c r="D34" s="8">
        <f>[1]!s_dq_close($D$1,$A34,1)</f>
        <v>1727.4</v>
      </c>
      <c r="E34" s="9">
        <f>[1]!s_dq_pctchange($D$1,$A34)</f>
        <v>0.59164706156390967</v>
      </c>
      <c r="F34" s="9">
        <f>[1]!s_dq_close($F$1,$A34)</f>
        <v>10.000999999999999</v>
      </c>
      <c r="G34" s="9">
        <f>[1]!s_dq_pctchange($F$1,$A34)</f>
        <v>-9.9980003999322348E-3</v>
      </c>
      <c r="H34" s="15"/>
      <c r="I34" s="9"/>
      <c r="J34" s="9"/>
      <c r="K34" s="9" t="s">
        <v>49</v>
      </c>
      <c r="L34" s="10">
        <f>PEARSON(L6:L29,N6:N29)</f>
        <v>0.35729935263181406</v>
      </c>
      <c r="M34" s="10">
        <f>PEARSON(M6:M29,N6:N29)</f>
        <v>0.16890325659333208</v>
      </c>
    </row>
    <row r="35" spans="1:14" x14ac:dyDescent="0.2">
      <c r="A35" s="6">
        <v>44497</v>
      </c>
      <c r="B35" s="16">
        <v>12.994999999999999</v>
      </c>
      <c r="C35" s="16">
        <v>-0.36801349382810739</v>
      </c>
      <c r="D35" s="8">
        <f>[1]!s_dq_close($D$1,$A35,1)</f>
        <v>1717.24</v>
      </c>
      <c r="E35" s="9">
        <f>[1]!s_dq_pctchange($D$1,$A35)</f>
        <v>-0.92369825472378431</v>
      </c>
      <c r="F35" s="9">
        <f>[1]!s_dq_close($F$1,$A35)</f>
        <v>10.002000000000001</v>
      </c>
      <c r="G35" s="9">
        <f>[1]!s_dq_pctchange($F$1,$A35)</f>
        <v>-2.9985007496253012E-2</v>
      </c>
      <c r="H35" s="15"/>
      <c r="I35" s="9"/>
      <c r="J35" s="9"/>
      <c r="K35" s="9"/>
      <c r="L35" s="10"/>
      <c r="M35" s="10"/>
      <c r="N35" s="10"/>
    </row>
    <row r="36" spans="1:14" x14ac:dyDescent="0.2">
      <c r="A36" s="6">
        <v>44496</v>
      </c>
      <c r="B36" s="16">
        <v>13.042999999999999</v>
      </c>
      <c r="C36" s="16">
        <v>3.0677199171712244E-2</v>
      </c>
      <c r="D36" s="8">
        <f>[1]!s_dq_close($D$1,$A36,1)</f>
        <v>1733.25</v>
      </c>
      <c r="E36" s="9">
        <f>[1]!s_dq_pctchange($D$1,$A36)</f>
        <v>-1.0735933700900624</v>
      </c>
      <c r="F36" s="9">
        <f>[1]!s_dq_close($F$1,$A36)</f>
        <v>10.005000000000001</v>
      </c>
      <c r="G36" s="9">
        <f>[1]!s_dq_pctchange($F$1,$A36)</f>
        <v>0.34098886771638448</v>
      </c>
      <c r="H36" s="15"/>
      <c r="I36" s="9"/>
      <c r="J36" s="9"/>
      <c r="K36" s="9"/>
      <c r="L36" s="10"/>
      <c r="M36" s="10"/>
      <c r="N36" s="10"/>
    </row>
    <row r="37" spans="1:14" x14ac:dyDescent="0.2">
      <c r="A37" s="6">
        <v>44495</v>
      </c>
      <c r="B37" s="16">
        <v>13.039</v>
      </c>
      <c r="C37" s="16">
        <v>-0.48084261944741724</v>
      </c>
      <c r="D37" s="8">
        <f>[1]!s_dq_close($D$1,$A37,1)</f>
        <v>1752.06</v>
      </c>
      <c r="E37" s="9">
        <f>[1]!s_dq_pctchange($D$1,$A37)</f>
        <v>-0.28967361921293833</v>
      </c>
      <c r="F37" s="9">
        <f>[1]!s_dq_close($F$1,$A37)</f>
        <v>9.9710000000000001</v>
      </c>
      <c r="G37" s="9">
        <f>[1]!s_dq_pctchange($F$1,$A37)</f>
        <v>-0.70703047201752378</v>
      </c>
      <c r="H37" s="15"/>
      <c r="I37" s="9"/>
      <c r="J37" s="9"/>
      <c r="K37" s="9"/>
      <c r="L37" s="10"/>
      <c r="M37" s="10"/>
      <c r="N37" s="10"/>
    </row>
    <row r="38" spans="1:14" x14ac:dyDescent="0.2">
      <c r="A38" s="6">
        <v>44494</v>
      </c>
      <c r="B38" s="16">
        <v>13.102</v>
      </c>
      <c r="C38" s="16">
        <v>0.13757260776521463</v>
      </c>
      <c r="D38" s="8">
        <f>[1]!s_dq_close($D$1,$A38,1)</f>
        <v>1757.15</v>
      </c>
      <c r="E38" s="9">
        <f>[1]!s_dq_pctchange($D$1,$A38)</f>
        <v>-0.15796082798747521</v>
      </c>
      <c r="F38" s="9">
        <f>[1]!s_dq_close($F$1,$A38)</f>
        <v>10.042</v>
      </c>
      <c r="G38" s="9">
        <f>[1]!s_dq_pctchange($F$1,$A38)</f>
        <v>0.31968031968031996</v>
      </c>
      <c r="H38" s="15"/>
      <c r="I38" s="9"/>
      <c r="J38" s="9"/>
      <c r="K38" s="9"/>
      <c r="L38" s="10"/>
      <c r="M38" s="10"/>
      <c r="N38" s="10"/>
    </row>
    <row r="39" spans="1:14" x14ac:dyDescent="0.2">
      <c r="A39" s="6">
        <v>44491</v>
      </c>
      <c r="B39" s="16">
        <v>13.084</v>
      </c>
      <c r="C39" s="16">
        <v>0.22981461620958601</v>
      </c>
      <c r="D39" s="8">
        <f>[1]!s_dq_close($D$1,$A39,1)</f>
        <v>1759.93</v>
      </c>
      <c r="E39" s="9">
        <f>[1]!s_dq_pctchange($D$1,$A39)</f>
        <v>-1.4387159642029004</v>
      </c>
      <c r="F39" s="9">
        <f>[1]!s_dq_close($F$1,$A39)</f>
        <v>10.01</v>
      </c>
      <c r="G39" s="9">
        <f>[1]!s_dq_pctchange($F$1,$A39)</f>
        <v>1.0906887497475313</v>
      </c>
      <c r="H39" s="15"/>
      <c r="I39" s="9"/>
      <c r="J39" s="9"/>
      <c r="K39" s="9"/>
      <c r="L39" s="10"/>
      <c r="M39" s="10"/>
      <c r="N39" s="10"/>
    </row>
    <row r="40" spans="1:14" x14ac:dyDescent="0.2">
      <c r="A40" s="6">
        <v>44490</v>
      </c>
      <c r="B40" s="16">
        <v>13.054</v>
      </c>
      <c r="C40" s="16">
        <v>-0.1987767584097844</v>
      </c>
      <c r="D40" s="8">
        <f>[1]!s_dq_close($D$1,$A40,1)</f>
        <v>1785.62</v>
      </c>
      <c r="E40" s="9">
        <f>[1]!s_dq_pctchange($D$1,$A40)</f>
        <v>-0.45546022667090752</v>
      </c>
      <c r="F40" s="9">
        <f>[1]!s_dq_close($F$1,$A40)</f>
        <v>9.9019999999999992</v>
      </c>
      <c r="G40" s="9">
        <f>[1]!s_dq_pctchange($F$1,$A40)</f>
        <v>0.82476326239689979</v>
      </c>
      <c r="H40" s="15"/>
      <c r="I40" s="9"/>
      <c r="J40" s="9"/>
      <c r="K40" s="9"/>
      <c r="L40" s="10"/>
      <c r="M40" s="10"/>
      <c r="N40" s="10"/>
    </row>
    <row r="41" spans="1:14" x14ac:dyDescent="0.2">
      <c r="A41" s="6">
        <v>44489</v>
      </c>
      <c r="B41" s="16">
        <v>13.08</v>
      </c>
      <c r="C41" s="16">
        <v>3.824091778203275E-2</v>
      </c>
      <c r="D41" s="8">
        <f>[1]!s_dq_close($D$1,$A41,1)</f>
        <v>1793.79</v>
      </c>
      <c r="E41" s="9">
        <f>[1]!s_dq_pctchange($D$1,$A41)</f>
        <v>-0.93881675953589316</v>
      </c>
      <c r="F41" s="9">
        <f>[1]!s_dq_close($F$1,$A41)</f>
        <v>9.8209999999999997</v>
      </c>
      <c r="G41" s="9">
        <f>[1]!s_dq_pctchange($F$1,$A41)</f>
        <v>0.20406081012141183</v>
      </c>
      <c r="H41" s="15"/>
      <c r="I41" s="9"/>
      <c r="J41" s="9"/>
      <c r="K41" s="9"/>
      <c r="L41" s="10"/>
      <c r="M41" s="10"/>
      <c r="N41" s="10"/>
    </row>
    <row r="42" spans="1:14" x14ac:dyDescent="0.2">
      <c r="A42" s="6">
        <v>44488</v>
      </c>
      <c r="B42" s="16">
        <v>13.074999999999999</v>
      </c>
      <c r="C42" s="16">
        <v>0.19157088122604274</v>
      </c>
      <c r="D42" s="8">
        <f>[1]!s_dq_close($D$1,$A42,1)</f>
        <v>1810.79</v>
      </c>
      <c r="E42" s="9">
        <f>[1]!s_dq_pctchange($D$1,$A42)</f>
        <v>-0.14502983313298129</v>
      </c>
      <c r="F42" s="9">
        <f>[1]!s_dq_close($F$1,$A42)</f>
        <v>9.8010000000000002</v>
      </c>
      <c r="G42" s="9">
        <f>[1]!s_dq_pctchange($F$1,$A42)</f>
        <v>0</v>
      </c>
      <c r="H42" s="15"/>
      <c r="I42" s="9"/>
      <c r="J42" s="9"/>
      <c r="K42" s="9"/>
      <c r="L42" s="10"/>
      <c r="M42" s="10"/>
      <c r="N42" s="10"/>
    </row>
    <row r="43" spans="1:14" x14ac:dyDescent="0.2">
      <c r="A43" s="6">
        <v>44487</v>
      </c>
      <c r="B43" s="16">
        <v>13.05</v>
      </c>
      <c r="C43" s="16">
        <v>-7.662248103589348E-3</v>
      </c>
      <c r="D43" s="8">
        <f>[1]!s_dq_close($D$1,$A43,1)</f>
        <v>1813.42</v>
      </c>
      <c r="E43" s="9">
        <f>[1]!s_dq_pctchange($D$1,$A43)</f>
        <v>1.0070515891140484</v>
      </c>
      <c r="F43" s="9">
        <f>[1]!s_dq_close($F$1,$A43)</f>
        <v>9.8010000000000002</v>
      </c>
      <c r="G43" s="9">
        <f>[1]!s_dq_pctchange($F$1,$A43)</f>
        <v>-1.0201999591914363E-2</v>
      </c>
      <c r="H43" s="15"/>
      <c r="I43" s="9"/>
      <c r="J43" s="9"/>
      <c r="K43" s="9"/>
      <c r="L43" s="10"/>
      <c r="M43" s="10"/>
      <c r="N43" s="10"/>
    </row>
    <row r="44" spans="1:14" x14ac:dyDescent="0.2">
      <c r="A44" s="6">
        <v>44484</v>
      </c>
      <c r="B44" s="16">
        <v>13.051</v>
      </c>
      <c r="C44" s="16">
        <v>-3.8296568627443364E-2</v>
      </c>
      <c r="D44" s="8">
        <f>[1]!s_dq_close($D$1,$A44,1)</f>
        <v>1795.34</v>
      </c>
      <c r="E44" s="9">
        <f>[1]!s_dq_pctchange($D$1,$A44)</f>
        <v>-1.2252353365133326</v>
      </c>
      <c r="F44" s="9">
        <f>[1]!s_dq_close($F$1,$A44)</f>
        <v>9.8019999999999996</v>
      </c>
      <c r="G44" s="9">
        <f>[1]!s_dq_pctchange($F$1,$A44)</f>
        <v>0.1737353091466475</v>
      </c>
      <c r="H44" s="15"/>
      <c r="I44" s="9"/>
      <c r="J44" s="9"/>
      <c r="K44" s="9"/>
      <c r="L44" s="10"/>
      <c r="M44" s="10"/>
      <c r="N44" s="10"/>
    </row>
    <row r="45" spans="1:14" x14ac:dyDescent="0.2">
      <c r="A45" s="6">
        <v>44483</v>
      </c>
      <c r="B45" s="16">
        <v>13.055999999999999</v>
      </c>
      <c r="C45" s="16">
        <v>7.6599004212902777E-3</v>
      </c>
      <c r="D45" s="8">
        <f>[1]!s_dq_close($D$1,$A45,1)</f>
        <v>1817.61</v>
      </c>
      <c r="E45" s="9">
        <f>[1]!s_dq_pctchange($D$1,$A45)</f>
        <v>0.32344418380018763</v>
      </c>
      <c r="F45" s="9">
        <f>[1]!s_dq_close($F$1,$A45)</f>
        <v>9.7850000000000001</v>
      </c>
      <c r="G45" s="9">
        <f>[1]!s_dq_pctchange($F$1,$A45)</f>
        <v>-0.15306122448980169</v>
      </c>
      <c r="H45" s="15"/>
      <c r="I45" s="9"/>
      <c r="J45" s="9"/>
      <c r="K45" s="9"/>
      <c r="L45" s="10"/>
      <c r="M45" s="10"/>
      <c r="N45" s="10"/>
    </row>
    <row r="46" spans="1:14" x14ac:dyDescent="0.2">
      <c r="A46" s="6">
        <v>44482</v>
      </c>
      <c r="B46" s="16">
        <v>13.055</v>
      </c>
      <c r="C46" s="16">
        <v>3.8314176245203099E-2</v>
      </c>
      <c r="D46" s="8">
        <f>[1]!s_dq_close($D$1,$A46,1)</f>
        <v>1811.75</v>
      </c>
      <c r="E46" s="9">
        <f>[1]!s_dq_pctchange($D$1,$A46)</f>
        <v>-0.45985978946442496</v>
      </c>
      <c r="F46" s="9">
        <f>[1]!s_dq_close($F$1,$A46)</f>
        <v>9.8000000000000007</v>
      </c>
      <c r="G46" s="9">
        <f>[1]!s_dq_pctchange($F$1,$A46)</f>
        <v>-4.0799673602606688E-2</v>
      </c>
      <c r="H46" s="15"/>
      <c r="I46" s="9"/>
      <c r="J46" s="9"/>
      <c r="K46" s="9"/>
      <c r="L46" s="10"/>
      <c r="M46" s="10"/>
      <c r="N46" s="10"/>
    </row>
    <row r="47" spans="1:14" x14ac:dyDescent="0.2">
      <c r="A47" s="6">
        <v>44481</v>
      </c>
      <c r="B47" s="16">
        <v>13.05</v>
      </c>
      <c r="C47" s="16">
        <v>-6.1265124827685084E-2</v>
      </c>
      <c r="D47" s="8">
        <f>[1]!s_dq_close($D$1,$A47,1)</f>
        <v>1820.12</v>
      </c>
      <c r="E47" s="9">
        <f>[1]!s_dq_pctchange($D$1,$A47)</f>
        <v>-2.1940406781482658</v>
      </c>
      <c r="F47" s="9">
        <f>[1]!s_dq_close($F$1,$A47)</f>
        <v>9.8040000000000003</v>
      </c>
      <c r="G47" s="9">
        <f>[1]!s_dq_pctchange($F$1,$A47)</f>
        <v>4.0816326530607745E-2</v>
      </c>
      <c r="H47" s="15"/>
      <c r="I47" s="9"/>
      <c r="J47" s="9"/>
      <c r="K47" s="9"/>
      <c r="L47" s="10"/>
      <c r="M47" s="10"/>
      <c r="N47" s="10"/>
    </row>
    <row r="48" spans="1:14" x14ac:dyDescent="0.2">
      <c r="A48" s="6">
        <v>44480</v>
      </c>
      <c r="B48" s="16">
        <v>13.058</v>
      </c>
      <c r="C48" s="16">
        <v>0.43842781324513797</v>
      </c>
      <c r="D48" s="8">
        <f>[1]!s_dq_close($D$1,$A48,1)</f>
        <v>1860.95</v>
      </c>
      <c r="E48" s="9">
        <f>[1]!s_dq_pctchange($D$1,$A48)</f>
        <v>-0.19789342714947949</v>
      </c>
      <c r="F48" s="9">
        <f>[1]!s_dq_close($F$1,$A48)</f>
        <v>9.8000000000000007</v>
      </c>
      <c r="G48" s="9">
        <f>[1]!s_dq_pctchange($F$1,$A48)</f>
        <v>-1.0203040506065153E-2</v>
      </c>
      <c r="H48" s="15"/>
      <c r="I48" s="9"/>
      <c r="J48" s="9"/>
      <c r="K48" s="9"/>
      <c r="L48" s="10"/>
      <c r="M48" s="10"/>
      <c r="N48" s="10"/>
    </row>
    <row r="49" spans="1:14" x14ac:dyDescent="0.2">
      <c r="A49" s="6">
        <v>44477</v>
      </c>
      <c r="B49" s="16">
        <v>13.000999999999999</v>
      </c>
      <c r="C49" s="16">
        <v>-0.13825946693294941</v>
      </c>
      <c r="D49" s="8">
        <f>[1]!s_dq_close($D$1,$A49,1)</f>
        <v>1864.64</v>
      </c>
      <c r="E49" s="9">
        <f>[1]!s_dq_pctchange($D$1,$A49)</f>
        <v>1.7461148943600489</v>
      </c>
      <c r="F49" s="9">
        <f>[1]!s_dq_close($F$1,$A49)</f>
        <v>9.8010000000000002</v>
      </c>
      <c r="G49" s="9">
        <f>[1]!s_dq_pctchange($F$1,$A49)</f>
        <v>-3.0599755201959542E-2</v>
      </c>
      <c r="H49" s="15"/>
      <c r="I49" s="9"/>
      <c r="J49" s="9"/>
      <c r="K49" s="9"/>
      <c r="L49" s="10"/>
      <c r="M49" s="10"/>
      <c r="N49" s="10"/>
    </row>
    <row r="50" spans="1:14" x14ac:dyDescent="0.2">
      <c r="A50" s="6">
        <v>44469</v>
      </c>
      <c r="B50" s="16">
        <v>13.019</v>
      </c>
      <c r="C50" s="16">
        <v>0.6416202844774288</v>
      </c>
      <c r="D50" s="8">
        <f>[1]!s_dq_close($D$1,$A50,1)</f>
        <v>1832.64</v>
      </c>
      <c r="E50" s="9">
        <f>[1]!s_dq_pctchange($D$1,$A50)</f>
        <v>0.65302759851710002</v>
      </c>
      <c r="F50" s="9">
        <f>[1]!s_dq_close($F$1,$A50)</f>
        <v>9.8040000000000003</v>
      </c>
      <c r="G50" s="9">
        <f>[1]!s_dq_pctchange($F$1,$A50)</f>
        <v>1.0617462117307468</v>
      </c>
      <c r="H50" s="15"/>
      <c r="I50" s="9"/>
      <c r="J50" s="9"/>
      <c r="K50" s="9"/>
      <c r="L50" s="10"/>
      <c r="M50" s="10"/>
      <c r="N50" s="10"/>
    </row>
    <row r="51" spans="1:14" x14ac:dyDescent="0.2">
      <c r="A51" s="6">
        <v>44468</v>
      </c>
      <c r="B51" s="16">
        <v>12.936</v>
      </c>
      <c r="C51" s="16">
        <v>0.3646520288618248</v>
      </c>
      <c r="D51" s="8">
        <f>[1]!s_dq_close($D$1,$A51,1)</f>
        <v>1820.75</v>
      </c>
      <c r="E51" s="9">
        <f>[1]!s_dq_pctchange($D$1,$A51)</f>
        <v>-2.1028464508081202</v>
      </c>
      <c r="F51" s="9">
        <f>[1]!s_dq_close($F$1,$A51)</f>
        <v>9.7010000000000005</v>
      </c>
      <c r="G51" s="9">
        <f>[1]!s_dq_pctchange($F$1,$A51)</f>
        <v>1.8050162661349627</v>
      </c>
      <c r="H51" s="15"/>
      <c r="I51" s="9"/>
      <c r="J51" s="9"/>
      <c r="K51" s="9"/>
      <c r="L51" s="10"/>
      <c r="M51" s="10"/>
      <c r="N51" s="10"/>
    </row>
    <row r="52" spans="1:14" x14ac:dyDescent="0.2">
      <c r="A52" s="6">
        <v>44467</v>
      </c>
      <c r="B52" s="16">
        <v>12.888999999999999</v>
      </c>
      <c r="C52" s="16">
        <v>-1.2564161495441772</v>
      </c>
      <c r="D52" s="8">
        <f>[1]!s_dq_close($D$1,$A52,1)</f>
        <v>1859.86</v>
      </c>
      <c r="E52" s="9">
        <f>[1]!s_dq_pctchange($D$1,$A52)</f>
        <v>1.1139683696048108</v>
      </c>
      <c r="F52" s="9">
        <f>[1]!s_dq_close($F$1,$A52)</f>
        <v>9.5289999999999999</v>
      </c>
      <c r="G52" s="9">
        <f>[1]!s_dq_pctchange($F$1,$A52)</f>
        <v>-2.705738207065556</v>
      </c>
      <c r="H52" s="15"/>
      <c r="I52" s="9"/>
      <c r="J52" s="9"/>
      <c r="K52" s="9"/>
      <c r="L52" s="10"/>
      <c r="M52" s="10"/>
      <c r="N52" s="10"/>
    </row>
    <row r="53" spans="1:14" x14ac:dyDescent="0.2">
      <c r="A53" s="6">
        <v>44466</v>
      </c>
      <c r="B53" s="16">
        <v>13.053000000000001</v>
      </c>
      <c r="C53" s="16">
        <v>0.33822738104389638</v>
      </c>
      <c r="D53" s="8">
        <f>[1]!s_dq_close($D$1,$A53,1)</f>
        <v>1839.37</v>
      </c>
      <c r="E53" s="9">
        <f>[1]!s_dq_pctchange($D$1,$A53)</f>
        <v>-3.2384148811371367</v>
      </c>
      <c r="F53" s="9">
        <f>[1]!s_dq_close($F$1,$A53)</f>
        <v>9.7940000000000005</v>
      </c>
      <c r="G53" s="9">
        <f>[1]!s_dq_pctchange($F$1,$A53)</f>
        <v>-0.85037456975095793</v>
      </c>
      <c r="H53" s="15"/>
      <c r="I53" s="9"/>
      <c r="J53" s="9"/>
      <c r="K53" s="9"/>
      <c r="L53" s="10"/>
      <c r="M53" s="10"/>
      <c r="N53" s="10"/>
    </row>
    <row r="54" spans="1:14" x14ac:dyDescent="0.2">
      <c r="A54" s="6">
        <v>44463</v>
      </c>
      <c r="B54" s="16">
        <v>13.009</v>
      </c>
      <c r="C54" s="16">
        <v>0.56431663574521029</v>
      </c>
      <c r="D54" s="8">
        <f>[1]!s_dq_close($D$1,$A54,1)</f>
        <v>1900.93</v>
      </c>
      <c r="E54" s="9">
        <f>[1]!s_dq_pctchange($D$1,$A54)</f>
        <v>-1.1034576045449362</v>
      </c>
      <c r="F54" s="9">
        <f>[1]!s_dq_close($F$1,$A54)</f>
        <v>9.8780000000000001</v>
      </c>
      <c r="G54" s="9">
        <f>[1]!s_dq_pctchange($F$1,$A54)</f>
        <v>1.4376668720476544</v>
      </c>
      <c r="H54" s="15"/>
      <c r="I54" s="9"/>
      <c r="J54" s="9"/>
      <c r="K54" s="9"/>
      <c r="L54" s="10"/>
      <c r="M54" s="10"/>
      <c r="N54" s="10"/>
    </row>
    <row r="55" spans="1:14" x14ac:dyDescent="0.2">
      <c r="A55" s="6">
        <v>44462</v>
      </c>
      <c r="B55" s="16">
        <v>12.936</v>
      </c>
      <c r="C55" s="16">
        <v>0.43478260869564567</v>
      </c>
      <c r="D55" s="8">
        <f>[1]!s_dq_close($D$1,$A55,1)</f>
        <v>1922.14</v>
      </c>
      <c r="E55" s="9">
        <f>[1]!s_dq_pctchange($D$1,$A55)</f>
        <v>1.8800320140777149</v>
      </c>
      <c r="F55" s="9">
        <f>[1]!s_dq_close($F$1,$A55)</f>
        <v>9.7379999999999995</v>
      </c>
      <c r="G55" s="9">
        <f>[1]!s_dq_pctchange($F$1,$A55)</f>
        <v>0.68238213399502634</v>
      </c>
      <c r="H55" s="15"/>
      <c r="I55" s="9"/>
      <c r="J55" s="9"/>
      <c r="K55" s="9"/>
      <c r="L55" s="10"/>
      <c r="M55" s="10"/>
      <c r="N55" s="10"/>
    </row>
    <row r="56" spans="1:14" x14ac:dyDescent="0.2">
      <c r="A56" s="6">
        <v>44461</v>
      </c>
      <c r="B56" s="16">
        <v>12.88</v>
      </c>
      <c r="C56" s="16">
        <v>1.5530361857436463E-2</v>
      </c>
      <c r="D56" s="8">
        <f>[1]!s_dq_close($D$1,$A56,1)</f>
        <v>1886.67</v>
      </c>
      <c r="E56" s="9">
        <f>[1]!s_dq_pctchange($D$1,$A56)</f>
        <v>3.4903238546603537</v>
      </c>
      <c r="F56" s="9">
        <f>[1]!s_dq_close($F$1,$A56)</f>
        <v>9.6720000000000006</v>
      </c>
      <c r="G56" s="9">
        <f>[1]!s_dq_pctchange($F$1,$A56)</f>
        <v>0.25914792163367217</v>
      </c>
      <c r="H56" s="15"/>
      <c r="I56" s="9"/>
      <c r="J56" s="9"/>
      <c r="K56" s="9"/>
      <c r="L56" s="10"/>
      <c r="M56" s="10"/>
      <c r="N56" s="10"/>
    </row>
    <row r="57" spans="1:14" x14ac:dyDescent="0.2">
      <c r="A57" s="6">
        <v>44456</v>
      </c>
      <c r="B57" s="16">
        <v>12.878</v>
      </c>
      <c r="C57" s="16">
        <v>-0.34821635843070442</v>
      </c>
      <c r="D57" s="8">
        <f>[1]!s_dq_close($D$1,$A57,1)</f>
        <v>1823.04</v>
      </c>
      <c r="E57" s="9">
        <f>[1]!s_dq_pctchange($D$1,$A57)</f>
        <v>-0.63065174614767916</v>
      </c>
      <c r="F57" s="9">
        <f>[1]!s_dq_close($F$1,$A57)</f>
        <v>9.6470000000000002</v>
      </c>
      <c r="G57" s="9">
        <f>[1]!s_dq_pctchange($F$1,$A57)</f>
        <v>0.53147144643601663</v>
      </c>
      <c r="H57" s="15"/>
      <c r="I57" s="9"/>
      <c r="J57" s="9"/>
      <c r="K57" s="9"/>
      <c r="L57" s="10"/>
      <c r="M57" s="10"/>
      <c r="N57" s="10"/>
    </row>
    <row r="58" spans="1:14" x14ac:dyDescent="0.2">
      <c r="A58" s="6">
        <v>44455</v>
      </c>
      <c r="B58" s="16">
        <v>12.923</v>
      </c>
      <c r="C58" s="16">
        <v>-0.11593754830731617</v>
      </c>
      <c r="D58" s="8">
        <f>[1]!s_dq_close($D$1,$A58,1)</f>
        <v>1834.61</v>
      </c>
      <c r="E58" s="9">
        <f>[1]!s_dq_pctchange($D$1,$A58)</f>
        <v>-1.0794605932180654</v>
      </c>
      <c r="F58" s="9">
        <f>[1]!s_dq_close($F$1,$A58)</f>
        <v>9.5960000000000001</v>
      </c>
      <c r="G58" s="9">
        <f>[1]!s_dq_pctchange($F$1,$A58)</f>
        <v>0.68198510124855205</v>
      </c>
      <c r="H58" s="15"/>
      <c r="I58" s="9"/>
      <c r="J58" s="9"/>
      <c r="K58" s="9"/>
      <c r="L58" s="10"/>
      <c r="M58" s="10"/>
      <c r="N58" s="10"/>
    </row>
    <row r="59" spans="1:14" x14ac:dyDescent="0.2">
      <c r="A59" s="6">
        <v>44454</v>
      </c>
      <c r="B59" s="16">
        <v>12.938000000000001</v>
      </c>
      <c r="C59" s="16">
        <v>0.72401712728688183</v>
      </c>
      <c r="D59" s="8">
        <f>[1]!s_dq_close($D$1,$A59,1)</f>
        <v>1854.63</v>
      </c>
      <c r="E59" s="9">
        <f>[1]!s_dq_pctchange($D$1,$A59)</f>
        <v>-6.9507306349409659E-2</v>
      </c>
      <c r="F59" s="9">
        <f>[1]!s_dq_close($F$1,$A59)</f>
        <v>9.5310000000000006</v>
      </c>
      <c r="G59" s="9">
        <f>[1]!s_dq_pctchange($F$1,$A59)</f>
        <v>1.2320764737121768</v>
      </c>
      <c r="H59" s="15"/>
      <c r="I59" s="9"/>
      <c r="J59" s="9"/>
      <c r="K59" s="9"/>
      <c r="L59" s="10"/>
      <c r="M59" s="10"/>
      <c r="N59" s="10"/>
    </row>
    <row r="60" spans="1:14" x14ac:dyDescent="0.2">
      <c r="A60" s="6">
        <v>44453</v>
      </c>
      <c r="B60" s="16">
        <v>12.845000000000001</v>
      </c>
      <c r="C60" s="16">
        <v>0.28105238504177821</v>
      </c>
      <c r="D60" s="8">
        <f>[1]!s_dq_close($D$1,$A60,1)</f>
        <v>1855.92</v>
      </c>
      <c r="E60" s="9">
        <f>[1]!s_dq_pctchange($D$1,$A60)</f>
        <v>-2.4093724694227356</v>
      </c>
      <c r="F60" s="9">
        <f>[1]!s_dq_close($F$1,$A60)</f>
        <v>9.4149999999999991</v>
      </c>
      <c r="G60" s="9">
        <f>[1]!s_dq_pctchange($F$1,$A60)</f>
        <v>0.17023087562506667</v>
      </c>
      <c r="H60" s="15"/>
      <c r="I60" s="9"/>
      <c r="J60" s="9"/>
      <c r="K60" s="9"/>
      <c r="L60" s="10"/>
      <c r="M60" s="10"/>
      <c r="N60" s="10"/>
    </row>
    <row r="61" spans="1:14" x14ac:dyDescent="0.2">
      <c r="A61" s="6">
        <v>44452</v>
      </c>
      <c r="B61" s="16">
        <v>12.808999999999999</v>
      </c>
      <c r="C61" s="16">
        <v>3.9050296782247772E-2</v>
      </c>
      <c r="D61" s="8">
        <f>[1]!s_dq_close($D$1,$A61,1)</f>
        <v>1901.74</v>
      </c>
      <c r="E61" s="9">
        <f>[1]!s_dq_pctchange($D$1,$A61)</f>
        <v>1.8367390652443965</v>
      </c>
      <c r="F61" s="9">
        <f>[1]!s_dq_close($F$1,$A61)</f>
        <v>9.3989999999999991</v>
      </c>
      <c r="G61" s="9">
        <f>[1]!s_dq_pctchange($F$1,$A61)</f>
        <v>0.82600300364728563</v>
      </c>
      <c r="H61" s="15"/>
      <c r="I61" s="9"/>
      <c r="J61" s="9"/>
      <c r="K61" s="9"/>
      <c r="L61" s="10"/>
      <c r="M61" s="10"/>
      <c r="N61" s="10"/>
    </row>
    <row r="62" spans="1:14" x14ac:dyDescent="0.2">
      <c r="A62" s="6">
        <v>44449</v>
      </c>
      <c r="B62" s="16">
        <v>12.804</v>
      </c>
      <c r="C62" s="16">
        <v>-0.1793092695096257</v>
      </c>
      <c r="D62" s="8">
        <f>[1]!s_dq_close($D$1,$A62,1)</f>
        <v>1867.44</v>
      </c>
      <c r="E62" s="9">
        <f>[1]!s_dq_pctchange($D$1,$A62)</f>
        <v>-1.0360415264521781</v>
      </c>
      <c r="F62" s="9">
        <f>[1]!s_dq_close($F$1,$A62)</f>
        <v>9.3219999999999992</v>
      </c>
      <c r="G62" s="9">
        <f>[1]!s_dq_pctchange($F$1,$A62)</f>
        <v>-1.0726161106952934E-2</v>
      </c>
      <c r="H62" s="15"/>
      <c r="I62" s="9"/>
      <c r="J62" s="9"/>
      <c r="K62" s="9"/>
      <c r="L62" s="10"/>
      <c r="M62" s="10"/>
      <c r="N62" s="10"/>
    </row>
    <row r="63" spans="1:14" x14ac:dyDescent="0.2">
      <c r="A63" s="6">
        <v>44448</v>
      </c>
      <c r="B63" s="16">
        <v>12.827</v>
      </c>
      <c r="C63" s="16">
        <v>-0.14013234721682116</v>
      </c>
      <c r="D63" s="8">
        <f>[1]!s_dq_close($D$1,$A63,1)</f>
        <v>1886.99</v>
      </c>
      <c r="E63" s="9">
        <f>[1]!s_dq_pctchange($D$1,$A63)</f>
        <v>1.7755532423263456</v>
      </c>
      <c r="F63" s="9">
        <f>[1]!s_dq_close($F$1,$A63)</f>
        <v>9.3230000000000004</v>
      </c>
      <c r="G63" s="9">
        <f>[1]!s_dq_pctchange($F$1,$A63)</f>
        <v>1.0727311735692151E-2</v>
      </c>
      <c r="H63" s="15"/>
      <c r="I63" s="9"/>
      <c r="J63" s="9"/>
      <c r="K63" s="9"/>
      <c r="L63" s="10"/>
      <c r="M63" s="10"/>
      <c r="N63" s="10"/>
    </row>
    <row r="64" spans="1:14" x14ac:dyDescent="0.2">
      <c r="A64" s="6">
        <v>44447</v>
      </c>
      <c r="B64" s="16">
        <v>12.845000000000001</v>
      </c>
      <c r="C64" s="16">
        <v>0.14813659753625547</v>
      </c>
      <c r="D64" s="8">
        <f>[1]!s_dq_close($D$1,$A64,1)</f>
        <v>1854.07</v>
      </c>
      <c r="E64" s="9">
        <f>[1]!s_dq_pctchange($D$1,$A64)</f>
        <v>1.6340872463354976</v>
      </c>
      <c r="F64" s="9">
        <f>[1]!s_dq_close($F$1,$A64)</f>
        <v>9.3219999999999992</v>
      </c>
      <c r="G64" s="9">
        <f>[1]!s_dq_pctchange($F$1,$A64)</f>
        <v>1.0728462611301854E-2</v>
      </c>
      <c r="H64" s="15"/>
      <c r="I64" s="9"/>
      <c r="J64" s="9"/>
      <c r="K64" s="9"/>
      <c r="L64" s="10"/>
      <c r="M64" s="10"/>
      <c r="N64" s="10"/>
    </row>
    <row r="65" spans="1:14" x14ac:dyDescent="0.2">
      <c r="A65" s="6">
        <v>44446</v>
      </c>
      <c r="B65" s="16">
        <v>12.826000000000001</v>
      </c>
      <c r="C65" s="16">
        <v>-7.7960551960664683E-3</v>
      </c>
      <c r="D65" s="8">
        <f>[1]!s_dq_close($D$1,$A65,1)</f>
        <v>1824.26</v>
      </c>
      <c r="E65" s="9">
        <f>[1]!s_dq_pctchange($D$1,$A65)</f>
        <v>1.4497911789076758</v>
      </c>
      <c r="F65" s="9">
        <f>[1]!s_dq_close($F$1,$A65)</f>
        <v>9.3209999999999997</v>
      </c>
      <c r="G65" s="9">
        <f>[1]!s_dq_pctchange($F$1,$A65)</f>
        <v>0.23658457898699045</v>
      </c>
      <c r="H65" s="15"/>
      <c r="I65" s="9"/>
      <c r="J65" s="9"/>
      <c r="K65" s="9"/>
      <c r="L65" s="10"/>
      <c r="M65" s="10"/>
      <c r="N65" s="10"/>
    </row>
    <row r="66" spans="1:14" x14ac:dyDescent="0.2">
      <c r="A66" s="6">
        <v>44445</v>
      </c>
      <c r="B66" s="16">
        <v>12.827</v>
      </c>
      <c r="C66" s="16">
        <v>5.4602184087360943E-2</v>
      </c>
      <c r="D66" s="8">
        <f>[1]!s_dq_close($D$1,$A66,1)</f>
        <v>1798.19</v>
      </c>
      <c r="E66" s="9">
        <f>[1]!s_dq_pctchange($D$1,$A66)</f>
        <v>0.68647707356951226</v>
      </c>
      <c r="F66" s="9">
        <f>[1]!s_dq_close($F$1,$A66)</f>
        <v>9.2989999999999995</v>
      </c>
      <c r="G66" s="9">
        <f>[1]!s_dq_pctchange($F$1,$A66)</f>
        <v>0.7475622968580613</v>
      </c>
      <c r="H66" s="15"/>
      <c r="I66" s="9"/>
      <c r="J66" s="9"/>
      <c r="K66" s="9"/>
      <c r="L66" s="10"/>
      <c r="M66" s="10"/>
      <c r="N66" s="10"/>
    </row>
    <row r="67" spans="1:14" x14ac:dyDescent="0.2">
      <c r="A67" s="6">
        <v>44442</v>
      </c>
      <c r="B67" s="16">
        <v>12.82</v>
      </c>
      <c r="C67" s="16">
        <v>-3.1191515907669675E-2</v>
      </c>
      <c r="D67" s="8">
        <f>[1]!s_dq_close($D$1,$A67,1)</f>
        <v>1785.93</v>
      </c>
      <c r="E67" s="9">
        <f>[1]!s_dq_pctchange($D$1,$A67)</f>
        <v>0.24191466193689862</v>
      </c>
      <c r="F67" s="9">
        <f>[1]!s_dq_close($F$1,$A67)</f>
        <v>9.23</v>
      </c>
      <c r="G67" s="9">
        <f>[1]!s_dq_pctchange($F$1,$A67)</f>
        <v>0.11931879813429883</v>
      </c>
      <c r="H67" s="15"/>
      <c r="I67" s="9"/>
      <c r="J67" s="9"/>
      <c r="K67" s="9"/>
      <c r="L67" s="10"/>
      <c r="M67" s="10"/>
      <c r="N67" s="10"/>
    </row>
    <row r="68" spans="1:14" x14ac:dyDescent="0.2">
      <c r="A68" s="6">
        <v>44441</v>
      </c>
      <c r="B68" s="16">
        <v>12.824</v>
      </c>
      <c r="C68" s="16">
        <v>-0.25666951855020204</v>
      </c>
      <c r="D68" s="8">
        <f>[1]!s_dq_close($D$1,$A68,1)</f>
        <v>1781.62</v>
      </c>
      <c r="E68" s="9">
        <f>[1]!s_dq_pctchange($D$1,$A68)</f>
        <v>0.17937169301011718</v>
      </c>
      <c r="F68" s="9">
        <f>[1]!s_dq_close($F$1,$A68)</f>
        <v>9.2189999999999994</v>
      </c>
      <c r="G68" s="9">
        <f>[1]!s_dq_pctchange($F$1,$A68)</f>
        <v>0.18474244729406064</v>
      </c>
      <c r="H68" s="15"/>
      <c r="I68" s="9"/>
      <c r="J68" s="9"/>
      <c r="K68" s="9"/>
      <c r="L68" s="10"/>
      <c r="M68" s="10"/>
      <c r="N68" s="10"/>
    </row>
    <row r="69" spans="1:14" x14ac:dyDescent="0.2">
      <c r="A69" s="6">
        <v>44440</v>
      </c>
      <c r="B69" s="16">
        <v>12.856999999999999</v>
      </c>
      <c r="C69" s="16">
        <v>-0.5876440114435979</v>
      </c>
      <c r="D69" s="8">
        <f>[1]!s_dq_close($D$1,$A69,1)</f>
        <v>1778.43</v>
      </c>
      <c r="E69" s="9">
        <f>[1]!s_dq_pctchange($D$1,$A69)</f>
        <v>1.1649933160783876</v>
      </c>
      <c r="F69" s="9">
        <f>[1]!s_dq_close($F$1,$A69)</f>
        <v>9.202</v>
      </c>
      <c r="G69" s="9">
        <f>[1]!s_dq_pctchange($F$1,$A69)</f>
        <v>-0.47588146225395289</v>
      </c>
      <c r="H69" s="15"/>
      <c r="I69" s="9"/>
      <c r="J69" s="9"/>
      <c r="K69" s="9"/>
      <c r="L69" s="10"/>
      <c r="M69" s="10"/>
      <c r="N69" s="10"/>
    </row>
    <row r="70" spans="1:14" x14ac:dyDescent="0.2">
      <c r="A70" s="6">
        <v>44439</v>
      </c>
      <c r="B70" s="16">
        <v>12.933</v>
      </c>
      <c r="C70" s="16">
        <v>0.29468786351299153</v>
      </c>
      <c r="D70" s="8">
        <f>[1]!s_dq_close($D$1,$A70,1)</f>
        <v>1757.95</v>
      </c>
      <c r="E70" s="9">
        <f>[1]!s_dq_pctchange($D$1,$A70)</f>
        <v>0.84730205715990214</v>
      </c>
      <c r="F70" s="9">
        <f>[1]!s_dq_close($F$1,$A70)</f>
        <v>9.2460000000000004</v>
      </c>
      <c r="G70" s="9">
        <f>[1]!s_dq_pctchange($F$1,$A70)</f>
        <v>-2.1626297577842686E-2</v>
      </c>
      <c r="H70" s="15"/>
      <c r="I70" s="9"/>
      <c r="J70" s="9"/>
      <c r="K70" s="9"/>
      <c r="L70" s="10"/>
      <c r="M70" s="10"/>
      <c r="N70" s="10"/>
    </row>
    <row r="71" spans="1:14" x14ac:dyDescent="0.2">
      <c r="A71" s="6">
        <v>44438</v>
      </c>
      <c r="B71" s="16">
        <v>12.895</v>
      </c>
      <c r="C71" s="16">
        <v>1.0025847889089068</v>
      </c>
      <c r="D71" s="8">
        <f>[1]!s_dq_close($D$1,$A71,1)</f>
        <v>1743.18</v>
      </c>
      <c r="E71" s="9">
        <f>[1]!s_dq_pctchange($D$1,$A71)</f>
        <v>-0.45797167656464033</v>
      </c>
      <c r="F71" s="9">
        <f>[1]!s_dq_close($F$1,$A71)</f>
        <v>9.2479999999999993</v>
      </c>
      <c r="G71" s="9">
        <f>[1]!s_dq_pctchange($F$1,$A71)</f>
        <v>0.94967798275297188</v>
      </c>
      <c r="H71" s="15"/>
      <c r="I71" s="9"/>
      <c r="J71" s="9"/>
      <c r="K71" s="9"/>
      <c r="L71" s="10"/>
      <c r="M71" s="10"/>
      <c r="N71" s="10"/>
    </row>
    <row r="72" spans="1:14" x14ac:dyDescent="0.2">
      <c r="A72" s="6">
        <v>44435</v>
      </c>
      <c r="B72" s="16">
        <v>12.766999999999999</v>
      </c>
      <c r="C72" s="16">
        <v>0.68611987381703265</v>
      </c>
      <c r="D72" s="8">
        <f>[1]!s_dq_close($D$1,$A72,1)</f>
        <v>1751.2</v>
      </c>
      <c r="E72" s="9">
        <f>[1]!s_dq_pctchange($D$1,$A72)</f>
        <v>-0.52656392895079052</v>
      </c>
      <c r="F72" s="9">
        <f>[1]!s_dq_close($F$1,$A72)</f>
        <v>9.1609999999999996</v>
      </c>
      <c r="G72" s="9">
        <f>[1]!s_dq_pctchange($F$1,$A72)</f>
        <v>0.99217285856024551</v>
      </c>
      <c r="H72" s="15"/>
      <c r="I72" s="9"/>
      <c r="J72" s="9"/>
      <c r="K72" s="9"/>
      <c r="L72" s="10"/>
      <c r="M72" s="10"/>
      <c r="N72" s="10"/>
    </row>
    <row r="73" spans="1:14" x14ac:dyDescent="0.2">
      <c r="A73" s="6">
        <v>44434</v>
      </c>
      <c r="B73" s="16">
        <v>12.68</v>
      </c>
      <c r="C73" s="16">
        <v>0.18963337547407658</v>
      </c>
      <c r="D73" s="8">
        <f>[1]!s_dq_close($D$1,$A73,1)</f>
        <v>1760.47</v>
      </c>
      <c r="E73" s="9">
        <f>[1]!s_dq_pctchange($D$1,$A73)</f>
        <v>0.388330691240032</v>
      </c>
      <c r="F73" s="9">
        <f>[1]!s_dq_close($F$1,$A73)</f>
        <v>9.0709999999999997</v>
      </c>
      <c r="G73" s="9">
        <f>[1]!s_dq_pctchange($F$1,$A73)</f>
        <v>0.39845047039291187</v>
      </c>
      <c r="H73" s="15"/>
      <c r="I73" s="9"/>
      <c r="J73" s="9"/>
      <c r="K73" s="9"/>
      <c r="L73" s="10"/>
      <c r="M73" s="10"/>
      <c r="N73" s="10"/>
    </row>
    <row r="74" spans="1:14" x14ac:dyDescent="0.2">
      <c r="A74" s="6">
        <v>44433</v>
      </c>
      <c r="B74" s="16">
        <v>12.656000000000001</v>
      </c>
      <c r="C74" s="16">
        <v>0.25348542458808637</v>
      </c>
      <c r="D74" s="8">
        <f>[1]!s_dq_close($D$1,$A74,1)</f>
        <v>1753.66</v>
      </c>
      <c r="E74" s="9">
        <f>[1]!s_dq_pctchange($D$1,$A74)</f>
        <v>1.2710420697023064</v>
      </c>
      <c r="F74" s="9">
        <f>[1]!s_dq_close($F$1,$A74)</f>
        <v>9.0350000000000001</v>
      </c>
      <c r="G74" s="9">
        <f>[1]!s_dq_pctchange($F$1,$A74)</f>
        <v>6.6452541809726748E-2</v>
      </c>
      <c r="H74" s="15"/>
      <c r="I74" s="9"/>
      <c r="J74" s="9"/>
      <c r="K74" s="9"/>
      <c r="L74" s="10"/>
      <c r="M74" s="10"/>
      <c r="N74" s="10"/>
    </row>
    <row r="75" spans="1:14" x14ac:dyDescent="0.2">
      <c r="A75" s="6">
        <v>44432</v>
      </c>
      <c r="B75" s="16">
        <v>12.624000000000001</v>
      </c>
      <c r="C75" s="16">
        <v>0.15073383577945362</v>
      </c>
      <c r="D75" s="8">
        <f>[1]!s_dq_close($D$1,$A75,1)</f>
        <v>1731.65</v>
      </c>
      <c r="E75" s="9">
        <f>[1]!s_dq_pctchange($D$1,$A75)</f>
        <v>0.37503332985543691</v>
      </c>
      <c r="F75" s="9">
        <f>[1]!s_dq_close($F$1,$A75)</f>
        <v>9.0289999999999999</v>
      </c>
      <c r="G75" s="9">
        <f>[1]!s_dq_pctchange($F$1,$A75)</f>
        <v>0.13308195630476274</v>
      </c>
      <c r="H75" s="15"/>
      <c r="I75" s="9"/>
      <c r="J75" s="9"/>
      <c r="K75" s="9"/>
      <c r="L75" s="10"/>
      <c r="M75" s="10"/>
      <c r="N75" s="10"/>
    </row>
    <row r="76" spans="1:14" x14ac:dyDescent="0.2">
      <c r="A76" s="6">
        <v>44431</v>
      </c>
      <c r="B76" s="16">
        <v>12.605</v>
      </c>
      <c r="C76" s="16">
        <v>0.5504148053605683</v>
      </c>
      <c r="D76" s="8">
        <f>[1]!s_dq_close($D$1,$A76,1)</f>
        <v>1725.18</v>
      </c>
      <c r="E76" s="9">
        <f>[1]!s_dq_pctchange($D$1,$A76)</f>
        <v>0.43955916000535356</v>
      </c>
      <c r="F76" s="9">
        <f>[1]!s_dq_close($F$1,$A76)</f>
        <v>9.0169999999999995</v>
      </c>
      <c r="G76" s="9">
        <f>[1]!s_dq_pctchange($F$1,$A76)</f>
        <v>-4.4340982152769486E-2</v>
      </c>
      <c r="H76" s="15"/>
      <c r="I76" s="9"/>
      <c r="J76" s="9"/>
      <c r="K76" s="9"/>
      <c r="L76" s="10"/>
      <c r="M76" s="10"/>
      <c r="N76" s="10"/>
    </row>
    <row r="77" spans="1:14" x14ac:dyDescent="0.2">
      <c r="A77" s="6">
        <v>44428</v>
      </c>
      <c r="B77" s="16">
        <v>12.536</v>
      </c>
      <c r="C77" s="16">
        <v>0.18380883880763757</v>
      </c>
      <c r="D77" s="8">
        <f>[1]!s_dq_close($D$1,$A77,1)</f>
        <v>1717.63</v>
      </c>
      <c r="E77" s="9">
        <f>[1]!s_dq_pctchange($D$1,$A77)</f>
        <v>0.31420645349686721</v>
      </c>
      <c r="F77" s="9">
        <f>[1]!s_dq_close($F$1,$A77)</f>
        <v>9.0210000000000008</v>
      </c>
      <c r="G77" s="9">
        <f>[1]!s_dq_pctchange($F$1,$A77)</f>
        <v>9.9866844207726804E-2</v>
      </c>
      <c r="H77" s="15"/>
      <c r="I77" s="9"/>
      <c r="J77" s="9"/>
      <c r="K77" s="9"/>
      <c r="L77" s="10"/>
      <c r="M77" s="10"/>
      <c r="N77" s="10"/>
    </row>
    <row r="78" spans="1:14" x14ac:dyDescent="0.2">
      <c r="A78" s="6">
        <v>44427</v>
      </c>
      <c r="B78" s="16">
        <v>12.513</v>
      </c>
      <c r="C78" s="16">
        <v>0.1039999999999992</v>
      </c>
      <c r="D78" s="8">
        <f>[1]!s_dq_close($D$1,$A78,1)</f>
        <v>1712.25</v>
      </c>
      <c r="E78" s="9">
        <f>[1]!s_dq_pctchange($D$1,$A78)</f>
        <v>0.22711707651153495</v>
      </c>
      <c r="F78" s="9">
        <f>[1]!s_dq_close($F$1,$A78)</f>
        <v>9.0120000000000005</v>
      </c>
      <c r="G78" s="9">
        <f>[1]!s_dq_pctchange($F$1,$A78)</f>
        <v>0.18899388549195373</v>
      </c>
      <c r="H78" s="15"/>
      <c r="I78" s="9"/>
      <c r="J78" s="9"/>
      <c r="K78" s="9"/>
      <c r="L78" s="10"/>
      <c r="M78" s="10"/>
      <c r="N78" s="10"/>
    </row>
    <row r="79" spans="1:14" x14ac:dyDescent="0.2">
      <c r="A79" s="6">
        <v>44426</v>
      </c>
      <c r="B79" s="16">
        <v>12.5</v>
      </c>
      <c r="C79" s="16">
        <v>-7.9993600511914717E-3</v>
      </c>
      <c r="D79" s="8">
        <f>[1]!s_dq_close($D$1,$A79,1)</f>
        <v>1708.37</v>
      </c>
      <c r="E79" s="9">
        <f>[1]!s_dq_pctchange($D$1,$A79)</f>
        <v>0.35244981995688368</v>
      </c>
      <c r="F79" s="9">
        <f>[1]!s_dq_close($F$1,$A79)</f>
        <v>8.9949999999999992</v>
      </c>
      <c r="G79" s="9">
        <f>[1]!s_dq_pctchange($F$1,$A79)</f>
        <v>0.25635309852875265</v>
      </c>
      <c r="H79" s="15"/>
      <c r="I79" s="9"/>
      <c r="J79" s="9"/>
      <c r="K79" s="9"/>
      <c r="L79" s="10"/>
      <c r="M79" s="10"/>
      <c r="N79" s="10"/>
    </row>
    <row r="80" spans="1:14" x14ac:dyDescent="0.2">
      <c r="A80" s="6">
        <v>44425</v>
      </c>
      <c r="B80" s="16">
        <v>12.500999999999999</v>
      </c>
      <c r="C80" s="16">
        <v>-4.7973135044376974E-2</v>
      </c>
      <c r="D80" s="8">
        <f>[1]!s_dq_close($D$1,$A80,1)</f>
        <v>1702.37</v>
      </c>
      <c r="E80" s="9">
        <f>[1]!s_dq_pctchange($D$1,$A80)</f>
        <v>-0.10503708571966194</v>
      </c>
      <c r="F80" s="9">
        <f>[1]!s_dq_close($F$1,$A80)</f>
        <v>8.9719999999999995</v>
      </c>
      <c r="G80" s="9">
        <f>[1]!s_dq_pctchange($F$1,$A80)</f>
        <v>4.4603033006239516E-2</v>
      </c>
      <c r="H80" s="15"/>
      <c r="I80" s="9"/>
      <c r="J80" s="9"/>
      <c r="K80" s="9"/>
      <c r="L80" s="10"/>
      <c r="M80" s="10"/>
      <c r="N80" s="10"/>
    </row>
    <row r="81" spans="1:14" x14ac:dyDescent="0.2">
      <c r="A81" s="6">
        <v>44424</v>
      </c>
      <c r="B81" s="16">
        <v>12.507</v>
      </c>
      <c r="C81" s="16">
        <v>-4.795013186286444E-2</v>
      </c>
      <c r="D81" s="8">
        <f>[1]!s_dq_close($D$1,$A81,1)</f>
        <v>1704.16</v>
      </c>
      <c r="E81" s="9">
        <f>[1]!s_dq_pctchange($D$1,$A81)</f>
        <v>0.32083168992941968</v>
      </c>
      <c r="F81" s="9">
        <f>[1]!s_dq_close($F$1,$A81)</f>
        <v>8.968</v>
      </c>
      <c r="G81" s="9">
        <f>[1]!s_dq_pctchange($F$1,$A81)</f>
        <v>-0.30016675931071984</v>
      </c>
      <c r="H81" s="15"/>
      <c r="I81" s="9"/>
      <c r="J81" s="9"/>
      <c r="K81" s="9"/>
      <c r="L81" s="10"/>
      <c r="M81" s="10"/>
      <c r="N81" s="10"/>
    </row>
    <row r="82" spans="1:14" x14ac:dyDescent="0.2">
      <c r="A82" s="6">
        <v>44421</v>
      </c>
      <c r="B82" s="16">
        <v>12.513</v>
      </c>
      <c r="C82" s="16">
        <v>1.5985932379511372E-2</v>
      </c>
      <c r="D82" s="8">
        <f>[1]!s_dq_close($D$1,$A82,1)</f>
        <v>1698.71</v>
      </c>
      <c r="E82" s="9">
        <f>[1]!s_dq_pctchange($D$1,$A82)</f>
        <v>5.0063020508177139E-2</v>
      </c>
      <c r="F82" s="9">
        <f>[1]!s_dq_close($F$1,$A82)</f>
        <v>8.9949999999999992</v>
      </c>
      <c r="G82" s="9">
        <f>[1]!s_dq_pctchange($F$1,$A82)</f>
        <v>-0.24398358655872512</v>
      </c>
      <c r="H82" s="15"/>
      <c r="I82" s="9"/>
      <c r="J82" s="9"/>
      <c r="K82" s="9"/>
      <c r="L82" s="10"/>
      <c r="M82" s="10"/>
      <c r="N82" s="10"/>
    </row>
    <row r="83" spans="1:14" x14ac:dyDescent="0.2">
      <c r="A83" s="6">
        <v>44420</v>
      </c>
      <c r="B83" s="16">
        <v>12.510999999999999</v>
      </c>
      <c r="C83" s="16">
        <v>0</v>
      </c>
      <c r="D83" s="8">
        <f>[1]!s_dq_close($D$1,$A83,1)</f>
        <v>1697.86</v>
      </c>
      <c r="E83" s="9">
        <f>[1]!s_dq_pctchange($D$1,$A83)</f>
        <v>-6.0039555471852579E-2</v>
      </c>
      <c r="F83" s="9">
        <f>[1]!s_dq_close($F$1,$A83)</f>
        <v>9.0169999999999995</v>
      </c>
      <c r="G83" s="9">
        <f>[1]!s_dq_pctchange($F$1,$A83)</f>
        <v>-4.4340982152769486E-2</v>
      </c>
      <c r="H83" s="15"/>
      <c r="I83" s="9"/>
      <c r="J83" s="9"/>
      <c r="K83" s="9"/>
      <c r="L83" s="10"/>
      <c r="M83" s="10"/>
      <c r="N83" s="10"/>
    </row>
    <row r="84" spans="1:14" x14ac:dyDescent="0.2">
      <c r="A84" s="6">
        <v>44419</v>
      </c>
      <c r="B84" s="16">
        <v>12.510999999999999</v>
      </c>
      <c r="C84" s="16">
        <v>0</v>
      </c>
      <c r="D84" s="8">
        <f>[1]!s_dq_close($D$1,$A84,1)</f>
        <v>1698.88</v>
      </c>
      <c r="E84" s="9">
        <f>[1]!s_dq_pctchange($D$1,$A84)</f>
        <v>0.10488480348831537</v>
      </c>
      <c r="F84" s="9">
        <f>[1]!s_dq_close($F$1,$A84)</f>
        <v>9.0210000000000008</v>
      </c>
      <c r="G84" s="9">
        <f>[1]!s_dq_pctchange($F$1,$A84)</f>
        <v>-0.11072970878086352</v>
      </c>
      <c r="H84" s="15"/>
      <c r="I84" s="9"/>
      <c r="J84" s="9"/>
      <c r="K84" s="9"/>
      <c r="L84" s="10"/>
      <c r="M84" s="10"/>
      <c r="N84" s="10"/>
    </row>
    <row r="85" spans="1:14" x14ac:dyDescent="0.2">
      <c r="A85" s="6">
        <v>44418</v>
      </c>
      <c r="B85" s="16">
        <v>12.510999999999999</v>
      </c>
      <c r="C85" s="16">
        <v>-5.5919475954636907E-2</v>
      </c>
      <c r="D85" s="8">
        <f>[1]!s_dq_close($D$1,$A85,1)</f>
        <v>1697.1</v>
      </c>
      <c r="E85" s="9">
        <f>[1]!s_dq_pctchange($D$1,$A85)</f>
        <v>-0.57006263072479502</v>
      </c>
      <c r="F85" s="9">
        <f>[1]!s_dq_close($F$1,$A85)</f>
        <v>9.0310000000000006</v>
      </c>
      <c r="G85" s="9">
        <f>[1]!s_dq_pctchange($F$1,$A85)</f>
        <v>1.1074197120722284E-2</v>
      </c>
      <c r="H85" s="15"/>
      <c r="I85" s="9"/>
      <c r="J85" s="9"/>
      <c r="K85" s="9"/>
      <c r="L85" s="10"/>
      <c r="M85" s="10"/>
      <c r="N85" s="10"/>
    </row>
    <row r="86" spans="1:14" x14ac:dyDescent="0.2">
      <c r="A86" s="6">
        <v>44417</v>
      </c>
      <c r="B86" s="16">
        <v>12.518000000000001</v>
      </c>
      <c r="C86" s="16">
        <v>8.7950747581362509E-2</v>
      </c>
      <c r="D86" s="8">
        <f>[1]!s_dq_close($D$1,$A86,1)</f>
        <v>1706.83</v>
      </c>
      <c r="E86" s="9">
        <f>[1]!s_dq_pctchange($D$1,$A86)</f>
        <v>1.2997572599455089</v>
      </c>
      <c r="F86" s="9">
        <f>[1]!s_dq_close($F$1,$A86)</f>
        <v>9.0299999999999994</v>
      </c>
      <c r="G86" s="9">
        <f>[1]!s_dq_pctchange($F$1,$A86)</f>
        <v>0</v>
      </c>
      <c r="H86" s="15"/>
      <c r="I86" s="9"/>
      <c r="J86" s="9"/>
      <c r="K86" s="9"/>
      <c r="L86" s="10"/>
      <c r="M86" s="10"/>
      <c r="N86" s="10"/>
    </row>
    <row r="87" spans="1:14" x14ac:dyDescent="0.2">
      <c r="A87" s="6">
        <v>44414</v>
      </c>
      <c r="B87" s="16">
        <v>12.507</v>
      </c>
      <c r="C87" s="16">
        <v>2.3992322456814728E-2</v>
      </c>
      <c r="D87" s="8">
        <f>[1]!s_dq_close($D$1,$A87,1)</f>
        <v>1684.93</v>
      </c>
      <c r="E87" s="9">
        <f>[1]!s_dq_pctchange($D$1,$A87)</f>
        <v>-0.3866459351924636</v>
      </c>
      <c r="F87" s="9">
        <f>[1]!s_dq_close($F$1,$A87)</f>
        <v>9.0299999999999994</v>
      </c>
      <c r="G87" s="9">
        <f>[1]!s_dq_pctchange($F$1,$A87)</f>
        <v>0.18861644291578231</v>
      </c>
      <c r="H87" s="15"/>
      <c r="I87" s="9"/>
      <c r="J87" s="9"/>
      <c r="K87" s="9"/>
      <c r="L87" s="10"/>
      <c r="M87" s="10"/>
      <c r="N87" s="10"/>
    </row>
    <row r="88" spans="1:14" x14ac:dyDescent="0.2">
      <c r="A88" s="6">
        <v>44413</v>
      </c>
      <c r="B88" s="16">
        <v>12.504</v>
      </c>
      <c r="C88" s="16">
        <v>-1.5992323684636718E-2</v>
      </c>
      <c r="D88" s="8">
        <f>[1]!s_dq_close($D$1,$A88,1)</f>
        <v>1691.47</v>
      </c>
      <c r="E88" s="9">
        <f>[1]!s_dq_pctchange($D$1,$A88)</f>
        <v>-0.23592278247329648</v>
      </c>
      <c r="F88" s="9">
        <f>[1]!s_dq_close($F$1,$A88)</f>
        <v>9.0129999999999999</v>
      </c>
      <c r="G88" s="9">
        <f>[1]!s_dq_pctchange($F$1,$A88)</f>
        <v>1.1096316023074187E-2</v>
      </c>
      <c r="H88" s="15"/>
      <c r="I88" s="9"/>
      <c r="J88" s="9"/>
      <c r="K88" s="9"/>
      <c r="L88" s="10"/>
      <c r="M88" s="10"/>
      <c r="N88" s="10"/>
    </row>
    <row r="89" spans="1:14" x14ac:dyDescent="0.2">
      <c r="A89" s="6">
        <v>44412</v>
      </c>
      <c r="B89" s="16">
        <v>12.506</v>
      </c>
      <c r="C89" s="16">
        <v>0</v>
      </c>
      <c r="D89" s="8">
        <f>[1]!s_dq_close($D$1,$A89,1)</f>
        <v>1695.47</v>
      </c>
      <c r="E89" s="9">
        <f>[1]!s_dq_pctchange($D$1,$A89)</f>
        <v>-1.0615398224873273E-2</v>
      </c>
      <c r="F89" s="9">
        <f>[1]!s_dq_close($F$1,$A89)</f>
        <v>9.0120000000000005</v>
      </c>
      <c r="G89" s="9">
        <f>[1]!s_dq_pctchange($F$1,$A89)</f>
        <v>0.21127543645057409</v>
      </c>
      <c r="H89" s="15"/>
      <c r="I89" s="9"/>
      <c r="J89" s="9"/>
      <c r="K89" s="9"/>
      <c r="L89" s="10"/>
      <c r="M89" s="10"/>
      <c r="N89" s="10"/>
    </row>
    <row r="90" spans="1:14" x14ac:dyDescent="0.2">
      <c r="A90" s="6">
        <v>44411</v>
      </c>
      <c r="B90" s="16">
        <v>12.506</v>
      </c>
      <c r="C90" s="16">
        <v>-3.9964830948757135E-2</v>
      </c>
      <c r="D90" s="8">
        <f>[1]!s_dq_close($D$1,$A90,1)</f>
        <v>1695.65</v>
      </c>
      <c r="E90" s="9">
        <f>[1]!s_dq_pctchange($D$1,$A90)</f>
        <v>4.5430944963654164E-2</v>
      </c>
      <c r="F90" s="9">
        <f>[1]!s_dq_close($F$1,$A90)</f>
        <v>8.9930000000000003</v>
      </c>
      <c r="G90" s="9">
        <f>[1]!s_dq_pctchange($F$1,$A90)</f>
        <v>0.18939393939393334</v>
      </c>
      <c r="H90" s="15"/>
      <c r="I90" s="9"/>
      <c r="J90" s="9"/>
      <c r="K90" s="9"/>
      <c r="L90" s="10"/>
      <c r="M90" s="10"/>
      <c r="N90" s="10"/>
    </row>
    <row r="91" spans="1:14" x14ac:dyDescent="0.2">
      <c r="A91" s="6">
        <v>44410</v>
      </c>
      <c r="B91" s="16">
        <v>12.510999999999999</v>
      </c>
      <c r="C91" s="16">
        <v>-0.18350087761290459</v>
      </c>
      <c r="D91" s="8">
        <f>[1]!s_dq_close($D$1,$A91,1)</f>
        <v>1694.88</v>
      </c>
      <c r="E91" s="9">
        <f>[1]!s_dq_pctchange($D$1,$A91)</f>
        <v>0.39033578354430493</v>
      </c>
      <c r="F91" s="9">
        <f>[1]!s_dq_close($F$1,$A91)</f>
        <v>8.9760000000000009</v>
      </c>
      <c r="G91" s="9">
        <f>[1]!s_dq_pctchange($F$1,$A91)</f>
        <v>0.99009900990100108</v>
      </c>
      <c r="H91" s="15"/>
      <c r="I91" s="9"/>
      <c r="J91" s="9"/>
      <c r="K91" s="9"/>
      <c r="L91" s="10"/>
      <c r="M91" s="10"/>
      <c r="N91" s="10"/>
    </row>
    <row r="92" spans="1:14" x14ac:dyDescent="0.2">
      <c r="A92" s="6">
        <v>44407</v>
      </c>
      <c r="B92" s="16">
        <v>12.534000000000001</v>
      </c>
      <c r="C92" s="16">
        <v>-0.183164768654931</v>
      </c>
      <c r="D92" s="8">
        <f>[1]!s_dq_close($D$1,$A92,1)</f>
        <v>1688.29</v>
      </c>
      <c r="E92" s="9">
        <f>[1]!s_dq_pctchange($D$1,$A92)</f>
        <v>-0.69700142341219751</v>
      </c>
      <c r="F92" s="9">
        <f>[1]!s_dq_close($F$1,$A92)</f>
        <v>8.8879999999999999</v>
      </c>
      <c r="G92" s="9">
        <f>[1]!s_dq_pctchange($F$1,$A92)</f>
        <v>0</v>
      </c>
      <c r="H92" s="15"/>
      <c r="I92" s="9"/>
      <c r="J92" s="9"/>
      <c r="K92" s="9"/>
      <c r="L92" s="10"/>
      <c r="M92" s="10"/>
      <c r="N92" s="10"/>
    </row>
    <row r="93" spans="1:14" x14ac:dyDescent="0.2">
      <c r="A93" s="6">
        <v>44406</v>
      </c>
      <c r="B93" s="16">
        <v>12.557</v>
      </c>
      <c r="C93" s="16">
        <v>3.9834289356284108E-2</v>
      </c>
      <c r="D93" s="8">
        <f>[1]!s_dq_close($D$1,$A93,1)</f>
        <v>1700.14</v>
      </c>
      <c r="E93" s="9">
        <f>[1]!s_dq_pctchange($D$1,$A93)</f>
        <v>-0.129820542191665</v>
      </c>
      <c r="F93" s="9">
        <f>[1]!s_dq_close($F$1,$A93)</f>
        <v>8.8879999999999999</v>
      </c>
      <c r="G93" s="9">
        <f>[1]!s_dq_pctchange($F$1,$A93)</f>
        <v>4.5024763619986037E-2</v>
      </c>
      <c r="H93" s="15"/>
      <c r="I93" s="9"/>
      <c r="J93" s="9"/>
      <c r="K93" s="9"/>
      <c r="L93" s="10"/>
      <c r="M93" s="10"/>
      <c r="N93" s="10"/>
    </row>
    <row r="94" spans="1:14" x14ac:dyDescent="0.2">
      <c r="A94" s="6">
        <v>44405</v>
      </c>
      <c r="B94" s="16">
        <v>12.552</v>
      </c>
      <c r="C94" s="16">
        <v>-0.19083969465649578</v>
      </c>
      <c r="D94" s="8">
        <f>[1]!s_dq_close($D$1,$A94,1)</f>
        <v>1702.35</v>
      </c>
      <c r="E94" s="9">
        <f>[1]!s_dq_pctchange($D$1,$A94)</f>
        <v>-0.82204071169733794</v>
      </c>
      <c r="F94" s="9">
        <f>[1]!s_dq_close($F$1,$A94)</f>
        <v>8.8840000000000003</v>
      </c>
      <c r="G94" s="9">
        <f>[1]!s_dq_pctchange($F$1,$A94)</f>
        <v>-0.34772854739202252</v>
      </c>
      <c r="H94" s="15"/>
      <c r="I94" s="9"/>
      <c r="J94" s="9"/>
      <c r="K94" s="9"/>
      <c r="L94" s="10"/>
      <c r="M94" s="10"/>
      <c r="N94" s="10"/>
    </row>
    <row r="95" spans="1:14" x14ac:dyDescent="0.2">
      <c r="A95" s="6">
        <v>44404</v>
      </c>
      <c r="B95" s="16">
        <v>12.576000000000001</v>
      </c>
      <c r="C95" s="16">
        <v>-0.30915576694411179</v>
      </c>
      <c r="D95" s="8">
        <f>[1]!s_dq_close($D$1,$A95,1)</f>
        <v>1716.46</v>
      </c>
      <c r="E95" s="9">
        <f>[1]!s_dq_pctchange($D$1,$A95)</f>
        <v>-1.2075237130490846</v>
      </c>
      <c r="F95" s="9">
        <f>[1]!s_dq_close($F$1,$A95)</f>
        <v>8.9149999999999991</v>
      </c>
      <c r="G95" s="9">
        <f>[1]!s_dq_pctchange($F$1,$A95)</f>
        <v>-3.3639829558198178E-2</v>
      </c>
      <c r="H95" s="15"/>
      <c r="I95" s="9"/>
      <c r="J95" s="9"/>
      <c r="K95" s="9"/>
      <c r="L95" s="10"/>
      <c r="M95" s="10"/>
      <c r="N95" s="10"/>
    </row>
    <row r="96" spans="1:14" x14ac:dyDescent="0.2">
      <c r="A96" s="6">
        <v>44403</v>
      </c>
      <c r="B96" s="16">
        <v>12.615</v>
      </c>
      <c r="C96" s="16">
        <v>-0.44981060606060902</v>
      </c>
      <c r="D96" s="8">
        <f>[1]!s_dq_close($D$1,$A96,1)</f>
        <v>1737.44</v>
      </c>
      <c r="E96" s="9">
        <f>[1]!s_dq_pctchange($D$1,$A96)</f>
        <v>-1.2021062448111473</v>
      </c>
      <c r="F96" s="9">
        <f>[1]!s_dq_close($F$1,$A96)</f>
        <v>8.9179999999999993</v>
      </c>
      <c r="G96" s="9">
        <f>[1]!s_dq_pctchange($F$1,$A96)</f>
        <v>-6.7234424025103406E-2</v>
      </c>
      <c r="H96" s="15"/>
      <c r="I96" s="9"/>
      <c r="J96" s="9"/>
      <c r="K96" s="9"/>
      <c r="L96" s="10"/>
      <c r="M96" s="10"/>
      <c r="N96" s="10"/>
    </row>
    <row r="97" spans="1:14" x14ac:dyDescent="0.2">
      <c r="A97" s="6">
        <v>44400</v>
      </c>
      <c r="B97" s="16">
        <v>12.672000000000001</v>
      </c>
      <c r="C97" s="16">
        <v>0.20559860825557333</v>
      </c>
      <c r="D97" s="8">
        <f>[1]!s_dq_close($D$1,$A97,1)</f>
        <v>1758.58</v>
      </c>
      <c r="E97" s="9">
        <f>[1]!s_dq_pctchange($D$1,$A97)</f>
        <v>-0.91167256417769515</v>
      </c>
      <c r="F97" s="9">
        <f>[1]!s_dq_close($F$1,$A97)</f>
        <v>8.9239999999999995</v>
      </c>
      <c r="G97" s="9">
        <f>[1]!s_dq_pctchange($F$1,$A97)</f>
        <v>0.20211093644732658</v>
      </c>
      <c r="H97" s="15"/>
      <c r="I97" s="9"/>
      <c r="J97" s="9"/>
      <c r="K97" s="9"/>
      <c r="L97" s="10"/>
      <c r="M97" s="10"/>
      <c r="N97" s="10"/>
    </row>
    <row r="98" spans="1:14" x14ac:dyDescent="0.2">
      <c r="A98" s="6">
        <v>44399</v>
      </c>
      <c r="B98" s="16">
        <v>12.646000000000001</v>
      </c>
      <c r="C98" s="16">
        <v>-0.50354051927616095</v>
      </c>
      <c r="D98" s="8">
        <f>[1]!s_dq_close($D$1,$A98,1)</f>
        <v>1774.76</v>
      </c>
      <c r="E98" s="9">
        <f>[1]!s_dq_pctchange($D$1,$A98)</f>
        <v>5.0172786055353552E-2</v>
      </c>
      <c r="F98" s="9">
        <f>[1]!s_dq_close($F$1,$A98)</f>
        <v>8.9060000000000006</v>
      </c>
      <c r="G98" s="9">
        <f>[1]!s_dq_pctchange($F$1,$A98)</f>
        <v>0.10115769360458965</v>
      </c>
      <c r="H98" s="15"/>
      <c r="I98" s="9"/>
      <c r="J98" s="9"/>
      <c r="K98" s="9"/>
      <c r="L98" s="10"/>
      <c r="M98" s="10"/>
      <c r="N98" s="10"/>
    </row>
    <row r="99" spans="1:14" x14ac:dyDescent="0.2">
      <c r="A99" s="6">
        <v>44398</v>
      </c>
      <c r="B99" s="16">
        <v>12.71</v>
      </c>
      <c r="C99" s="16">
        <v>-0.21198084321268151</v>
      </c>
      <c r="D99" s="8">
        <f>[1]!s_dq_close($D$1,$A99,1)</f>
        <v>1773.87</v>
      </c>
      <c r="E99" s="9">
        <f>[1]!s_dq_pctchange($D$1,$A99)</f>
        <v>0.50995257441057984</v>
      </c>
      <c r="F99" s="9">
        <f>[1]!s_dq_close($F$1,$A99)</f>
        <v>8.8970000000000002</v>
      </c>
      <c r="G99" s="9">
        <f>[1]!s_dq_pctchange($F$1,$A99)</f>
        <v>0</v>
      </c>
      <c r="H99" s="15"/>
      <c r="I99" s="9"/>
      <c r="J99" s="9"/>
      <c r="K99" s="9"/>
      <c r="L99" s="10"/>
      <c r="M99" s="10"/>
      <c r="N99" s="10"/>
    </row>
    <row r="100" spans="1:14" x14ac:dyDescent="0.2">
      <c r="A100" s="6">
        <v>44397</v>
      </c>
      <c r="B100" s="16">
        <v>12.737</v>
      </c>
      <c r="C100" s="16">
        <v>-4.7084673938634761E-2</v>
      </c>
      <c r="D100" s="8">
        <f>[1]!s_dq_close($D$1,$A100,1)</f>
        <v>1764.87</v>
      </c>
      <c r="E100" s="9">
        <f>[1]!s_dq_pctchange($D$1,$A100)</f>
        <v>-0.12958645510311409</v>
      </c>
      <c r="F100" s="9">
        <f>[1]!s_dq_close($F$1,$A100)</f>
        <v>8.8970000000000002</v>
      </c>
      <c r="G100" s="9">
        <f>[1]!s_dq_pctchange($F$1,$A100)</f>
        <v>0.18015989190406501</v>
      </c>
      <c r="H100" s="15"/>
      <c r="I100" s="9"/>
      <c r="J100" s="9"/>
      <c r="K100" s="9"/>
      <c r="L100" s="10"/>
      <c r="M100" s="10"/>
      <c r="N100" s="10"/>
    </row>
    <row r="101" spans="1:14" x14ac:dyDescent="0.2">
      <c r="A101" s="6">
        <v>44396</v>
      </c>
      <c r="B101" s="16">
        <v>12.743</v>
      </c>
      <c r="C101" s="16">
        <v>0.31488624734315457</v>
      </c>
      <c r="D101" s="8">
        <f>[1]!s_dq_close($D$1,$A101,1)</f>
        <v>1767.16</v>
      </c>
      <c r="E101" s="9">
        <f>[1]!s_dq_pctchange($D$1,$A101)</f>
        <v>-1.0750558746135581E-2</v>
      </c>
      <c r="F101" s="9">
        <f>[1]!s_dq_close($F$1,$A101)</f>
        <v>8.8810000000000002</v>
      </c>
      <c r="G101" s="9">
        <f>[1]!s_dq_pctchange($F$1,$A101)</f>
        <v>0.23702031602709706</v>
      </c>
      <c r="H101" s="15"/>
      <c r="I101" s="9"/>
      <c r="J101" s="9"/>
      <c r="K101" s="9"/>
      <c r="L101" s="10"/>
      <c r="M101" s="10"/>
      <c r="N101" s="10"/>
    </row>
    <row r="102" spans="1:14" x14ac:dyDescent="0.2">
      <c r="A102" s="6">
        <v>44393</v>
      </c>
      <c r="B102" s="16">
        <v>12.702999999999999</v>
      </c>
      <c r="C102" s="16">
        <v>0.9135684779154768</v>
      </c>
      <c r="D102" s="8">
        <f>[1]!s_dq_close($D$1,$A102,1)</f>
        <v>1767.35</v>
      </c>
      <c r="E102" s="9">
        <f>[1]!s_dq_pctchange($D$1,$A102)</f>
        <v>0.27916002337680618</v>
      </c>
      <c r="F102" s="9">
        <f>[1]!s_dq_close($F$1,$A102)</f>
        <v>8.86</v>
      </c>
      <c r="G102" s="9">
        <f>[1]!s_dq_pctchange($F$1,$A102)</f>
        <v>0.64750653186412133</v>
      </c>
      <c r="H102" s="15"/>
      <c r="I102" s="9"/>
      <c r="J102" s="9"/>
      <c r="K102" s="9"/>
      <c r="L102" s="10"/>
      <c r="M102" s="10"/>
      <c r="N102" s="10"/>
    </row>
    <row r="103" spans="1:14" x14ac:dyDescent="0.2">
      <c r="A103" s="6">
        <v>44392</v>
      </c>
      <c r="B103" s="16">
        <v>12.587999999999999</v>
      </c>
      <c r="C103" s="16">
        <v>0.66373450619750829</v>
      </c>
      <c r="D103" s="8">
        <f>[1]!s_dq_close($D$1,$A103,1)</f>
        <v>1762.43</v>
      </c>
      <c r="E103" s="9">
        <f>[1]!s_dq_pctchange($D$1,$A103)</f>
        <v>-0.20497720902578587</v>
      </c>
      <c r="F103" s="9">
        <f>[1]!s_dq_close($F$1,$A103)</f>
        <v>8.8030000000000008</v>
      </c>
      <c r="G103" s="9">
        <f>[1]!s_dq_pctchange($F$1,$A103)</f>
        <v>0.36483867289932764</v>
      </c>
      <c r="H103" s="15"/>
      <c r="I103" s="9"/>
      <c r="J103" s="9"/>
      <c r="K103" s="9"/>
      <c r="L103" s="10"/>
      <c r="M103" s="10"/>
      <c r="N103" s="10"/>
    </row>
    <row r="104" spans="1:14" x14ac:dyDescent="0.2">
      <c r="A104" s="6">
        <v>44391</v>
      </c>
      <c r="B104" s="16">
        <v>12.505000000000001</v>
      </c>
      <c r="C104" s="16">
        <v>-0.71456927352123745</v>
      </c>
      <c r="D104" s="8">
        <f>[1]!s_dq_close($D$1,$A104,1)</f>
        <v>1766.05</v>
      </c>
      <c r="E104" s="9">
        <f>[1]!s_dq_pctchange($D$1,$A104)</f>
        <v>-0.22880063273261142</v>
      </c>
      <c r="F104" s="9">
        <f>[1]!s_dq_close($F$1,$A104)</f>
        <v>8.7710000000000008</v>
      </c>
      <c r="G104" s="9">
        <f>[1]!s_dq_pctchange($F$1,$A104)</f>
        <v>-0.34087035564139712</v>
      </c>
      <c r="H104" s="15"/>
      <c r="I104" s="9"/>
      <c r="J104" s="9"/>
      <c r="K104" s="9"/>
      <c r="L104" s="10"/>
      <c r="M104" s="10"/>
      <c r="N104" s="10"/>
    </row>
    <row r="105" spans="1:14" x14ac:dyDescent="0.2">
      <c r="A105" s="6">
        <v>44390</v>
      </c>
      <c r="B105" s="16">
        <v>12.595000000000001</v>
      </c>
      <c r="C105" s="16">
        <v>-0.7407991173457279</v>
      </c>
      <c r="D105" s="8">
        <f>[1]!s_dq_close($D$1,$A105,1)</f>
        <v>1770.1</v>
      </c>
      <c r="E105" s="9">
        <f>[1]!s_dq_pctchange($D$1,$A105)</f>
        <v>0.21854334631759556</v>
      </c>
      <c r="F105" s="9">
        <f>[1]!s_dq_close($F$1,$A105)</f>
        <v>8.8010000000000002</v>
      </c>
      <c r="G105" s="9">
        <f>[1]!s_dq_pctchange($F$1,$A105)</f>
        <v>-6.8127625752245111E-2</v>
      </c>
      <c r="H105" s="15"/>
      <c r="I105" s="9"/>
      <c r="J105" s="9"/>
      <c r="K105" s="9"/>
      <c r="L105" s="10"/>
      <c r="M105" s="10"/>
      <c r="N105" s="10"/>
    </row>
    <row r="106" spans="1:14" x14ac:dyDescent="0.2">
      <c r="A106" s="6">
        <v>44389</v>
      </c>
      <c r="B106" s="16">
        <v>12.689</v>
      </c>
      <c r="C106" s="16">
        <v>-0.38467577327680558</v>
      </c>
      <c r="D106" s="8">
        <f>[1]!s_dq_close($D$1,$A106,1)</f>
        <v>1766.24</v>
      </c>
      <c r="E106" s="9">
        <f>[1]!s_dq_pctchange($D$1,$A106)</f>
        <v>-0.15037593984962869</v>
      </c>
      <c r="F106" s="9">
        <f>[1]!s_dq_close($F$1,$A106)</f>
        <v>8.8070000000000004</v>
      </c>
      <c r="G106" s="9">
        <f>[1]!s_dq_pctchange($F$1,$A106)</f>
        <v>-3.4052213393871891E-2</v>
      </c>
      <c r="H106" s="15"/>
      <c r="I106" s="9"/>
      <c r="J106" s="9"/>
      <c r="K106" s="9"/>
      <c r="L106" s="10"/>
      <c r="M106" s="10"/>
      <c r="N106" s="10"/>
    </row>
    <row r="107" spans="1:14" x14ac:dyDescent="0.2">
      <c r="A107" s="6">
        <v>44386</v>
      </c>
      <c r="B107" s="16">
        <v>12.738</v>
      </c>
      <c r="C107" s="16">
        <v>-0.54653341661461807</v>
      </c>
      <c r="D107" s="8">
        <f>[1]!s_dq_close($D$1,$A107,1)</f>
        <v>1768.9</v>
      </c>
      <c r="E107" s="9">
        <f>[1]!s_dq_pctchange($D$1,$A107)</f>
        <v>0.41211598283417666</v>
      </c>
      <c r="F107" s="9">
        <f>[1]!s_dq_close($F$1,$A107)</f>
        <v>8.81</v>
      </c>
      <c r="G107" s="9">
        <f>[1]!s_dq_pctchange($F$1,$A107)</f>
        <v>-0.23779866379797326</v>
      </c>
      <c r="H107" s="15"/>
      <c r="I107" s="9"/>
      <c r="J107" s="9"/>
      <c r="K107" s="9"/>
      <c r="L107" s="10"/>
      <c r="M107" s="10"/>
      <c r="N107" s="10"/>
    </row>
    <row r="108" spans="1:14" x14ac:dyDescent="0.2">
      <c r="A108" s="6">
        <v>44385</v>
      </c>
      <c r="B108" s="16">
        <v>12.808</v>
      </c>
      <c r="C108" s="16">
        <v>-0.63615205585725942</v>
      </c>
      <c r="D108" s="8">
        <f>[1]!s_dq_close($D$1,$A108,1)</f>
        <v>1761.64</v>
      </c>
      <c r="E108" s="9">
        <f>[1]!s_dq_pctchange($D$1,$A108)</f>
        <v>-0.41718013363330442</v>
      </c>
      <c r="F108" s="9">
        <f>[1]!s_dq_close($F$1,$A108)</f>
        <v>8.8309999999999995</v>
      </c>
      <c r="G108" s="9">
        <f>[1]!s_dq_pctchange($F$1,$A108)</f>
        <v>-0.57419500112587429</v>
      </c>
      <c r="H108" s="15"/>
      <c r="I108" s="9"/>
      <c r="J108" s="9"/>
      <c r="K108" s="9"/>
      <c r="L108" s="10"/>
      <c r="M108" s="10"/>
      <c r="N108" s="10"/>
    </row>
    <row r="109" spans="1:14" x14ac:dyDescent="0.2">
      <c r="A109" s="6">
        <v>44384</v>
      </c>
      <c r="B109" s="16">
        <v>12.89</v>
      </c>
      <c r="C109" s="16">
        <v>-0.17811507782854247</v>
      </c>
      <c r="D109" s="8">
        <f>[1]!s_dq_close($D$1,$A109,1)</f>
        <v>1769.02</v>
      </c>
      <c r="E109" s="9">
        <f>[1]!s_dq_pctchange($D$1,$A109)</f>
        <v>-0.40647660226095722</v>
      </c>
      <c r="F109" s="9">
        <f>[1]!s_dq_close($F$1,$A109)</f>
        <v>8.8819999999999997</v>
      </c>
      <c r="G109" s="9">
        <f>[1]!s_dq_pctchange($F$1,$A109)</f>
        <v>-0.19103270030339883</v>
      </c>
      <c r="H109" s="15"/>
      <c r="I109" s="9"/>
      <c r="J109" s="9"/>
      <c r="K109" s="9"/>
      <c r="L109" s="10"/>
      <c r="M109" s="10"/>
      <c r="N109" s="10"/>
    </row>
    <row r="110" spans="1:14" x14ac:dyDescent="0.2">
      <c r="A110" s="6">
        <v>44383</v>
      </c>
      <c r="B110" s="16">
        <v>12.913</v>
      </c>
      <c r="C110" s="16">
        <v>-0.17779839208410397</v>
      </c>
      <c r="D110" s="8">
        <f>[1]!s_dq_close($D$1,$A110,1)</f>
        <v>1776.24</v>
      </c>
      <c r="E110" s="9">
        <f>[1]!s_dq_pctchange($D$1,$A110)</f>
        <v>0.95083290234213047</v>
      </c>
      <c r="F110" s="9">
        <f>[1]!s_dq_close($F$1,$A110)</f>
        <v>8.8989999999999991</v>
      </c>
      <c r="G110" s="9">
        <f>[1]!s_dq_pctchange($F$1,$A110)</f>
        <v>-0.12345679012346811</v>
      </c>
      <c r="H110" s="15"/>
      <c r="I110" s="9"/>
      <c r="J110" s="9"/>
      <c r="K110" s="9"/>
      <c r="L110" s="10"/>
      <c r="M110" s="10"/>
      <c r="N110" s="10"/>
    </row>
    <row r="111" spans="1:14" x14ac:dyDescent="0.2">
      <c r="A111" s="6">
        <v>44382</v>
      </c>
      <c r="B111" s="16">
        <v>12.936</v>
      </c>
      <c r="C111" s="16">
        <v>-0.15436863229391459</v>
      </c>
      <c r="D111" s="8">
        <f>[1]!s_dq_close($D$1,$A111,1)</f>
        <v>1759.51</v>
      </c>
      <c r="E111" s="9">
        <f>[1]!s_dq_pctchange($D$1,$A111)</f>
        <v>-1.7047294878421791E-2</v>
      </c>
      <c r="F111" s="9">
        <f>[1]!s_dq_close($F$1,$A111)</f>
        <v>8.91</v>
      </c>
      <c r="G111" s="9">
        <f>[1]!s_dq_pctchange($F$1,$A111)</f>
        <v>-7.850173825277193E-2</v>
      </c>
      <c r="H111" s="15"/>
      <c r="I111" s="9"/>
      <c r="J111" s="9"/>
      <c r="K111" s="9"/>
      <c r="L111" s="10"/>
      <c r="M111" s="10"/>
      <c r="N111" s="10"/>
    </row>
    <row r="112" spans="1:14" x14ac:dyDescent="0.2">
      <c r="A112" s="6">
        <v>44379</v>
      </c>
      <c r="B112" s="16">
        <v>12.956</v>
      </c>
      <c r="C112" s="16">
        <v>-0.67463968107943084</v>
      </c>
      <c r="D112" s="8">
        <f>[1]!s_dq_close($D$1,$A112,1)</f>
        <v>1759.81</v>
      </c>
      <c r="E112" s="9">
        <f>[1]!s_dq_pctchange($D$1,$A112)</f>
        <v>-0.43902080257076048</v>
      </c>
      <c r="F112" s="9">
        <f>[1]!s_dq_close($F$1,$A112)</f>
        <v>8.9169999999999998</v>
      </c>
      <c r="G112" s="9">
        <f>[1]!s_dq_pctchange($F$1,$A112)</f>
        <v>-0.91121235692855573</v>
      </c>
      <c r="H112" s="15"/>
      <c r="I112" s="9"/>
      <c r="J112" s="9"/>
      <c r="K112" s="9"/>
      <c r="L112" s="10"/>
      <c r="M112" s="10"/>
      <c r="N112" s="10"/>
    </row>
    <row r="113" spans="1:14" x14ac:dyDescent="0.2">
      <c r="A113" s="6">
        <v>44378</v>
      </c>
      <c r="B113" s="16">
        <v>13.044</v>
      </c>
      <c r="C113" s="16">
        <v>0.68699343882671093</v>
      </c>
      <c r="D113" s="8">
        <f>[1]!s_dq_close($D$1,$A113,1)</f>
        <v>1767.57</v>
      </c>
      <c r="E113" s="9">
        <f>[1]!s_dq_pctchange($D$1,$A113)</f>
        <v>-0.83703134379435917</v>
      </c>
      <c r="F113" s="9">
        <f>[1]!s_dq_close($F$1,$A113)</f>
        <v>8.9990000000000006</v>
      </c>
      <c r="G113" s="9">
        <f>[1]!s_dq_pctchange($F$1,$A113)</f>
        <v>2.122106218792569</v>
      </c>
      <c r="H113" s="15"/>
      <c r="I113" s="9"/>
      <c r="J113" s="9"/>
      <c r="K113" s="9"/>
      <c r="L113" s="10"/>
      <c r="M113" s="10"/>
      <c r="N113" s="10"/>
    </row>
    <row r="114" spans="1:14" x14ac:dyDescent="0.2">
      <c r="A114" s="6">
        <v>44377</v>
      </c>
      <c r="B114" s="16">
        <v>12.955</v>
      </c>
      <c r="C114" s="16">
        <v>0.2553784243925048</v>
      </c>
      <c r="D114" s="8">
        <f>[1]!s_dq_close($D$1,$A114,1)</f>
        <v>1782.49</v>
      </c>
      <c r="E114" s="9">
        <f>[1]!s_dq_pctchange($D$1,$A114)</f>
        <v>0.29201597929443845</v>
      </c>
      <c r="F114" s="9">
        <f>[1]!s_dq_close($F$1,$A114)</f>
        <v>8.8119999999999994</v>
      </c>
      <c r="G114" s="9">
        <f>[1]!s_dq_pctchange($F$1,$A114)</f>
        <v>3.4056079010104594E-2</v>
      </c>
      <c r="H114" s="15"/>
      <c r="I114" s="9"/>
      <c r="J114" s="9"/>
      <c r="K114" s="9"/>
      <c r="L114" s="10"/>
      <c r="M114" s="10"/>
      <c r="N114" s="10"/>
    </row>
    <row r="115" spans="1:14" x14ac:dyDescent="0.2">
      <c r="A115" s="6">
        <v>44376</v>
      </c>
      <c r="B115" s="16">
        <v>12.922000000000001</v>
      </c>
      <c r="C115" s="16">
        <v>-0.30090270812437081</v>
      </c>
      <c r="D115" s="8">
        <f>[1]!s_dq_close($D$1,$A115,1)</f>
        <v>1777.3</v>
      </c>
      <c r="E115" s="9">
        <f>[1]!s_dq_pctchange($D$1,$A115)</f>
        <v>-0.79595436379468132</v>
      </c>
      <c r="F115" s="9">
        <f>[1]!s_dq_close($F$1,$A115)</f>
        <v>8.8089999999999993</v>
      </c>
      <c r="G115" s="9">
        <f>[1]!s_dq_pctchange($F$1,$A115)</f>
        <v>-9.0733809685844338E-2</v>
      </c>
      <c r="H115" s="15"/>
      <c r="I115" s="9"/>
      <c r="J115" s="9"/>
      <c r="K115" s="9"/>
      <c r="L115" s="10"/>
      <c r="M115" s="10"/>
      <c r="N115" s="10"/>
    </row>
    <row r="116" spans="1:14" x14ac:dyDescent="0.2">
      <c r="A116" s="6">
        <v>44375</v>
      </c>
      <c r="B116" s="16">
        <v>12.961</v>
      </c>
      <c r="C116" s="16">
        <v>-0.64392487543119681</v>
      </c>
      <c r="D116" s="8">
        <f>[1]!s_dq_close($D$1,$A116,1)</f>
        <v>1791.56</v>
      </c>
      <c r="E116" s="9">
        <f>[1]!s_dq_pctchange($D$1,$A116)</f>
        <v>-1.3512471780188295</v>
      </c>
      <c r="F116" s="9">
        <f>[1]!s_dq_close($F$1,$A116)</f>
        <v>8.8170000000000002</v>
      </c>
      <c r="G116" s="9">
        <f>[1]!s_dq_pctchange($F$1,$A116)</f>
        <v>3.4036759700477801E-2</v>
      </c>
      <c r="H116" s="15"/>
      <c r="I116" s="9"/>
      <c r="J116" s="9"/>
      <c r="K116" s="9"/>
      <c r="L116" s="10"/>
      <c r="M116" s="10"/>
      <c r="N116" s="10"/>
    </row>
    <row r="117" spans="1:14" x14ac:dyDescent="0.2">
      <c r="A117" s="6">
        <v>44372</v>
      </c>
      <c r="B117" s="16">
        <v>13.045</v>
      </c>
      <c r="C117" s="16">
        <v>0.63256962122965943</v>
      </c>
      <c r="D117" s="8">
        <f>[1]!s_dq_close($D$1,$A117,1)</f>
        <v>1816.1</v>
      </c>
      <c r="E117" s="9">
        <f>[1]!s_dq_pctchange($D$1,$A117)</f>
        <v>0.29822720494835497</v>
      </c>
      <c r="F117" s="9">
        <f>[1]!s_dq_close($F$1,$A117)</f>
        <v>8.8140000000000001</v>
      </c>
      <c r="G117" s="9">
        <f>[1]!s_dq_pctchange($F$1,$A117)</f>
        <v>6.8119891008176961E-2</v>
      </c>
      <c r="H117" s="15"/>
      <c r="I117" s="9"/>
      <c r="J117" s="9"/>
      <c r="K117" s="9"/>
      <c r="L117" s="10"/>
      <c r="M117" s="10"/>
      <c r="N117" s="10"/>
    </row>
    <row r="118" spans="1:14" x14ac:dyDescent="0.2">
      <c r="A118" s="6">
        <v>44371</v>
      </c>
      <c r="B118" s="16">
        <v>12.962999999999999</v>
      </c>
      <c r="C118" s="16">
        <v>-0.48364808843851231</v>
      </c>
      <c r="D118" s="8">
        <f>[1]!s_dq_close($D$1,$A118,1)</f>
        <v>1810.7</v>
      </c>
      <c r="E118" s="9">
        <f>[1]!s_dq_pctchange($D$1,$A118)</f>
        <v>0.15542981044200396</v>
      </c>
      <c r="F118" s="9">
        <f>[1]!s_dq_close($F$1,$A118)</f>
        <v>8.8079999999999998</v>
      </c>
      <c r="G118" s="9">
        <f>[1]!s_dq_pctchange($F$1,$A118)</f>
        <v>-6.8073519400955601E-2</v>
      </c>
      <c r="H118" s="15"/>
      <c r="I118" s="9"/>
      <c r="J118" s="9"/>
      <c r="K118" s="9"/>
      <c r="L118" s="10"/>
      <c r="M118" s="10"/>
      <c r="N118" s="10"/>
    </row>
    <row r="119" spans="1:14" x14ac:dyDescent="0.2">
      <c r="A119" s="6">
        <v>44370</v>
      </c>
      <c r="B119" s="16">
        <v>13.026</v>
      </c>
      <c r="C119" s="16">
        <v>-0.18390804597701846</v>
      </c>
      <c r="D119" s="8">
        <f>[1]!s_dq_close($D$1,$A119,1)</f>
        <v>1807.89</v>
      </c>
      <c r="E119" s="9">
        <f>[1]!s_dq_pctchange($D$1,$A119)</f>
        <v>-0.13588532604191506</v>
      </c>
      <c r="F119" s="9">
        <f>[1]!s_dq_close($F$1,$A119)</f>
        <v>8.8140000000000001</v>
      </c>
      <c r="G119" s="9">
        <f>[1]!s_dq_pctchange($F$1,$A119)</f>
        <v>7.9482230044279248E-2</v>
      </c>
      <c r="H119" s="15"/>
      <c r="I119" s="9"/>
      <c r="J119" s="9"/>
      <c r="K119" s="9"/>
      <c r="L119" s="10"/>
      <c r="M119" s="10"/>
      <c r="N119" s="10"/>
    </row>
    <row r="120" spans="1:14" x14ac:dyDescent="0.2">
      <c r="A120" s="6">
        <v>44369</v>
      </c>
      <c r="B120" s="16">
        <v>13.05</v>
      </c>
      <c r="C120" s="16">
        <v>-0.44247787610619338</v>
      </c>
      <c r="D120" s="8">
        <f>[1]!s_dq_close($D$1,$A120,1)</f>
        <v>1810.35</v>
      </c>
      <c r="F120" s="9">
        <f>[1]!s_dq_close($F$1,$A120)</f>
        <v>8.8070000000000004</v>
      </c>
      <c r="G120" s="9">
        <f>[1]!s_dq_pctchange($F$1,$A120)</f>
        <v>-3.7801813613023061</v>
      </c>
      <c r="H120" s="15"/>
      <c r="I120" s="9"/>
      <c r="J120" s="9"/>
      <c r="K120" s="9"/>
      <c r="L120" s="10"/>
      <c r="M120" s="10"/>
      <c r="N120" s="10"/>
    </row>
    <row r="121" spans="1:14" x14ac:dyDescent="0.2">
      <c r="A121" s="6">
        <v>44368</v>
      </c>
      <c r="B121" s="16">
        <v>13.108000000000001</v>
      </c>
      <c r="C121" s="16">
        <v>0.67588325652842529</v>
      </c>
    </row>
  </sheetData>
  <mergeCells count="3"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70E6-1A4F-4621-AF6B-C8032B5F0813}">
  <dimension ref="A2:Y120"/>
  <sheetViews>
    <sheetView topLeftCell="F1" workbookViewId="0">
      <selection activeCell="Q5" sqref="Q5"/>
    </sheetView>
  </sheetViews>
  <sheetFormatPr defaultRowHeight="14.25" x14ac:dyDescent="0.2"/>
  <cols>
    <col min="1" max="1" width="11.125" bestFit="1" customWidth="1"/>
    <col min="2" max="2" width="17.125" style="7" bestFit="1" customWidth="1"/>
    <col min="3" max="3" width="17.125" style="7" customWidth="1"/>
    <col min="4" max="4" width="17.125" style="7" bestFit="1" customWidth="1"/>
    <col min="5" max="5" width="17.125" style="7" customWidth="1"/>
    <col min="6" max="6" width="17.125" style="7" bestFit="1" customWidth="1"/>
    <col min="7" max="7" width="7.125" bestFit="1" customWidth="1"/>
    <col min="8" max="8" width="11" customWidth="1"/>
    <col min="17" max="17" width="11.625" bestFit="1" customWidth="1"/>
    <col min="24" max="24" width="12" customWidth="1"/>
  </cols>
  <sheetData>
    <row r="2" spans="1:25" x14ac:dyDescent="0.2">
      <c r="B2" s="28" t="str">
        <f ca="1">VLOOKUP(B3,Basic!$A:$B,2,)</f>
        <v>东吴苏园产业REIT</v>
      </c>
      <c r="C2" s="28"/>
      <c r="D2" s="28" t="str">
        <f ca="1">VLOOKUP(D3,Basic!$A:$B,2,)</f>
        <v>博时蛇口产园REIT</v>
      </c>
      <c r="E2" s="28"/>
      <c r="F2" s="28" t="str">
        <f ca="1">VLOOKUP(F3,Basic!$A:$B,2,)</f>
        <v>华安张江光大REIT</v>
      </c>
      <c r="G2" s="28"/>
      <c r="H2" s="29" t="s">
        <v>52</v>
      </c>
      <c r="I2" s="29"/>
      <c r="R2" s="28" t="str">
        <f ca="1">VLOOKUP(R3,Basic!$A:$B,2,)</f>
        <v>东吴苏园产业REIT</v>
      </c>
      <c r="S2" s="28"/>
      <c r="T2" s="28" t="str">
        <f ca="1">VLOOKUP(T3,Basic!$A:$B,2,)</f>
        <v>博时蛇口产园REIT</v>
      </c>
      <c r="U2" s="28"/>
      <c r="V2" s="28" t="str">
        <f ca="1">VLOOKUP(V3,Basic!$A:$B,2,)</f>
        <v>华安张江光大REIT</v>
      </c>
      <c r="W2" s="28"/>
      <c r="X2" s="29" t="s">
        <v>52</v>
      </c>
      <c r="Y2" s="29"/>
    </row>
    <row r="3" spans="1:25" x14ac:dyDescent="0.2">
      <c r="B3" s="19" t="s">
        <v>19</v>
      </c>
      <c r="C3" s="19"/>
      <c r="D3" s="19" t="s">
        <v>21</v>
      </c>
      <c r="E3" s="19"/>
      <c r="F3" s="19" t="s">
        <v>22</v>
      </c>
      <c r="H3" t="s">
        <v>34</v>
      </c>
      <c r="R3" s="19" t="s">
        <v>19</v>
      </c>
      <c r="S3" s="22">
        <f>PEARSON(S5:S29,$Y$5:$Y$29)</f>
        <v>2.6885051747845563E-2</v>
      </c>
      <c r="T3" s="19" t="s">
        <v>21</v>
      </c>
      <c r="U3" s="22">
        <f>PEARSON(U5:U29,$Y$5:$Y$29)</f>
        <v>0.14670973812949759</v>
      </c>
      <c r="V3" s="19" t="s">
        <v>22</v>
      </c>
      <c r="W3" s="22">
        <f>PEARSON(W5:W29,$Y$5:$Y$29)</f>
        <v>5.9546810359945218E-2</v>
      </c>
      <c r="X3" t="s">
        <v>34</v>
      </c>
    </row>
    <row r="4" spans="1:25" x14ac:dyDescent="0.2">
      <c r="B4" s="19" t="s">
        <v>50</v>
      </c>
      <c r="C4" s="19" t="s">
        <v>51</v>
      </c>
      <c r="D4" s="19" t="s">
        <v>50</v>
      </c>
      <c r="E4" s="19" t="s">
        <v>51</v>
      </c>
      <c r="F4" s="19" t="s">
        <v>50</v>
      </c>
      <c r="G4" s="19" t="s">
        <v>51</v>
      </c>
      <c r="H4" s="19" t="s">
        <v>50</v>
      </c>
      <c r="I4" s="19" t="s">
        <v>51</v>
      </c>
      <c r="R4" s="19" t="s">
        <v>50</v>
      </c>
      <c r="S4" s="19" t="s">
        <v>51</v>
      </c>
      <c r="T4" s="19" t="s">
        <v>50</v>
      </c>
      <c r="U4" s="19" t="s">
        <v>51</v>
      </c>
      <c r="V4" s="19" t="s">
        <v>50</v>
      </c>
      <c r="W4" s="19" t="s">
        <v>51</v>
      </c>
      <c r="X4" s="19" t="s">
        <v>50</v>
      </c>
      <c r="Y4" s="19" t="s">
        <v>51</v>
      </c>
    </row>
    <row r="5" spans="1:25" x14ac:dyDescent="0.2">
      <c r="A5" s="3">
        <f>reits合集!A5</f>
        <v>44539</v>
      </c>
      <c r="B5" s="20">
        <f>[1]!s_dq_close(B$3,$A5,1)</f>
        <v>4.4569999999999999</v>
      </c>
      <c r="C5" s="10">
        <f>[1]!s_dq_pctchange(B$3,$A5)/100</f>
        <v>9.9705415816903672E-3</v>
      </c>
      <c r="D5" s="20">
        <f>[1]!s_dq_close(D$3,$A5,1)</f>
        <v>2.69</v>
      </c>
      <c r="E5" s="10">
        <f>[1]!s_dq_pctchange(D$3,$A5)/100</f>
        <v>1.1278195488721731E-2</v>
      </c>
      <c r="F5" s="20">
        <f>[1]!s_dq_close(F$3,$A5,1)</f>
        <v>3.6749999999999998</v>
      </c>
      <c r="G5" s="10">
        <f>[1]!s_dq_pctchange(F$3,$A5)/100</f>
        <v>1.0448171569975205E-2</v>
      </c>
      <c r="H5" s="8">
        <f>[1]!s_dq_close(H$3,$A5,1)</f>
        <v>2001.07</v>
      </c>
      <c r="I5" s="10">
        <f>[1]!s_dq_pctchange(H$3,$A5)/100</f>
        <v>1.0610789572033166E-2</v>
      </c>
      <c r="Q5" s="15">
        <v>44372</v>
      </c>
      <c r="R5" s="9">
        <f>[1]!s_dq_close($R$3,$Q5)</f>
        <v>3.887</v>
      </c>
      <c r="T5" s="9">
        <f>[1]!s_dq_close($T$3,$Q5)</f>
        <v>2.407</v>
      </c>
      <c r="V5" s="9">
        <f>[1]!s_dq_close($V$3,$Q5)</f>
        <v>3.0510000000000002</v>
      </c>
      <c r="X5" s="9">
        <f>[1]!s_dq_close($X$3,$Q5)</f>
        <v>2356.38</v>
      </c>
    </row>
    <row r="6" spans="1:25" x14ac:dyDescent="0.2">
      <c r="A6" s="3">
        <f>reits合集!A6</f>
        <v>44538</v>
      </c>
      <c r="B6" s="20">
        <f>[1]!s_dq_close(B$3,$A6,1)</f>
        <v>4.4130000000000003</v>
      </c>
      <c r="C6" s="10">
        <f>[1]!s_dq_pctchange(B$3,$A6)/100</f>
        <v>2.0435967302453091E-3</v>
      </c>
      <c r="D6" s="20">
        <f>[1]!s_dq_close(D$3,$A6,1)</f>
        <v>2.66</v>
      </c>
      <c r="E6" s="10">
        <f>[1]!s_dq_pctchange(D$3,$A6)/100</f>
        <v>9.4876660341557326E-3</v>
      </c>
      <c r="F6" s="20">
        <f>[1]!s_dq_close(F$3,$A6,1)</f>
        <v>3.637</v>
      </c>
      <c r="G6" s="10">
        <f>[1]!s_dq_pctchange(F$3,$A6)/100</f>
        <v>9.7168239866741099E-3</v>
      </c>
      <c r="H6" s="8">
        <f>[1]!s_dq_close(H$3,$A6,1)</f>
        <v>1980.06</v>
      </c>
      <c r="I6" s="10">
        <f>[1]!s_dq_pctchange(H$3,$A6)/100</f>
        <v>2.465585589234398E-3</v>
      </c>
      <c r="Q6" s="15">
        <f>WORKDAY(Q5,5)</f>
        <v>44379</v>
      </c>
      <c r="R6" s="9">
        <f>[1]!s_dq_close($R$3,$Q6)</f>
        <v>3.887</v>
      </c>
      <c r="S6" s="21">
        <f>R6/R5-1</f>
        <v>0</v>
      </c>
      <c r="T6" s="9">
        <f>[1]!s_dq_close($T$3,$Q6)</f>
        <v>2.395</v>
      </c>
      <c r="U6" s="21">
        <f>T6/T5-1</f>
        <v>-4.985459077690102E-3</v>
      </c>
      <c r="V6" s="9">
        <f>[1]!s_dq_close($V$3,$Q6)</f>
        <v>3.056</v>
      </c>
      <c r="W6" s="21">
        <f>V6/V5-1</f>
        <v>1.6388069485413492E-3</v>
      </c>
      <c r="X6" s="9">
        <f>[1]!s_dq_close($X$3,$Q6)</f>
        <v>2265.3200000000002</v>
      </c>
      <c r="Y6" s="21">
        <f>X6/X5-1</f>
        <v>-3.8644021762194503E-2</v>
      </c>
    </row>
    <row r="7" spans="1:25" x14ac:dyDescent="0.2">
      <c r="A7" s="3">
        <f>reits合集!A7</f>
        <v>44537</v>
      </c>
      <c r="B7" s="20">
        <f>[1]!s_dq_close(B$3,$A7,1)</f>
        <v>4.4039999999999999</v>
      </c>
      <c r="C7" s="10">
        <f>[1]!s_dq_pctchange(B$3,$A7)/100</f>
        <v>2.5039836102891239E-3</v>
      </c>
      <c r="D7" s="20">
        <f>[1]!s_dq_close(D$3,$A7,1)</f>
        <v>2.6349999999999998</v>
      </c>
      <c r="E7" s="10">
        <f>[1]!s_dq_pctchange(D$3,$A7)/100</f>
        <v>5.7251908396945342E-3</v>
      </c>
      <c r="F7" s="20">
        <f>[1]!s_dq_close(F$3,$A7,1)</f>
        <v>3.6019999999999999</v>
      </c>
      <c r="G7" s="10">
        <f>[1]!s_dq_pctchange(F$3,$A7)/100</f>
        <v>-1.3861935126144545E-3</v>
      </c>
      <c r="H7" s="8">
        <f>[1]!s_dq_close(H$3,$A7,1)</f>
        <v>1975.19</v>
      </c>
      <c r="I7" s="10">
        <f>[1]!s_dq_pctchange(H$3,$A7)/100</f>
        <v>8.3098984064254773E-4</v>
      </c>
      <c r="Q7" s="15">
        <f t="shared" ref="Q7:Q29" si="0">WORKDAY(Q6,5)</f>
        <v>44386</v>
      </c>
      <c r="R7" s="9">
        <f>[1]!s_dq_close($R$3,$Q7)</f>
        <v>3.851</v>
      </c>
      <c r="S7" s="21">
        <f t="shared" ref="S7:U29" si="1">R7/R6-1</f>
        <v>-9.261641368664808E-3</v>
      </c>
      <c r="T7" s="9">
        <f>[1]!s_dq_close($T$3,$Q7)</f>
        <v>2.359</v>
      </c>
      <c r="U7" s="21">
        <f t="shared" si="1"/>
        <v>-1.5031315240083498E-2</v>
      </c>
      <c r="V7" s="9">
        <f>[1]!s_dq_close($V$3,$Q7)</f>
        <v>3.01</v>
      </c>
      <c r="W7" s="21">
        <f t="shared" ref="W7:Y7" si="2">V7/V6-1</f>
        <v>-1.5052356020942459E-2</v>
      </c>
      <c r="X7" s="9">
        <f>[1]!s_dq_close($X$3,$Q7)</f>
        <v>2270.5</v>
      </c>
      <c r="Y7" s="21">
        <f t="shared" si="2"/>
        <v>2.2866526583440461E-3</v>
      </c>
    </row>
    <row r="8" spans="1:25" x14ac:dyDescent="0.2">
      <c r="A8" s="3">
        <f>reits合集!A8</f>
        <v>44536</v>
      </c>
      <c r="B8" s="20">
        <f>[1]!s_dq_close(B$3,$A8,1)</f>
        <v>4.3929999999999998</v>
      </c>
      <c r="C8" s="10">
        <f>[1]!s_dq_pctchange(B$3,$A8)/100</f>
        <v>5.7234432234431008E-3</v>
      </c>
      <c r="D8" s="20">
        <f>[1]!s_dq_close(D$3,$A8,1)</f>
        <v>2.62</v>
      </c>
      <c r="E8" s="10">
        <f>[1]!s_dq_pctchange(D$3,$A8)/100</f>
        <v>1.1463507833397455E-3</v>
      </c>
      <c r="F8" s="20">
        <f>[1]!s_dq_close(F$3,$A8,1)</f>
        <v>3.6070000000000002</v>
      </c>
      <c r="G8" s="10">
        <f>[1]!s_dq_pctchange(F$3,$A8)/100</f>
        <v>5.015324602953535E-3</v>
      </c>
      <c r="H8" s="8">
        <f>[1]!s_dq_close(H$3,$A8,1)</f>
        <v>1973.55</v>
      </c>
      <c r="I8" s="10">
        <f>[1]!s_dq_pctchange(H$3,$A8)/100</f>
        <v>-8.6349799572018725E-3</v>
      </c>
      <c r="Q8" s="15">
        <f t="shared" si="0"/>
        <v>44393</v>
      </c>
      <c r="R8" s="9">
        <f>[1]!s_dq_close($R$3,$Q8)</f>
        <v>3.8849999999999998</v>
      </c>
      <c r="S8" s="21">
        <f t="shared" si="1"/>
        <v>8.8288756167229643E-3</v>
      </c>
      <c r="T8" s="9">
        <f>[1]!s_dq_close($T$3,$Q8)</f>
        <v>2.363</v>
      </c>
      <c r="U8" s="21">
        <f t="shared" si="1"/>
        <v>1.6956337431115465E-3</v>
      </c>
      <c r="V8" s="9">
        <f>[1]!s_dq_close($V$3,$Q8)</f>
        <v>3.0270000000000001</v>
      </c>
      <c r="W8" s="21">
        <f t="shared" ref="W8:Y8" si="3">V8/V7-1</f>
        <v>5.6478405315616431E-3</v>
      </c>
      <c r="X8" s="9">
        <f>[1]!s_dq_close($X$3,$Q8)</f>
        <v>2299.21</v>
      </c>
      <c r="Y8" s="21">
        <f t="shared" si="3"/>
        <v>1.2644791896058161E-2</v>
      </c>
    </row>
    <row r="9" spans="1:25" x14ac:dyDescent="0.2">
      <c r="A9" s="3">
        <f>reits合集!A9</f>
        <v>44533</v>
      </c>
      <c r="B9" s="20">
        <f>[1]!s_dq_close(B$3,$A9,1)</f>
        <v>4.3680000000000003</v>
      </c>
      <c r="C9" s="10">
        <f>[1]!s_dq_pctchange(B$3,$A9)/100</f>
        <v>7.3800738007380132E-3</v>
      </c>
      <c r="D9" s="20">
        <f>[1]!s_dq_close(D$3,$A9,1)</f>
        <v>2.617</v>
      </c>
      <c r="E9" s="10">
        <f>[1]!s_dq_pctchange(D$3,$A9)/100</f>
        <v>2.6819923371647959E-3</v>
      </c>
      <c r="F9" s="20">
        <f>[1]!s_dq_close(F$3,$A9,1)</f>
        <v>3.589</v>
      </c>
      <c r="G9" s="10">
        <f>[1]!s_dq_pctchange(F$3,$A9)/100</f>
        <v>-1.6689847009736375E-3</v>
      </c>
      <c r="H9" s="8">
        <f>[1]!s_dq_close(H$3,$A9,1)</f>
        <v>1990.74</v>
      </c>
      <c r="I9" s="10">
        <f>[1]!s_dq_pctchange(H$3,$A9)/100</f>
        <v>1.3077549870732991E-3</v>
      </c>
      <c r="Q9" s="15">
        <f t="shared" si="0"/>
        <v>44400</v>
      </c>
      <c r="R9" s="9">
        <f>[1]!s_dq_close($R$3,$Q9)</f>
        <v>3.9089999999999998</v>
      </c>
      <c r="S9" s="21">
        <f t="shared" si="1"/>
        <v>6.1776061776062097E-3</v>
      </c>
      <c r="T9" s="9">
        <f>[1]!s_dq_close($T$3,$Q9)</f>
        <v>2.3730000000000002</v>
      </c>
      <c r="U9" s="21">
        <f t="shared" si="1"/>
        <v>4.2319085907744913E-3</v>
      </c>
      <c r="V9" s="9">
        <f>[1]!s_dq_close($V$3,$Q9)</f>
        <v>3.0259999999999998</v>
      </c>
      <c r="W9" s="21">
        <f t="shared" ref="W9:Y9" si="4">V9/V8-1</f>
        <v>-3.3036009250098086E-4</v>
      </c>
      <c r="X9" s="9">
        <f>[1]!s_dq_close($X$3,$Q9)</f>
        <v>2140.14</v>
      </c>
      <c r="Y9" s="21">
        <f t="shared" si="4"/>
        <v>-6.9184632982633221E-2</v>
      </c>
    </row>
    <row r="10" spans="1:25" x14ac:dyDescent="0.2">
      <c r="A10" s="3">
        <f>reits合集!A10</f>
        <v>44532</v>
      </c>
      <c r="B10" s="20">
        <f>[1]!s_dq_close(B$3,$A10,1)</f>
        <v>4.3360000000000003</v>
      </c>
      <c r="C10" s="10">
        <f>[1]!s_dq_pctchange(B$3,$A10)/100</f>
        <v>4.8667439165700826E-3</v>
      </c>
      <c r="D10" s="20">
        <f>[1]!s_dq_close(D$3,$A10,1)</f>
        <v>2.61</v>
      </c>
      <c r="E10" s="10">
        <f>[1]!s_dq_pctchange(D$3,$A10)/100</f>
        <v>-3.8299502106485403E-4</v>
      </c>
      <c r="F10" s="20">
        <f>[1]!s_dq_close(F$3,$A10,1)</f>
        <v>3.5950000000000002</v>
      </c>
      <c r="G10" s="10">
        <f>[1]!s_dq_pctchange(F$3,$A10)/100</f>
        <v>3.3491487580240048E-3</v>
      </c>
      <c r="H10" s="8">
        <f>[1]!s_dq_close(H$3,$A10,1)</f>
        <v>1988.14</v>
      </c>
      <c r="I10" s="10">
        <f>[1]!s_dq_pctchange(H$3,$A10)/100</f>
        <v>-7.8905971221933662E-4</v>
      </c>
      <c r="Q10" s="15">
        <f t="shared" si="0"/>
        <v>44407</v>
      </c>
      <c r="R10" s="9">
        <f>[1]!s_dq_close($R$3,$Q10)</f>
        <v>3.8340000000000001</v>
      </c>
      <c r="S10" s="21">
        <f t="shared" si="1"/>
        <v>-1.9186492709132752E-2</v>
      </c>
      <c r="T10" s="9">
        <f>[1]!s_dq_close($T$3,$Q10)</f>
        <v>2.3410000000000002</v>
      </c>
      <c r="U10" s="21">
        <f t="shared" si="1"/>
        <v>-1.3485040033712647E-2</v>
      </c>
      <c r="V10" s="9">
        <f>[1]!s_dq_close($V$3,$Q10)</f>
        <v>3.0049999999999999</v>
      </c>
      <c r="W10" s="21">
        <f t="shared" ref="W10:Y10" si="5">V10/V9-1</f>
        <v>-6.939854593522754E-3</v>
      </c>
      <c r="X10" s="9">
        <f>[1]!s_dq_close($X$3,$Q10)</f>
        <v>2004.98</v>
      </c>
      <c r="Y10" s="21">
        <f t="shared" si="5"/>
        <v>-6.315474688571765E-2</v>
      </c>
    </row>
    <row r="11" spans="1:25" x14ac:dyDescent="0.2">
      <c r="A11" s="3">
        <f>reits合集!A11</f>
        <v>44531</v>
      </c>
      <c r="B11" s="20">
        <f>[1]!s_dq_close(B$3,$A11,1)</f>
        <v>4.3150000000000004</v>
      </c>
      <c r="C11" s="10">
        <f>[1]!s_dq_pctchange(B$3,$A11)/100</f>
        <v>6.5313739211570968E-3</v>
      </c>
      <c r="D11" s="20">
        <f>[1]!s_dq_close(D$3,$A11,1)</f>
        <v>2.6110000000000002</v>
      </c>
      <c r="E11" s="10">
        <f>[1]!s_dq_pctchange(D$3,$A11)/100</f>
        <v>-2.6737967914437256E-3</v>
      </c>
      <c r="F11" s="20">
        <f>[1]!s_dq_close(F$3,$A11,1)</f>
        <v>3.5830000000000002</v>
      </c>
      <c r="G11" s="10">
        <f>[1]!s_dq_pctchange(F$3,$A11)/100</f>
        <v>1.5014164305949117E-2</v>
      </c>
      <c r="H11" s="8">
        <f>[1]!s_dq_close(H$3,$A11,1)</f>
        <v>1989.71</v>
      </c>
      <c r="I11" s="10">
        <f>[1]!s_dq_pctchange(H$3,$A11)/100</f>
        <v>1.0169164534340589E-2</v>
      </c>
      <c r="Q11" s="15">
        <f t="shared" si="0"/>
        <v>44414</v>
      </c>
      <c r="R11" s="9">
        <f>[1]!s_dq_close($R$3,$Q11)</f>
        <v>3.8450000000000002</v>
      </c>
      <c r="S11" s="21">
        <f t="shared" si="1"/>
        <v>2.8690662493480179E-3</v>
      </c>
      <c r="T11" s="9">
        <f>[1]!s_dq_close($T$3,$Q11)</f>
        <v>2.347</v>
      </c>
      <c r="U11" s="21">
        <f t="shared" si="1"/>
        <v>2.5630072618538779E-3</v>
      </c>
      <c r="V11" s="9">
        <f>[1]!s_dq_close($V$3,$Q11)</f>
        <v>3.008</v>
      </c>
      <c r="W11" s="21">
        <f t="shared" ref="W11:Y11" si="6">V11/V10-1</f>
        <v>9.983361064891394E-4</v>
      </c>
      <c r="X11" s="9">
        <f>[1]!s_dq_close($X$3,$Q11)</f>
        <v>1994.3</v>
      </c>
      <c r="Y11" s="21">
        <f t="shared" si="6"/>
        <v>-5.3267364262985506E-3</v>
      </c>
    </row>
    <row r="12" spans="1:25" x14ac:dyDescent="0.2">
      <c r="A12" s="3">
        <f>reits合集!A12</f>
        <v>44530</v>
      </c>
      <c r="B12" s="20">
        <f>[1]!s_dq_close(B$3,$A12,1)</f>
        <v>4.2869999999999999</v>
      </c>
      <c r="C12" s="10">
        <f>[1]!s_dq_pctchange(B$3,$A12)/100</f>
        <v>3.2763866136204622E-3</v>
      </c>
      <c r="D12" s="20">
        <f>[1]!s_dq_close(D$3,$A12,1)</f>
        <v>2.645</v>
      </c>
      <c r="E12" s="10">
        <f>[1]!s_dq_pctchange(D$3,$A12)/100</f>
        <v>3.414264036418777E-3</v>
      </c>
      <c r="F12" s="20">
        <f>[1]!s_dq_close(F$3,$A12,1)</f>
        <v>3.53</v>
      </c>
      <c r="G12" s="10">
        <f>[1]!s_dq_pctchange(F$3,$A12)/100</f>
        <v>3.4110289937464501E-3</v>
      </c>
      <c r="H12" s="8">
        <f>[1]!s_dq_close(H$3,$A12,1)</f>
        <v>1969.68</v>
      </c>
      <c r="I12" s="10">
        <f>[1]!s_dq_pctchange(H$3,$A12)/100</f>
        <v>3.5540030767595471E-5</v>
      </c>
      <c r="Q12" s="15">
        <f t="shared" si="0"/>
        <v>44421</v>
      </c>
      <c r="R12" s="9">
        <f>[1]!s_dq_close($R$3,$Q12)</f>
        <v>3.8530000000000002</v>
      </c>
      <c r="S12" s="21">
        <f t="shared" si="1"/>
        <v>2.0806241872561859E-3</v>
      </c>
      <c r="T12" s="9">
        <f>[1]!s_dq_close($T$3,$Q12)</f>
        <v>2.3460000000000001</v>
      </c>
      <c r="U12" s="21">
        <f t="shared" si="1"/>
        <v>-4.260758414997845E-4</v>
      </c>
      <c r="V12" s="9">
        <f>[1]!s_dq_close($V$3,$Q12)</f>
        <v>3.0030000000000001</v>
      </c>
      <c r="W12" s="21">
        <f t="shared" ref="W12:Y12" si="7">V12/V11-1</f>
        <v>-1.6622340425531679E-3</v>
      </c>
      <c r="X12" s="9">
        <f>[1]!s_dq_close($X$3,$Q12)</f>
        <v>2049.8000000000002</v>
      </c>
      <c r="Y12" s="21">
        <f t="shared" si="7"/>
        <v>2.782931354359941E-2</v>
      </c>
    </row>
    <row r="13" spans="1:25" x14ac:dyDescent="0.2">
      <c r="A13" s="3">
        <f>reits合集!A13</f>
        <v>44529</v>
      </c>
      <c r="B13" s="20">
        <f>[1]!s_dq_close(B$3,$A13,1)</f>
        <v>4.2729999999999997</v>
      </c>
      <c r="C13" s="10">
        <f>[1]!s_dq_pctchange(B$3,$A13)/100</f>
        <v>1.4061401453009934E-3</v>
      </c>
      <c r="D13" s="20">
        <f>[1]!s_dq_close(D$3,$A13,1)</f>
        <v>2.6360000000000001</v>
      </c>
      <c r="E13" s="10">
        <f>[1]!s_dq_pctchange(D$3,$A13)/100</f>
        <v>7.260221627818161E-3</v>
      </c>
      <c r="F13" s="20">
        <f>[1]!s_dq_close(F$3,$A13,1)</f>
        <v>3.5179999999999998</v>
      </c>
      <c r="G13" s="10">
        <f>[1]!s_dq_pctchange(F$3,$A13)/100</f>
        <v>2.8506271379702929E-3</v>
      </c>
      <c r="H13" s="8">
        <f>[1]!s_dq_close(H$3,$A13,1)</f>
        <v>1969.61</v>
      </c>
      <c r="I13" s="10">
        <f>[1]!s_dq_pctchange(H$3,$A13)/100</f>
        <v>-8.8865629733252561E-3</v>
      </c>
      <c r="Q13" s="15">
        <f t="shared" si="0"/>
        <v>44428</v>
      </c>
      <c r="R13" s="9">
        <f>[1]!s_dq_close($R$3,$Q13)</f>
        <v>3.8290000000000002</v>
      </c>
      <c r="S13" s="21">
        <f t="shared" si="1"/>
        <v>-6.2289125356864705E-3</v>
      </c>
      <c r="T13" s="9">
        <f>[1]!s_dq_close($T$3,$Q13)</f>
        <v>2.3490000000000002</v>
      </c>
      <c r="U13" s="21">
        <f t="shared" si="1"/>
        <v>1.2787723785165905E-3</v>
      </c>
      <c r="V13" s="9">
        <f>[1]!s_dq_close($V$3,$Q13)</f>
        <v>3.0049999999999999</v>
      </c>
      <c r="W13" s="21">
        <f t="shared" ref="W13:Y13" si="8">V13/V12-1</f>
        <v>6.6600066600064345E-4</v>
      </c>
      <c r="X13" s="9">
        <f>[1]!s_dq_close($X$3,$Q13)</f>
        <v>2007.95</v>
      </c>
      <c r="Y13" s="21">
        <f t="shared" si="8"/>
        <v>-2.0416626012293992E-2</v>
      </c>
    </row>
    <row r="14" spans="1:25" x14ac:dyDescent="0.2">
      <c r="A14" s="3">
        <f>reits合集!A14</f>
        <v>44526</v>
      </c>
      <c r="B14" s="20">
        <f>[1]!s_dq_close(B$3,$A14,1)</f>
        <v>4.2670000000000003</v>
      </c>
      <c r="C14" s="10">
        <f>[1]!s_dq_pctchange(B$3,$A14)/100</f>
        <v>0</v>
      </c>
      <c r="D14" s="20">
        <f>[1]!s_dq_close(D$3,$A14,1)</f>
        <v>2.617</v>
      </c>
      <c r="E14" s="10">
        <f>[1]!s_dq_pctchange(D$3,$A14)/100</f>
        <v>1.0034735623311385E-2</v>
      </c>
      <c r="F14" s="20">
        <f>[1]!s_dq_close(F$3,$A14,1)</f>
        <v>3.508</v>
      </c>
      <c r="G14" s="10">
        <f>[1]!s_dq_pctchange(F$3,$A14)/100</f>
        <v>1.4273479874393072E-3</v>
      </c>
      <c r="H14" s="8">
        <f>[1]!s_dq_close(H$3,$A14,1)</f>
        <v>1987.27</v>
      </c>
      <c r="I14" s="10">
        <f>[1]!s_dq_pctchange(H$3,$A14)/100</f>
        <v>1.0981869839654947E-3</v>
      </c>
      <c r="Q14" s="15">
        <f t="shared" si="0"/>
        <v>44435</v>
      </c>
      <c r="R14" s="9">
        <f>[1]!s_dq_close($R$3,$Q14)</f>
        <v>3.891</v>
      </c>
      <c r="S14" s="21">
        <f t="shared" si="1"/>
        <v>1.6192217289109356E-2</v>
      </c>
      <c r="T14" s="9">
        <f>[1]!s_dq_close($T$3,$Q14)</f>
        <v>2.4300000000000002</v>
      </c>
      <c r="U14" s="21">
        <f t="shared" si="1"/>
        <v>3.4482758620689724E-2</v>
      </c>
      <c r="V14" s="9">
        <f>[1]!s_dq_close($V$3,$Q14)</f>
        <v>3.0819999999999999</v>
      </c>
      <c r="W14" s="21">
        <f t="shared" ref="W14:Y14" si="9">V14/V13-1</f>
        <v>2.5623960066555762E-2</v>
      </c>
      <c r="X14" s="9">
        <f>[1]!s_dq_close($X$3,$Q14)</f>
        <v>2008.23</v>
      </c>
      <c r="Y14" s="21">
        <f t="shared" si="9"/>
        <v>1.39445703329244E-4</v>
      </c>
    </row>
    <row r="15" spans="1:25" x14ac:dyDescent="0.2">
      <c r="A15" s="3">
        <f>reits合集!A15</f>
        <v>44525</v>
      </c>
      <c r="B15" s="20">
        <f>[1]!s_dq_close(B$3,$A15,1)</f>
        <v>4.2670000000000003</v>
      </c>
      <c r="C15" s="10">
        <f>[1]!s_dq_pctchange(B$3,$A15)/100</f>
        <v>-7.0257611241199671E-4</v>
      </c>
      <c r="D15" s="20">
        <f>[1]!s_dq_close(D$3,$A15,1)</f>
        <v>2.5910000000000002</v>
      </c>
      <c r="E15" s="10">
        <f>[1]!s_dq_pctchange(D$3,$A15)/100</f>
        <v>1.1591962905719141E-3</v>
      </c>
      <c r="F15" s="20">
        <f>[1]!s_dq_close(F$3,$A15,1)</f>
        <v>3.5030000000000001</v>
      </c>
      <c r="G15" s="10">
        <f>[1]!s_dq_pctchange(F$3,$A15)/100</f>
        <v>8.5714285714288962E-4</v>
      </c>
      <c r="H15" s="8">
        <f>[1]!s_dq_close(H$3,$A15,1)</f>
        <v>1985.09</v>
      </c>
      <c r="I15" s="10">
        <f>[1]!s_dq_pctchange(H$3,$A15)/100</f>
        <v>3.9904916042888287E-3</v>
      </c>
      <c r="Q15" s="15">
        <f t="shared" si="0"/>
        <v>44442</v>
      </c>
      <c r="R15" s="9">
        <f>[1]!s_dq_close($R$3,$Q15)</f>
        <v>3.8879999999999999</v>
      </c>
      <c r="S15" s="21">
        <f t="shared" si="1"/>
        <v>-7.7101002313029188E-4</v>
      </c>
      <c r="T15" s="9">
        <f>[1]!s_dq_close($T$3,$Q15)</f>
        <v>2.472</v>
      </c>
      <c r="U15" s="21">
        <f t="shared" si="1"/>
        <v>1.7283950617283939E-2</v>
      </c>
      <c r="V15" s="9">
        <f>[1]!s_dq_close($V$3,$Q15)</f>
        <v>3.1230000000000002</v>
      </c>
      <c r="W15" s="21">
        <f t="shared" ref="W15:Y15" si="10">V15/V14-1</f>
        <v>1.3303049967553715E-2</v>
      </c>
      <c r="X15" s="9">
        <f>[1]!s_dq_close($X$3,$Q15)</f>
        <v>2146.42</v>
      </c>
      <c r="Y15" s="21">
        <f t="shared" si="10"/>
        <v>6.8811839281357257E-2</v>
      </c>
    </row>
    <row r="16" spans="1:25" x14ac:dyDescent="0.2">
      <c r="A16" s="3">
        <f>reits合集!A16</f>
        <v>44524</v>
      </c>
      <c r="B16" s="20">
        <f>[1]!s_dq_close(B$3,$A16,1)</f>
        <v>4.2699999999999996</v>
      </c>
      <c r="C16" s="10">
        <f>[1]!s_dq_pctchange(B$3,$A16)/100</f>
        <v>3.5252643948295369E-3</v>
      </c>
      <c r="D16" s="20">
        <f>[1]!s_dq_close(D$3,$A16,1)</f>
        <v>2.5880000000000001</v>
      </c>
      <c r="E16" s="10">
        <f>[1]!s_dq_pctchange(D$3,$A16)/100</f>
        <v>-3.8624951718806095E-4</v>
      </c>
      <c r="F16" s="20">
        <f>[1]!s_dq_close(F$3,$A16,1)</f>
        <v>3.5</v>
      </c>
      <c r="G16" s="10">
        <f>[1]!s_dq_pctchange(F$3,$A16)/100</f>
        <v>8.0645161290322648E-3</v>
      </c>
      <c r="H16" s="8">
        <f>[1]!s_dq_close(H$3,$A16,1)</f>
        <v>1977.2</v>
      </c>
      <c r="I16" s="10">
        <f>[1]!s_dq_pctchange(H$3,$A16)/100</f>
        <v>-1.3031751002636287E-3</v>
      </c>
      <c r="Q16" s="15">
        <f t="shared" si="0"/>
        <v>44449</v>
      </c>
      <c r="R16" s="9">
        <f>[1]!s_dq_close($R$3,$Q16)</f>
        <v>3.8919999999999999</v>
      </c>
      <c r="S16" s="21">
        <f t="shared" si="1"/>
        <v>1.0288065843622185E-3</v>
      </c>
      <c r="T16" s="9">
        <f>[1]!s_dq_close($T$3,$Q16)</f>
        <v>2.5350000000000001</v>
      </c>
      <c r="U16" s="21">
        <f t="shared" si="1"/>
        <v>2.5485436893204039E-2</v>
      </c>
      <c r="V16" s="9">
        <f>[1]!s_dq_close($V$3,$Q16)</f>
        <v>3.1070000000000002</v>
      </c>
      <c r="W16" s="21">
        <f t="shared" ref="W16:Y16" si="11">V16/V15-1</f>
        <v>-5.123278898495065E-3</v>
      </c>
      <c r="X16" s="9">
        <f>[1]!s_dq_close($X$3,$Q16)</f>
        <v>2155.1</v>
      </c>
      <c r="Y16" s="21">
        <f t="shared" si="11"/>
        <v>4.0439429375425107E-3</v>
      </c>
    </row>
    <row r="17" spans="1:25" x14ac:dyDescent="0.2">
      <c r="A17" s="3">
        <f>reits合集!A17</f>
        <v>44523</v>
      </c>
      <c r="B17" s="20">
        <f>[1]!s_dq_close(B$3,$A17,1)</f>
        <v>4.2549999999999999</v>
      </c>
      <c r="C17" s="10">
        <f>[1]!s_dq_pctchange(B$3,$A17)/100</f>
        <v>7.0555032925684704E-4</v>
      </c>
      <c r="D17" s="20">
        <f>[1]!s_dq_close(D$3,$A17,1)</f>
        <v>2.589</v>
      </c>
      <c r="E17" s="10">
        <f>[1]!s_dq_pctchange(D$3,$A17)/100</f>
        <v>-1.5426147319706914E-3</v>
      </c>
      <c r="F17" s="20">
        <f>[1]!s_dq_close(F$3,$A17,1)</f>
        <v>3.472</v>
      </c>
      <c r="G17" s="10">
        <f>[1]!s_dq_pctchange(F$3,$A17)/100</f>
        <v>2.5989026855327453E-3</v>
      </c>
      <c r="H17" s="8">
        <f>[1]!s_dq_close(H$3,$A17,1)</f>
        <v>1979.78</v>
      </c>
      <c r="I17" s="10">
        <f>[1]!s_dq_pctchange(H$3,$A17)/100</f>
        <v>-6.827565102664369E-3</v>
      </c>
      <c r="Q17" s="15">
        <f t="shared" si="0"/>
        <v>44456</v>
      </c>
      <c r="R17" s="9">
        <f>[1]!s_dq_close($R$3,$Q17)</f>
        <v>3.915</v>
      </c>
      <c r="S17" s="21">
        <f t="shared" si="1"/>
        <v>5.9095580678314441E-3</v>
      </c>
      <c r="T17" s="9">
        <f>[1]!s_dq_close($T$3,$Q17)</f>
        <v>2.6259999999999999</v>
      </c>
      <c r="U17" s="21">
        <f t="shared" si="1"/>
        <v>3.589743589743577E-2</v>
      </c>
      <c r="V17" s="9">
        <f>[1]!s_dq_close($V$3,$Q17)</f>
        <v>3.1280000000000001</v>
      </c>
      <c r="W17" s="21">
        <f t="shared" ref="W17:Y17" si="12">V17/V16-1</f>
        <v>6.7589314451239613E-3</v>
      </c>
      <c r="X17" s="9">
        <f>[1]!s_dq_close($X$3,$Q17)</f>
        <v>2068.89</v>
      </c>
      <c r="Y17" s="21">
        <f t="shared" si="12"/>
        <v>-4.0002784093545518E-2</v>
      </c>
    </row>
    <row r="18" spans="1:25" x14ac:dyDescent="0.2">
      <c r="A18" s="3">
        <f>reits合集!A18</f>
        <v>44522</v>
      </c>
      <c r="B18" s="20">
        <f>[1]!s_dq_close(B$3,$A18,1)</f>
        <v>4.2519999999999998</v>
      </c>
      <c r="C18" s="10">
        <f>[1]!s_dq_pctchange(B$3,$A18)/100</f>
        <v>-4.2154566744730202E-3</v>
      </c>
      <c r="D18" s="20">
        <f>[1]!s_dq_close(D$3,$A18,1)</f>
        <v>2.593</v>
      </c>
      <c r="E18" s="10">
        <f>[1]!s_dq_pctchange(D$3,$A18)/100</f>
        <v>-3.4588777863181776E-3</v>
      </c>
      <c r="F18" s="20">
        <f>[1]!s_dq_close(F$3,$A18,1)</f>
        <v>3.4630000000000001</v>
      </c>
      <c r="G18" s="10">
        <f>[1]!s_dq_pctchange(F$3,$A18)/100</f>
        <v>-1.0288653901114614E-2</v>
      </c>
      <c r="H18" s="8">
        <f>[1]!s_dq_close(H$3,$A18,1)</f>
        <v>1993.39</v>
      </c>
      <c r="I18" s="10">
        <f>[1]!s_dq_pctchange(H$3,$A18)/100</f>
        <v>-6.667602470521813E-4</v>
      </c>
      <c r="Q18" s="15">
        <f t="shared" si="0"/>
        <v>44463</v>
      </c>
      <c r="R18" s="9">
        <f>[1]!s_dq_close($R$3,$Q18)</f>
        <v>3.96</v>
      </c>
      <c r="S18" s="21">
        <f t="shared" si="1"/>
        <v>1.1494252873563093E-2</v>
      </c>
      <c r="T18" s="9">
        <f>[1]!s_dq_close($T$3,$Q18)</f>
        <v>2.6</v>
      </c>
      <c r="U18" s="21">
        <f t="shared" si="1"/>
        <v>-9.9009900990097988E-3</v>
      </c>
      <c r="V18" s="9">
        <f>[1]!s_dq_close($V$3,$Q18)</f>
        <v>3.1739999999999999</v>
      </c>
      <c r="W18" s="21">
        <f t="shared" ref="W18:Y18" si="13">V18/V17-1</f>
        <v>1.4705882352941124E-2</v>
      </c>
      <c r="X18" s="9">
        <f>[1]!s_dq_close($X$3,$Q18)</f>
        <v>2080.63</v>
      </c>
      <c r="Y18" s="21">
        <f t="shared" si="13"/>
        <v>5.6745404540601285E-3</v>
      </c>
    </row>
    <row r="19" spans="1:25" x14ac:dyDescent="0.2">
      <c r="A19" s="3">
        <f>reits合集!A19</f>
        <v>44519</v>
      </c>
      <c r="B19" s="20">
        <f>[1]!s_dq_close(B$3,$A19,1)</f>
        <v>4.2699999999999996</v>
      </c>
      <c r="C19" s="10">
        <f>[1]!s_dq_pctchange(B$3,$A19)/100</f>
        <v>1.172332942555661E-3</v>
      </c>
      <c r="D19" s="20">
        <f>[1]!s_dq_close(D$3,$A19,1)</f>
        <v>2.6019999999999999</v>
      </c>
      <c r="E19" s="10">
        <f>[1]!s_dq_pctchange(D$3,$A19)/100</f>
        <v>-2.3006134969326022E-3</v>
      </c>
      <c r="F19" s="20">
        <f>[1]!s_dq_close(F$3,$A19,1)</f>
        <v>3.4990000000000001</v>
      </c>
      <c r="G19" s="10">
        <f>[1]!s_dq_pctchange(F$3,$A19)/100</f>
        <v>-2.2811519817507861E-3</v>
      </c>
      <c r="H19" s="8">
        <f>[1]!s_dq_close(H$3,$A19,1)</f>
        <v>1994.72</v>
      </c>
      <c r="I19" s="10">
        <f>[1]!s_dq_pctchange(H$3,$A19)/100</f>
        <v>9.1876796049702933E-3</v>
      </c>
      <c r="Q19" s="15">
        <f t="shared" si="0"/>
        <v>44470</v>
      </c>
      <c r="R19" s="9">
        <f>[1]!s_dq_close($R$3,$Q19)</f>
        <v>3.984</v>
      </c>
      <c r="S19" s="21">
        <f t="shared" si="1"/>
        <v>6.0606060606060996E-3</v>
      </c>
      <c r="T19" s="9">
        <f>[1]!s_dq_close($T$3,$Q19)</f>
        <v>2.5579999999999998</v>
      </c>
      <c r="U19" s="21">
        <f t="shared" si="1"/>
        <v>-1.6153846153846296E-2</v>
      </c>
      <c r="V19" s="9">
        <f>[1]!s_dq_close($V$3,$Q19)</f>
        <v>3.1960000000000002</v>
      </c>
      <c r="W19" s="21">
        <f t="shared" ref="W19:Y19" si="14">V19/V18-1</f>
        <v>6.9313169502205341E-3</v>
      </c>
      <c r="X19" s="9">
        <f>[1]!s_dq_close($X$3,$Q19)</f>
        <v>2051.9699999999998</v>
      </c>
      <c r="Y19" s="21">
        <f t="shared" si="14"/>
        <v>-1.3774674017004607E-2</v>
      </c>
    </row>
    <row r="20" spans="1:25" x14ac:dyDescent="0.2">
      <c r="A20" s="3">
        <f>reits合集!A20</f>
        <v>44518</v>
      </c>
      <c r="B20" s="20">
        <f>[1]!s_dq_close(B$3,$A20,1)</f>
        <v>4.2649999999999997</v>
      </c>
      <c r="C20" s="10">
        <f>[1]!s_dq_pctchange(B$3,$A20)/100</f>
        <v>4.0018832391712474E-3</v>
      </c>
      <c r="D20" s="20">
        <f>[1]!s_dq_close(D$3,$A20,1)</f>
        <v>2.6080000000000001</v>
      </c>
      <c r="E20" s="10">
        <f>[1]!s_dq_pctchange(D$3,$A20)/100</f>
        <v>7.3387408265740165E-3</v>
      </c>
      <c r="F20" s="20">
        <f>[1]!s_dq_close(F$3,$A20,1)</f>
        <v>3.5070000000000001</v>
      </c>
      <c r="G20" s="10">
        <f>[1]!s_dq_pctchange(F$3,$A20)/100</f>
        <v>-1.9920318725098673E-3</v>
      </c>
      <c r="H20" s="8">
        <f>[1]!s_dq_close(H$3,$A20,1)</f>
        <v>1976.56</v>
      </c>
      <c r="I20" s="10">
        <f>[1]!s_dq_pctchange(H$3,$A20)/100</f>
        <v>-6.6239810226462071E-3</v>
      </c>
      <c r="Q20" s="15">
        <f t="shared" si="0"/>
        <v>44477</v>
      </c>
      <c r="R20" s="9">
        <f>[1]!s_dq_close($R$3,$Q20)</f>
        <v>3.9990000000000001</v>
      </c>
      <c r="S20" s="21">
        <f t="shared" si="1"/>
        <v>3.7650602409637912E-3</v>
      </c>
      <c r="T20" s="9">
        <f>[1]!s_dq_close($T$3,$Q20)</f>
        <v>2.5950000000000002</v>
      </c>
      <c r="U20" s="21">
        <f t="shared" si="1"/>
        <v>1.4464425332290975E-2</v>
      </c>
      <c r="V20" s="9">
        <f>[1]!s_dq_close($V$3,$Q20)</f>
        <v>3.202</v>
      </c>
      <c r="W20" s="21">
        <f t="shared" ref="W20:Y20" si="15">V20/V19-1</f>
        <v>1.877346683354153E-3</v>
      </c>
      <c r="X20" s="9">
        <f>[1]!s_dq_close($X$3,$Q20)</f>
        <v>2073.67</v>
      </c>
      <c r="Y20" s="21">
        <f t="shared" si="15"/>
        <v>1.0575203341179673E-2</v>
      </c>
    </row>
    <row r="21" spans="1:25" x14ac:dyDescent="0.2">
      <c r="A21" s="3">
        <f>reits合集!A21</f>
        <v>44517</v>
      </c>
      <c r="B21" s="20">
        <f>[1]!s_dq_close(B$3,$A21,1)</f>
        <v>4.2480000000000002</v>
      </c>
      <c r="C21" s="10">
        <f>[1]!s_dq_pctchange(B$3,$A21)/100</f>
        <v>4.492787893118971E-3</v>
      </c>
      <c r="D21" s="20">
        <f>[1]!s_dq_close(D$3,$A21,1)</f>
        <v>2.589</v>
      </c>
      <c r="E21" s="10">
        <f>[1]!s_dq_pctchange(D$3,$A21)/100</f>
        <v>-1.9275250578257108E-3</v>
      </c>
      <c r="F21" s="20">
        <f>[1]!s_dq_close(F$3,$A21,1)</f>
        <v>3.5139999999999998</v>
      </c>
      <c r="G21" s="10">
        <f>[1]!s_dq_pctchange(F$3,$A21)/100</f>
        <v>-3.1205673758865592E-3</v>
      </c>
      <c r="H21" s="8">
        <f>[1]!s_dq_close(H$3,$A21,1)</f>
        <v>1989.74</v>
      </c>
      <c r="I21" s="10">
        <f>[1]!s_dq_pctchange(H$3,$A21)/100</f>
        <v>5.7064874017538798E-3</v>
      </c>
      <c r="Q21" s="15">
        <f t="shared" si="0"/>
        <v>44484</v>
      </c>
      <c r="R21" s="9">
        <f>[1]!s_dq_close($R$3,$Q21)</f>
        <v>3.9950000000000001</v>
      </c>
      <c r="S21" s="21">
        <f t="shared" si="1"/>
        <v>-1.0002500625155841E-3</v>
      </c>
      <c r="T21" s="9">
        <f>[1]!s_dq_close($T$3,$Q21)</f>
        <v>2.581</v>
      </c>
      <c r="U21" s="21">
        <f t="shared" si="1"/>
        <v>-5.3949903660887033E-3</v>
      </c>
      <c r="V21" s="9">
        <f>[1]!s_dq_close($V$3,$Q21)</f>
        <v>3.2050000000000001</v>
      </c>
      <c r="W21" s="21">
        <f t="shared" ref="W21:Y21" si="16">V21/V20-1</f>
        <v>9.369144284823161E-4</v>
      </c>
      <c r="X21" s="9">
        <f>[1]!s_dq_close($X$3,$Q21)</f>
        <v>2058.02</v>
      </c>
      <c r="Y21" s="21">
        <f t="shared" si="16"/>
        <v>-7.5470060327824662E-3</v>
      </c>
    </row>
    <row r="22" spans="1:25" x14ac:dyDescent="0.2">
      <c r="A22" s="3">
        <f>reits合集!A22</f>
        <v>44516</v>
      </c>
      <c r="B22" s="20">
        <f>[1]!s_dq_close(B$3,$A22,1)</f>
        <v>4.2290000000000001</v>
      </c>
      <c r="C22" s="10">
        <f>[1]!s_dq_pctchange(B$3,$A22)/100</f>
        <v>4.9904942965779244E-3</v>
      </c>
      <c r="D22" s="20">
        <f>[1]!s_dq_close(D$3,$A22,1)</f>
        <v>2.5939999999999999</v>
      </c>
      <c r="E22" s="10">
        <f>[1]!s_dq_pctchange(D$3,$A22)/100</f>
        <v>-1.1551790527532205E-3</v>
      </c>
      <c r="F22" s="20">
        <f>[1]!s_dq_close(F$3,$A22,1)</f>
        <v>3.5249999999999999</v>
      </c>
      <c r="G22" s="10">
        <f>[1]!s_dq_pctchange(F$3,$A22)/100</f>
        <v>4.5597036192647523E-3</v>
      </c>
      <c r="H22" s="8">
        <f>[1]!s_dq_close(H$3,$A22,1)</f>
        <v>1978.45</v>
      </c>
      <c r="I22" s="10">
        <f>[1]!s_dq_pctchange(H$3,$A22)/100</f>
        <v>-6.2384786550602729E-3</v>
      </c>
      <c r="Q22" s="15">
        <f t="shared" si="0"/>
        <v>44491</v>
      </c>
      <c r="R22" s="9">
        <f>[1]!s_dq_close($R$3,$Q22)</f>
        <v>4.0670000000000002</v>
      </c>
      <c r="S22" s="21">
        <f t="shared" si="1"/>
        <v>1.8022528160200224E-2</v>
      </c>
      <c r="T22" s="9">
        <f>[1]!s_dq_close($T$3,$Q22)</f>
        <v>2.6419999999999999</v>
      </c>
      <c r="U22" s="21">
        <f t="shared" si="1"/>
        <v>2.3634250290585079E-2</v>
      </c>
      <c r="V22" s="9">
        <f>[1]!s_dq_close($V$3,$Q22)</f>
        <v>3.2810000000000001</v>
      </c>
      <c r="W22" s="21">
        <f t="shared" ref="W22:Y22" si="17">V22/V21-1</f>
        <v>2.3712948517940813E-2</v>
      </c>
      <c r="X22" s="9">
        <f>[1]!s_dq_close($X$3,$Q22)</f>
        <v>2057.42</v>
      </c>
      <c r="Y22" s="21">
        <f t="shared" si="17"/>
        <v>-2.9154235624528901E-4</v>
      </c>
    </row>
    <row r="23" spans="1:25" x14ac:dyDescent="0.2">
      <c r="A23" s="3">
        <f>reits合集!A23</f>
        <v>44515</v>
      </c>
      <c r="B23" s="20">
        <f>[1]!s_dq_close(B$3,$A23,1)</f>
        <v>4.2080000000000002</v>
      </c>
      <c r="C23" s="10">
        <f>[1]!s_dq_pctchange(B$3,$A23)/100</f>
        <v>-2.3758612497017009E-4</v>
      </c>
      <c r="D23" s="20">
        <f>[1]!s_dq_close(D$3,$A23,1)</f>
        <v>2.597</v>
      </c>
      <c r="E23" s="10">
        <f>[1]!s_dq_pctchange(D$3,$A23)/100</f>
        <v>0</v>
      </c>
      <c r="F23" s="20">
        <f>[1]!s_dq_close(F$3,$A23,1)</f>
        <v>3.5089999999999999</v>
      </c>
      <c r="G23" s="10">
        <f>[1]!s_dq_pctchange(F$3,$A23)/100</f>
        <v>-5.3854875283447078E-3</v>
      </c>
      <c r="H23" s="8">
        <f>[1]!s_dq_close(H$3,$A23,1)</f>
        <v>1990.87</v>
      </c>
      <c r="I23" s="10">
        <f>[1]!s_dq_pctchange(H$3,$A23)/100</f>
        <v>5.1446977805601245E-3</v>
      </c>
      <c r="Q23" s="15">
        <f t="shared" si="0"/>
        <v>44498</v>
      </c>
      <c r="R23" s="9">
        <f>[1]!s_dq_close($R$3,$Q23)</f>
        <v>4.3390000000000004</v>
      </c>
      <c r="S23" s="21">
        <f t="shared" si="1"/>
        <v>6.6879763953774374E-2</v>
      </c>
      <c r="T23" s="9">
        <f>[1]!s_dq_close($T$3,$Q23)</f>
        <v>2.6920000000000002</v>
      </c>
      <c r="U23" s="21">
        <f t="shared" si="1"/>
        <v>1.8925056775170424E-2</v>
      </c>
      <c r="V23" s="9">
        <f>[1]!s_dq_close($V$3,$Q23)</f>
        <v>3.4990000000000001</v>
      </c>
      <c r="W23" s="21">
        <f t="shared" ref="W23:Y23" si="18">V23/V22-1</f>
        <v>6.6443157573910394E-2</v>
      </c>
      <c r="X23" s="9">
        <f>[1]!s_dq_close($X$3,$Q23)</f>
        <v>1984.58</v>
      </c>
      <c r="Y23" s="21">
        <f t="shared" si="18"/>
        <v>-3.5403563686558948E-2</v>
      </c>
    </row>
    <row r="24" spans="1:25" x14ac:dyDescent="0.2">
      <c r="A24" s="3">
        <f>reits合集!A24</f>
        <v>44512</v>
      </c>
      <c r="B24" s="20">
        <f>[1]!s_dq_close(B$3,$A24,1)</f>
        <v>4.2089999999999996</v>
      </c>
      <c r="C24" s="10">
        <f>[1]!s_dq_pctchange(B$3,$A24)/100</f>
        <v>1.0321651464234098E-2</v>
      </c>
      <c r="D24" s="20">
        <f>[1]!s_dq_close(D$3,$A24,1)</f>
        <v>2.597</v>
      </c>
      <c r="E24" s="10">
        <f>[1]!s_dq_pctchange(D$3,$A24)/100</f>
        <v>0</v>
      </c>
      <c r="F24" s="20">
        <f>[1]!s_dq_close(F$3,$A24,1)</f>
        <v>3.528</v>
      </c>
      <c r="G24" s="10">
        <f>[1]!s_dq_pctchange(F$3,$A24)/100</f>
        <v>7.1367399371966619E-3</v>
      </c>
      <c r="H24" s="8">
        <f>[1]!s_dq_close(H$3,$A24,1)</f>
        <v>1980.68</v>
      </c>
      <c r="I24" s="10">
        <f>[1]!s_dq_pctchange(H$3,$A24)/100</f>
        <v>-1.7287347979697881E-3</v>
      </c>
      <c r="Q24" s="15">
        <f t="shared" si="0"/>
        <v>44505</v>
      </c>
      <c r="R24" s="9">
        <f>[1]!s_dq_close($R$3,$Q24)</f>
        <v>4.1920000000000002</v>
      </c>
      <c r="S24" s="21">
        <f t="shared" si="1"/>
        <v>-3.3878773911039439E-2</v>
      </c>
      <c r="T24" s="9">
        <f>[1]!s_dq_close($T$3,$Q24)</f>
        <v>2.6059999999999999</v>
      </c>
      <c r="U24" s="21">
        <f t="shared" si="1"/>
        <v>-3.1946508172362664E-2</v>
      </c>
      <c r="V24" s="9">
        <f>[1]!s_dq_close($V$3,$Q24)</f>
        <v>3.4460000000000002</v>
      </c>
      <c r="W24" s="21">
        <f t="shared" ref="W24:Y24" si="19">V24/V23-1</f>
        <v>-1.5147184909974243E-2</v>
      </c>
      <c r="X24" s="9">
        <f>[1]!s_dq_close($X$3,$Q24)</f>
        <v>1944.73</v>
      </c>
      <c r="Y24" s="21">
        <f t="shared" si="19"/>
        <v>-2.0079815376553234E-2</v>
      </c>
    </row>
    <row r="25" spans="1:25" x14ac:dyDescent="0.2">
      <c r="A25" s="3">
        <f>reits合集!A25</f>
        <v>44511</v>
      </c>
      <c r="B25" s="20">
        <f>[1]!s_dq_close(B$3,$A25,1)</f>
        <v>4.1660000000000004</v>
      </c>
      <c r="C25" s="10">
        <f>[1]!s_dq_pctchange(B$3,$A25)/100</f>
        <v>3.3718689788054513E-3</v>
      </c>
      <c r="D25" s="20">
        <f>[1]!s_dq_close(D$3,$A25,1)</f>
        <v>2.597</v>
      </c>
      <c r="E25" s="10">
        <f>[1]!s_dq_pctchange(D$3,$A25)/100</f>
        <v>7.3700543056633549E-3</v>
      </c>
      <c r="F25" s="20">
        <f>[1]!s_dq_close(F$3,$A25,1)</f>
        <v>3.5030000000000001</v>
      </c>
      <c r="G25" s="10">
        <f>[1]!s_dq_pctchange(F$3,$A25)/100</f>
        <v>1.8313953488372142E-2</v>
      </c>
      <c r="H25" s="8">
        <f>[1]!s_dq_close(H$3,$A25,1)</f>
        <v>1984.11</v>
      </c>
      <c r="I25" s="10">
        <f>[1]!s_dq_pctchange(H$3,$A25)/100</f>
        <v>1.310219816691764E-2</v>
      </c>
      <c r="Q25" s="15">
        <f t="shared" si="0"/>
        <v>44512</v>
      </c>
      <c r="R25" s="9">
        <f>[1]!s_dq_close($R$3,$Q25)</f>
        <v>4.2089999999999996</v>
      </c>
      <c r="S25" s="21">
        <f t="shared" si="1"/>
        <v>4.0553435114503156E-3</v>
      </c>
      <c r="T25" s="9">
        <f>[1]!s_dq_close($T$3,$Q25)</f>
        <v>2.597</v>
      </c>
      <c r="U25" s="21">
        <f t="shared" si="1"/>
        <v>-3.4535686876439042E-3</v>
      </c>
      <c r="V25" s="9">
        <f>[1]!s_dq_close($V$3,$Q25)</f>
        <v>3.528</v>
      </c>
      <c r="W25" s="21">
        <f t="shared" ref="W25:Y25" si="20">V25/V24-1</f>
        <v>2.3795705165409187E-2</v>
      </c>
      <c r="X25" s="9">
        <f>[1]!s_dq_close($X$3,$Q25)</f>
        <v>1980.68</v>
      </c>
      <c r="Y25" s="21">
        <f t="shared" si="20"/>
        <v>1.8485856648480681E-2</v>
      </c>
    </row>
    <row r="26" spans="1:25" x14ac:dyDescent="0.2">
      <c r="A26" s="3">
        <f>reits合集!A26</f>
        <v>44510</v>
      </c>
      <c r="B26" s="20">
        <f>[1]!s_dq_close(B$3,$A26,1)</f>
        <v>4.1520000000000001</v>
      </c>
      <c r="C26" s="10">
        <f>[1]!s_dq_pctchange(B$3,$A26)/100</f>
        <v>-7.2202166064984678E-4</v>
      </c>
      <c r="D26" s="20">
        <f>[1]!s_dq_close(D$3,$A26,1)</f>
        <v>2.5779999999999998</v>
      </c>
      <c r="E26" s="10">
        <f>[1]!s_dq_pctchange(D$3,$A26)/100</f>
        <v>-2.3219814241486948E-3</v>
      </c>
      <c r="F26" s="20">
        <f>[1]!s_dq_close(F$3,$A26,1)</f>
        <v>3.44</v>
      </c>
      <c r="G26" s="10">
        <f>[1]!s_dq_pctchange(F$3,$A26)/100</f>
        <v>0</v>
      </c>
      <c r="H26" s="8">
        <f>[1]!s_dq_close(H$3,$A26,1)</f>
        <v>1958.45</v>
      </c>
      <c r="I26" s="10">
        <f>[1]!s_dq_pctchange(H$3,$A26)/100</f>
        <v>5.5709591291847075E-3</v>
      </c>
      <c r="Q26" s="15">
        <f t="shared" si="0"/>
        <v>44519</v>
      </c>
      <c r="R26" s="9">
        <f>[1]!s_dq_close($R$3,$Q26)</f>
        <v>4.2699999999999996</v>
      </c>
      <c r="S26" s="21">
        <f t="shared" si="1"/>
        <v>1.449275362318847E-2</v>
      </c>
      <c r="T26" s="9">
        <f>[1]!s_dq_close($T$3,$Q26)</f>
        <v>2.6019999999999999</v>
      </c>
      <c r="U26" s="21">
        <f t="shared" si="1"/>
        <v>1.9252984212552171E-3</v>
      </c>
      <c r="V26" s="9">
        <f>[1]!s_dq_close($V$3,$Q26)</f>
        <v>3.4990000000000001</v>
      </c>
      <c r="W26" s="21">
        <f t="shared" ref="W26:Y26" si="21">V26/V25-1</f>
        <v>-8.2199546485260955E-3</v>
      </c>
      <c r="X26" s="9">
        <f>[1]!s_dq_close($X$3,$Q26)</f>
        <v>1994.72</v>
      </c>
      <c r="Y26" s="21">
        <f t="shared" si="21"/>
        <v>7.0884746652664088E-3</v>
      </c>
    </row>
    <row r="27" spans="1:25" x14ac:dyDescent="0.2">
      <c r="A27" s="3">
        <f>reits合集!A27</f>
        <v>44509</v>
      </c>
      <c r="B27" s="20">
        <f>[1]!s_dq_close(B$3,$A27,1)</f>
        <v>4.1550000000000002</v>
      </c>
      <c r="C27" s="10">
        <f>[1]!s_dq_pctchange(B$3,$A27)/100</f>
        <v>-2.4061597690073287E-4</v>
      </c>
      <c r="D27" s="20">
        <f>[1]!s_dq_close(D$3,$A27,1)</f>
        <v>2.5840000000000001</v>
      </c>
      <c r="E27" s="10">
        <f>[1]!s_dq_pctchange(D$3,$A27)/100</f>
        <v>-3.0864197530864222E-3</v>
      </c>
      <c r="F27" s="20">
        <f>[1]!s_dq_close(F$3,$A27,1)</f>
        <v>3.44</v>
      </c>
      <c r="G27" s="10">
        <f>[1]!s_dq_pctchange(F$3,$A27)/100</f>
        <v>8.7285423334306487E-4</v>
      </c>
      <c r="H27" s="8">
        <f>[1]!s_dq_close(H$3,$A27,1)</f>
        <v>1947.6</v>
      </c>
      <c r="I27" s="10">
        <f>[1]!s_dq_pctchange(H$3,$A27)/100</f>
        <v>7.7876380947452615E-3</v>
      </c>
      <c r="Q27" s="15">
        <f t="shared" si="0"/>
        <v>44526</v>
      </c>
      <c r="R27" s="9">
        <f>[1]!s_dq_close($R$3,$Q27)</f>
        <v>4.2670000000000003</v>
      </c>
      <c r="S27" s="21">
        <f t="shared" si="1"/>
        <v>-7.0257611241197893E-4</v>
      </c>
      <c r="T27" s="9">
        <f>[1]!s_dq_close($T$3,$Q27)</f>
        <v>2.617</v>
      </c>
      <c r="U27" s="21">
        <f t="shared" si="1"/>
        <v>5.7647963105305067E-3</v>
      </c>
      <c r="V27" s="9">
        <f>[1]!s_dq_close($V$3,$Q27)</f>
        <v>3.508</v>
      </c>
      <c r="W27" s="21">
        <f t="shared" ref="W27:Y27" si="22">V27/V26-1</f>
        <v>2.572163475278666E-3</v>
      </c>
      <c r="X27" s="9">
        <f>[1]!s_dq_close($X$3,$Q27)</f>
        <v>1987.27</v>
      </c>
      <c r="Y27" s="21">
        <f t="shared" si="22"/>
        <v>-3.7348600304805135E-3</v>
      </c>
    </row>
    <row r="28" spans="1:25" x14ac:dyDescent="0.2">
      <c r="A28" s="3">
        <f>reits合集!A28</f>
        <v>44508</v>
      </c>
      <c r="B28" s="20">
        <f>[1]!s_dq_close(B$3,$A28,1)</f>
        <v>4.1559999999999997</v>
      </c>
      <c r="C28" s="10">
        <f>[1]!s_dq_pctchange(B$3,$A28)/100</f>
        <v>-8.5877862595420979E-3</v>
      </c>
      <c r="D28" s="20">
        <f>[1]!s_dq_close(D$3,$A28,1)</f>
        <v>2.5920000000000001</v>
      </c>
      <c r="E28" s="10">
        <f>[1]!s_dq_pctchange(D$3,$A28)/100</f>
        <v>-5.372217958557096E-3</v>
      </c>
      <c r="F28" s="20">
        <f>[1]!s_dq_close(F$3,$A28,1)</f>
        <v>3.4369999999999998</v>
      </c>
      <c r="G28" s="10">
        <f>[1]!s_dq_pctchange(F$3,$A28)/100</f>
        <v>-2.611723737666959E-3</v>
      </c>
      <c r="H28" s="8">
        <f>[1]!s_dq_close(H$3,$A28,1)</f>
        <v>1932.55</v>
      </c>
      <c r="I28" s="10">
        <f>[1]!s_dq_pctchange(H$3,$A28)/100</f>
        <v>-6.2630802219331549E-3</v>
      </c>
      <c r="Q28" s="15">
        <f t="shared" si="0"/>
        <v>44533</v>
      </c>
      <c r="R28" s="9">
        <f>[1]!s_dq_close($R$3,$Q28)</f>
        <v>4.3680000000000003</v>
      </c>
      <c r="S28" s="21">
        <f t="shared" si="1"/>
        <v>2.3670025779235937E-2</v>
      </c>
      <c r="T28" s="9">
        <f>[1]!s_dq_close($T$3,$Q28)</f>
        <v>2.617</v>
      </c>
      <c r="U28" s="21">
        <f t="shared" si="1"/>
        <v>0</v>
      </c>
      <c r="V28" s="9">
        <f>[1]!s_dq_close($V$3,$Q28)</f>
        <v>3.589</v>
      </c>
      <c r="W28" s="21">
        <f t="shared" ref="W28:Y28" si="23">V28/V27-1</f>
        <v>2.309007981755995E-2</v>
      </c>
      <c r="X28" s="9">
        <f>[1]!s_dq_close($X$3,$Q28)</f>
        <v>1990.74</v>
      </c>
      <c r="Y28" s="21">
        <f t="shared" si="23"/>
        <v>1.7461140157100097E-3</v>
      </c>
    </row>
    <row r="29" spans="1:25" x14ac:dyDescent="0.2">
      <c r="A29" s="3">
        <f>reits合集!A29</f>
        <v>44505</v>
      </c>
      <c r="B29" s="20">
        <f>[1]!s_dq_close(B$3,$A29,1)</f>
        <v>4.1920000000000002</v>
      </c>
      <c r="C29" s="10">
        <f>[1]!s_dq_pctchange(B$3,$A29)/100</f>
        <v>4.7938638542666502E-3</v>
      </c>
      <c r="D29" s="20">
        <f>[1]!s_dq_close(D$3,$A29,1)</f>
        <v>2.6059999999999999</v>
      </c>
      <c r="E29" s="10">
        <f>[1]!s_dq_pctchange(D$3,$A29)/100</f>
        <v>1.2038834951456192E-2</v>
      </c>
      <c r="F29" s="20">
        <f>[1]!s_dq_close(F$3,$A29,1)</f>
        <v>3.4460000000000002</v>
      </c>
      <c r="G29" s="10">
        <f>[1]!s_dq_pctchange(F$3,$A29)/100</f>
        <v>8.782201405152297E-3</v>
      </c>
      <c r="H29" s="8">
        <f>[1]!s_dq_close(H$3,$A29,1)</f>
        <v>1944.73</v>
      </c>
      <c r="I29" s="10">
        <f>[1]!s_dq_pctchange(H$3,$A29)/100</f>
        <v>3.1258543228089076E-3</v>
      </c>
      <c r="Q29" s="15">
        <f t="shared" si="0"/>
        <v>44540</v>
      </c>
      <c r="R29" s="9">
        <f>[1]!s_dq_close($R$3,$Q29)</f>
        <v>4.4569999999999999</v>
      </c>
      <c r="S29" s="21">
        <f t="shared" si="1"/>
        <v>2.0375457875457803E-2</v>
      </c>
      <c r="T29" s="9">
        <f>[1]!s_dq_close($T$3,$Q29)</f>
        <v>2.69</v>
      </c>
      <c r="U29" s="21">
        <f t="shared" si="1"/>
        <v>2.7894535727932768E-2</v>
      </c>
      <c r="V29" s="9">
        <f>[1]!s_dq_close($V$3,$Q29)</f>
        <v>3.6749999999999998</v>
      </c>
      <c r="W29" s="21">
        <f t="shared" ref="W29:Y29" si="24">V29/V28-1</f>
        <v>2.3962106436333119E-2</v>
      </c>
      <c r="X29" s="9">
        <f>[1]!s_dq_close($X$3,$Q29)</f>
        <v>2001.07</v>
      </c>
      <c r="Y29" s="21">
        <f t="shared" si="24"/>
        <v>5.1890251866140158E-3</v>
      </c>
    </row>
    <row r="30" spans="1:25" x14ac:dyDescent="0.2">
      <c r="A30" s="3">
        <f>reits合集!A30</f>
        <v>44504</v>
      </c>
      <c r="B30" s="20">
        <f>[1]!s_dq_close(B$3,$A30,1)</f>
        <v>4.1719999999999997</v>
      </c>
      <c r="C30" s="10">
        <f>[1]!s_dq_pctchange(B$3,$A30)/100</f>
        <v>-9.9667774086380397E-3</v>
      </c>
      <c r="D30" s="20">
        <f>[1]!s_dq_close(D$3,$A30,1)</f>
        <v>2.5750000000000002</v>
      </c>
      <c r="E30" s="10">
        <f>[1]!s_dq_pctchange(D$3,$A30)/100</f>
        <v>-1.4542671259089097E-2</v>
      </c>
      <c r="F30" s="20">
        <f>[1]!s_dq_close(F$3,$A30,1)</f>
        <v>3.4159999999999999</v>
      </c>
      <c r="G30" s="10">
        <f>[1]!s_dq_pctchange(F$3,$A30)/100</f>
        <v>-1.1695906432748549E-3</v>
      </c>
      <c r="H30" s="8">
        <f>[1]!s_dq_close(H$3,$A30,1)</f>
        <v>1938.67</v>
      </c>
      <c r="I30" s="10">
        <f>[1]!s_dq_pctchange(H$3,$A30)/100</f>
        <v>3.3539385558461262E-4</v>
      </c>
    </row>
    <row r="31" spans="1:25" x14ac:dyDescent="0.2">
      <c r="A31" s="3">
        <f>reits合集!A31</f>
        <v>44503</v>
      </c>
      <c r="B31" s="20">
        <f>[1]!s_dq_close(B$3,$A31,1)</f>
        <v>4.2140000000000004</v>
      </c>
      <c r="C31" s="10">
        <f>[1]!s_dq_pctchange(B$3,$A31)/100</f>
        <v>5.7279236276849685E-3</v>
      </c>
      <c r="D31" s="20">
        <f>[1]!s_dq_close(D$3,$A31,1)</f>
        <v>2.613</v>
      </c>
      <c r="E31" s="10">
        <f>[1]!s_dq_pctchange(D$3,$A31)/100</f>
        <v>-6.8415051311287696E-3</v>
      </c>
      <c r="F31" s="20">
        <f>[1]!s_dq_close(F$3,$A31,1)</f>
        <v>3.42</v>
      </c>
      <c r="G31" s="10">
        <f>[1]!s_dq_pctchange(F$3,$A31)/100</f>
        <v>-6.6802207377287641E-3</v>
      </c>
      <c r="H31" s="8">
        <f>[1]!s_dq_close(H$3,$A31,1)</f>
        <v>1938.02</v>
      </c>
      <c r="I31" s="10">
        <f>[1]!s_dq_pctchange(H$3,$A31)/100</f>
        <v>2.8615930742202922E-3</v>
      </c>
    </row>
    <row r="32" spans="1:25" x14ac:dyDescent="0.2">
      <c r="A32" s="3">
        <f>reits合集!A32</f>
        <v>44502</v>
      </c>
      <c r="B32" s="20">
        <f>[1]!s_dq_close(B$3,$A32,1)</f>
        <v>4.1900000000000004</v>
      </c>
      <c r="C32" s="10">
        <f>[1]!s_dq_pctchange(B$3,$A32)/100</f>
        <v>-3.1437817845584665E-2</v>
      </c>
      <c r="D32" s="20">
        <f>[1]!s_dq_close(D$3,$A32,1)</f>
        <v>2.6309999999999998</v>
      </c>
      <c r="E32" s="10">
        <f>[1]!s_dq_pctchange(D$3,$A32)/100</f>
        <v>-1.0902255639097878E-2</v>
      </c>
      <c r="F32" s="20">
        <f>[1]!s_dq_close(F$3,$A32,1)</f>
        <v>3.4430000000000001</v>
      </c>
      <c r="G32" s="10">
        <f>[1]!s_dq_pctchange(F$3,$A32)/100</f>
        <v>-2.7675797797232383E-2</v>
      </c>
      <c r="H32" s="8">
        <f>[1]!s_dq_close(H$3,$A32,1)</f>
        <v>1932.49</v>
      </c>
      <c r="I32" s="10">
        <f>[1]!s_dq_pctchange(H$3,$A32)/100</f>
        <v>-1.768431539994305E-2</v>
      </c>
    </row>
    <row r="33" spans="1:9" x14ac:dyDescent="0.2">
      <c r="A33" s="3">
        <f>reits合集!A33</f>
        <v>44501</v>
      </c>
      <c r="B33" s="20">
        <f>[1]!s_dq_close(B$3,$A33,1)</f>
        <v>4.3259999999999996</v>
      </c>
      <c r="C33" s="10">
        <f>[1]!s_dq_pctchange(B$3,$A33)/100</f>
        <v>-2.9960820465546865E-3</v>
      </c>
      <c r="D33" s="20">
        <f>[1]!s_dq_close(D$3,$A33,1)</f>
        <v>2.66</v>
      </c>
      <c r="E33" s="10">
        <f>[1]!s_dq_pctchange(D$3,$A33)/100</f>
        <v>-1.1887072808320959E-2</v>
      </c>
      <c r="F33" s="20">
        <f>[1]!s_dq_close(F$3,$A33,1)</f>
        <v>3.5409999999999999</v>
      </c>
      <c r="G33" s="10">
        <f>[1]!s_dq_pctchange(F$3,$A33)/100</f>
        <v>1.2003429551300319E-2</v>
      </c>
      <c r="H33" s="8">
        <f>[1]!s_dq_close(H$3,$A33,1)</f>
        <v>1967.28</v>
      </c>
      <c r="I33" s="10">
        <f>[1]!s_dq_pctchange(H$3,$A33)/100</f>
        <v>-8.7172096866843136E-3</v>
      </c>
    </row>
    <row r="34" spans="1:9" x14ac:dyDescent="0.2">
      <c r="A34" s="3">
        <f>reits合集!A34</f>
        <v>44498</v>
      </c>
      <c r="B34" s="20">
        <f>[1]!s_dq_close(B$3,$A34,1)</f>
        <v>4.3390000000000004</v>
      </c>
      <c r="C34" s="10">
        <f>[1]!s_dq_pctchange(B$3,$A34)/100</f>
        <v>2.7711984841307432E-2</v>
      </c>
      <c r="D34" s="20">
        <f>[1]!s_dq_close(D$3,$A34,1)</f>
        <v>2.6920000000000002</v>
      </c>
      <c r="E34" s="10">
        <f>[1]!s_dq_pctchange(D$3,$A34)/100</f>
        <v>1.3935969868173397E-2</v>
      </c>
      <c r="F34" s="20">
        <f>[1]!s_dq_close(F$3,$A34,1)</f>
        <v>3.4990000000000001</v>
      </c>
      <c r="G34" s="10">
        <f>[1]!s_dq_pctchange(F$3,$A34)/100</f>
        <v>2.3698069046225855E-2</v>
      </c>
      <c r="H34" s="8">
        <f>[1]!s_dq_close(H$3,$A34,1)</f>
        <v>1984.58</v>
      </c>
      <c r="I34" s="10">
        <f>[1]!s_dq_pctchange(H$3,$A34)/100</f>
        <v>1.53122042309364E-2</v>
      </c>
    </row>
    <row r="35" spans="1:9" x14ac:dyDescent="0.2">
      <c r="A35" s="3">
        <f>reits合集!A35</f>
        <v>44497</v>
      </c>
      <c r="B35" s="20">
        <f>[1]!s_dq_close(B$3,$A35,1)</f>
        <v>4.2220000000000004</v>
      </c>
      <c r="C35" s="10">
        <f>[1]!s_dq_pctchange(B$3,$A35)/100</f>
        <v>1.9806763285024336E-2</v>
      </c>
      <c r="D35" s="20">
        <f>[1]!s_dq_close(D$3,$A35,1)</f>
        <v>2.6549999999999998</v>
      </c>
      <c r="E35" s="10">
        <f>[1]!s_dq_pctchange(D$3,$A35)/100</f>
        <v>6.825938566552823E-3</v>
      </c>
      <c r="F35" s="20">
        <f>[1]!s_dq_close(F$3,$A35,1)</f>
        <v>3.4180000000000001</v>
      </c>
      <c r="G35" s="10">
        <f>[1]!s_dq_pctchange(F$3,$A35)/100</f>
        <v>1.6656751933373008E-2</v>
      </c>
      <c r="H35" s="8">
        <f>[1]!s_dq_close(H$3,$A35,1)</f>
        <v>1954.65</v>
      </c>
      <c r="I35" s="10">
        <f>[1]!s_dq_pctchange(H$3,$A35)/100</f>
        <v>-1.0208577027663347E-2</v>
      </c>
    </row>
    <row r="36" spans="1:9" x14ac:dyDescent="0.2">
      <c r="A36" s="3">
        <f>reits合集!A36</f>
        <v>44496</v>
      </c>
      <c r="B36" s="20">
        <f>[1]!s_dq_close(B$3,$A36,1)</f>
        <v>4.1399999999999997</v>
      </c>
      <c r="C36" s="10">
        <f>[1]!s_dq_pctchange(B$3,$A36)/100</f>
        <v>9.5098756400877112E-3</v>
      </c>
      <c r="D36" s="20">
        <f>[1]!s_dq_close(D$3,$A36,1)</f>
        <v>2.637</v>
      </c>
      <c r="E36" s="10">
        <f>[1]!s_dq_pctchange(D$3,$A36)/100</f>
        <v>3.0429821224800331E-3</v>
      </c>
      <c r="F36" s="20">
        <f>[1]!s_dq_close(F$3,$A36,1)</f>
        <v>3.3620000000000001</v>
      </c>
      <c r="G36" s="10">
        <f>[1]!s_dq_pctchange(F$3,$A36)/100</f>
        <v>2.0864381520119576E-3</v>
      </c>
      <c r="H36" s="8">
        <f>[1]!s_dq_close(H$3,$A36,1)</f>
        <v>1974.81</v>
      </c>
      <c r="I36" s="10">
        <f>[1]!s_dq_pctchange(H$3,$A36)/100</f>
        <v>-2.3767975520171715E-2</v>
      </c>
    </row>
    <row r="37" spans="1:9" x14ac:dyDescent="0.2">
      <c r="A37" s="3">
        <f>reits合集!A37</f>
        <v>44495</v>
      </c>
      <c r="B37" s="20">
        <f>[1]!s_dq_close(B$3,$A37,1)</f>
        <v>4.101</v>
      </c>
      <c r="C37" s="10">
        <f>[1]!s_dq_pctchange(B$3,$A37)/100</f>
        <v>-2.4324981756263164E-3</v>
      </c>
      <c r="D37" s="20">
        <f>[1]!s_dq_close(D$3,$A37,1)</f>
        <v>2.629</v>
      </c>
      <c r="E37" s="10">
        <f>[1]!s_dq_pctchange(D$3,$A37)/100</f>
        <v>-8.2987551867219154E-3</v>
      </c>
      <c r="F37" s="20">
        <f>[1]!s_dq_close(F$3,$A37,1)</f>
        <v>3.355</v>
      </c>
      <c r="G37" s="10">
        <f>[1]!s_dq_pctchange(F$3,$A37)/100</f>
        <v>3.5895901884534882E-3</v>
      </c>
      <c r="H37" s="8">
        <f>[1]!s_dq_close(H$3,$A37,1)</f>
        <v>2022.89</v>
      </c>
      <c r="I37" s="10">
        <f>[1]!s_dq_pctchange(H$3,$A37)/100</f>
        <v>-6.687912163456055E-3</v>
      </c>
    </row>
    <row r="38" spans="1:9" x14ac:dyDescent="0.2">
      <c r="A38" s="3">
        <f>reits合集!A38</f>
        <v>44494</v>
      </c>
      <c r="B38" s="20">
        <f>[1]!s_dq_close(B$3,$A38,1)</f>
        <v>4.1109999999999998</v>
      </c>
      <c r="C38" s="10">
        <f>[1]!s_dq_pctchange(B$3,$A38)/100</f>
        <v>1.0818785345463386E-2</v>
      </c>
      <c r="D38" s="20">
        <f>[1]!s_dq_close(D$3,$A38,1)</f>
        <v>2.6509999999999998</v>
      </c>
      <c r="E38" s="10">
        <f>[1]!s_dq_pctchange(D$3,$A38)/100</f>
        <v>3.4065102195306196E-3</v>
      </c>
      <c r="F38" s="20">
        <f>[1]!s_dq_close(F$3,$A38,1)</f>
        <v>3.343</v>
      </c>
      <c r="G38" s="10">
        <f>[1]!s_dq_pctchange(F$3,$A38)/100</f>
        <v>1.8896677842121252E-2</v>
      </c>
      <c r="H38" s="8">
        <f>[1]!s_dq_close(H$3,$A38,1)</f>
        <v>2036.51</v>
      </c>
      <c r="I38" s="10">
        <f>[1]!s_dq_pctchange(H$3,$A38)/100</f>
        <v>-1.0163214122541864E-2</v>
      </c>
    </row>
    <row r="39" spans="1:9" x14ac:dyDescent="0.2">
      <c r="A39" s="3">
        <f>reits合集!A39</f>
        <v>44491</v>
      </c>
      <c r="B39" s="20">
        <f>[1]!s_dq_close(B$3,$A39,1)</f>
        <v>4.0670000000000002</v>
      </c>
      <c r="C39" s="10">
        <f>[1]!s_dq_pctchange(B$3,$A39)/100</f>
        <v>7.6808721506443477E-3</v>
      </c>
      <c r="D39" s="20">
        <f>[1]!s_dq_close(D$3,$A39,1)</f>
        <v>2.6419999999999999</v>
      </c>
      <c r="E39" s="10">
        <f>[1]!s_dq_pctchange(D$3,$A39)/100</f>
        <v>3.7864445285872391E-4</v>
      </c>
      <c r="F39" s="20">
        <f>[1]!s_dq_close(F$3,$A39,1)</f>
        <v>3.2810000000000001</v>
      </c>
      <c r="G39" s="10">
        <f>[1]!s_dq_pctchange(F$3,$A39)/100</f>
        <v>1.3592832869941316E-2</v>
      </c>
      <c r="H39" s="8">
        <f>[1]!s_dq_close(H$3,$A39,1)</f>
        <v>2057.42</v>
      </c>
      <c r="I39" s="10">
        <f>[1]!s_dq_pctchange(H$3,$A39)/100</f>
        <v>2.4019605454839205E-3</v>
      </c>
    </row>
    <row r="40" spans="1:9" x14ac:dyDescent="0.2">
      <c r="A40" s="3">
        <f>reits合集!A40</f>
        <v>44490</v>
      </c>
      <c r="B40" s="20">
        <f>[1]!s_dq_close(B$3,$A40,1)</f>
        <v>4.0359999999999996</v>
      </c>
      <c r="C40" s="10">
        <f>[1]!s_dq_pctchange(B$3,$A40)/100</f>
        <v>8.2438171371470078E-3</v>
      </c>
      <c r="D40" s="20">
        <f>[1]!s_dq_close(D$3,$A40,1)</f>
        <v>2.641</v>
      </c>
      <c r="E40" s="10">
        <f>[1]!s_dq_pctchange(D$3,$A40)/100</f>
        <v>1.0328997704667229E-2</v>
      </c>
      <c r="F40" s="20">
        <f>[1]!s_dq_close(F$3,$A40,1)</f>
        <v>3.2370000000000001</v>
      </c>
      <c r="G40" s="10">
        <f>[1]!s_dq_pctchange(F$3,$A40)/100</f>
        <v>7.4696545284780643E-3</v>
      </c>
      <c r="H40" s="8">
        <f>[1]!s_dq_close(H$3,$A40,1)</f>
        <v>2052.4899999999998</v>
      </c>
      <c r="I40" s="10">
        <f>[1]!s_dq_pctchange(H$3,$A40)/100</f>
        <v>-4.8697583138948818E-4</v>
      </c>
    </row>
    <row r="41" spans="1:9" x14ac:dyDescent="0.2">
      <c r="A41" s="3">
        <f>reits合集!A41</f>
        <v>44489</v>
      </c>
      <c r="B41" s="20">
        <f>[1]!s_dq_close(B$3,$A41,1)</f>
        <v>4.0030000000000001</v>
      </c>
      <c r="C41" s="10">
        <f>[1]!s_dq_pctchange(B$3,$A41)/100</f>
        <v>1.2506253126563012E-3</v>
      </c>
      <c r="D41" s="20">
        <f>[1]!s_dq_close(D$3,$A41,1)</f>
        <v>2.6139999999999999</v>
      </c>
      <c r="E41" s="10">
        <f>[1]!s_dq_pctchange(D$3,$A41)/100</f>
        <v>8.4876543209875758E-3</v>
      </c>
      <c r="F41" s="20">
        <f>[1]!s_dq_close(F$3,$A41,1)</f>
        <v>3.2130000000000001</v>
      </c>
      <c r="G41" s="10">
        <f>[1]!s_dq_pctchange(F$3,$A41)/100</f>
        <v>3.1220730565095943E-3</v>
      </c>
      <c r="H41" s="8">
        <f>[1]!s_dq_close(H$3,$A41,1)</f>
        <v>2053.4899999999998</v>
      </c>
      <c r="I41" s="10">
        <f>[1]!s_dq_pctchange(H$3,$A41)/100</f>
        <v>1.0285758855013076E-3</v>
      </c>
    </row>
    <row r="42" spans="1:9" x14ac:dyDescent="0.2">
      <c r="A42" s="3">
        <f>reits合集!A42</f>
        <v>44488</v>
      </c>
      <c r="B42" s="20">
        <f>[1]!s_dq_close(B$3,$A42,1)</f>
        <v>3.9980000000000002</v>
      </c>
      <c r="C42" s="10">
        <f>[1]!s_dq_pctchange(B$3,$A42)/100</f>
        <v>7.5093867334170557E-4</v>
      </c>
      <c r="D42" s="20">
        <f>[1]!s_dq_close(D$3,$A42,1)</f>
        <v>2.5920000000000001</v>
      </c>
      <c r="E42" s="10">
        <f>[1]!s_dq_pctchange(D$3,$A42)/100</f>
        <v>4.6511627906976787E-3</v>
      </c>
      <c r="F42" s="20">
        <f>[1]!s_dq_close(F$3,$A42,1)</f>
        <v>3.2029999999999998</v>
      </c>
      <c r="G42" s="10">
        <f>[1]!s_dq_pctchange(F$3,$A42)/100</f>
        <v>3.1230480949403182E-4</v>
      </c>
      <c r="H42" s="8">
        <f>[1]!s_dq_close(H$3,$A42,1)</f>
        <v>2051.38</v>
      </c>
      <c r="I42" s="10">
        <f>[1]!s_dq_pctchange(H$3,$A42)/100</f>
        <v>-1.800416528796844E-3</v>
      </c>
    </row>
    <row r="43" spans="1:9" x14ac:dyDescent="0.2">
      <c r="A43" s="3">
        <f>reits合集!A43</f>
        <v>44487</v>
      </c>
      <c r="B43" s="20">
        <f>[1]!s_dq_close(B$3,$A43,1)</f>
        <v>3.9950000000000001</v>
      </c>
      <c r="C43" s="10">
        <f>[1]!s_dq_pctchange(B$3,$A43)/100</f>
        <v>0</v>
      </c>
      <c r="D43" s="20">
        <f>[1]!s_dq_close(D$3,$A43,1)</f>
        <v>2.58</v>
      </c>
      <c r="E43" s="10">
        <f>[1]!s_dq_pctchange(D$3,$A43)/100</f>
        <v>-3.8744672607512201E-4</v>
      </c>
      <c r="F43" s="20">
        <f>[1]!s_dq_close(F$3,$A43,1)</f>
        <v>3.202</v>
      </c>
      <c r="G43" s="10">
        <f>[1]!s_dq_pctchange(F$3,$A43)/100</f>
        <v>-9.3603744149769531E-4</v>
      </c>
      <c r="H43" s="8">
        <f>[1]!s_dq_close(H$3,$A43,1)</f>
        <v>2055.08</v>
      </c>
      <c r="I43" s="10">
        <f>[1]!s_dq_pctchange(H$3,$A43)/100</f>
        <v>-1.4285575456021102E-3</v>
      </c>
    </row>
    <row r="44" spans="1:9" x14ac:dyDescent="0.2">
      <c r="A44" s="3">
        <f>reits合集!A44</f>
        <v>44484</v>
      </c>
      <c r="B44" s="20">
        <f>[1]!s_dq_close(B$3,$A44,1)</f>
        <v>3.9950000000000001</v>
      </c>
      <c r="C44" s="10">
        <f>[1]!s_dq_pctchange(B$3,$A44)/100</f>
        <v>0</v>
      </c>
      <c r="D44" s="20">
        <f>[1]!s_dq_close(D$3,$A44,1)</f>
        <v>2.581</v>
      </c>
      <c r="E44" s="10">
        <f>[1]!s_dq_pctchange(D$3,$A44)/100</f>
        <v>5.0623052959501173E-3</v>
      </c>
      <c r="F44" s="20">
        <f>[1]!s_dq_close(F$3,$A44,1)</f>
        <v>3.2050000000000001</v>
      </c>
      <c r="G44" s="10">
        <f>[1]!s_dq_pctchange(F$3,$A44)/100</f>
        <v>9.3691442848223413E-4</v>
      </c>
      <c r="H44" s="8">
        <f>[1]!s_dq_close(H$3,$A44,1)</f>
        <v>2058.02</v>
      </c>
      <c r="I44" s="10">
        <f>[1]!s_dq_pctchange(H$3,$A44)/100</f>
        <v>-4.421525184310781E-3</v>
      </c>
    </row>
    <row r="45" spans="1:9" x14ac:dyDescent="0.2">
      <c r="A45" s="3">
        <f>reits合集!A45</f>
        <v>44483</v>
      </c>
      <c r="B45" s="20">
        <f>[1]!s_dq_close(B$3,$A45,1)</f>
        <v>3.9950000000000001</v>
      </c>
      <c r="C45" s="10">
        <f>[1]!s_dq_pctchange(B$3,$A45)/100</f>
        <v>7.5150300601205255E-4</v>
      </c>
      <c r="D45" s="20">
        <f>[1]!s_dq_close(D$3,$A45,1)</f>
        <v>2.5680000000000001</v>
      </c>
      <c r="E45" s="10">
        <f>[1]!s_dq_pctchange(D$3,$A45)/100</f>
        <v>-7.782101167314318E-4</v>
      </c>
      <c r="F45" s="20">
        <f>[1]!s_dq_close(F$3,$A45,1)</f>
        <v>3.202</v>
      </c>
      <c r="G45" s="10">
        <f>[1]!s_dq_pctchange(F$3,$A45)/100</f>
        <v>-2.4922118380062328E-3</v>
      </c>
      <c r="H45" s="8">
        <f>[1]!s_dq_close(H$3,$A45,1)</f>
        <v>2067.16</v>
      </c>
      <c r="I45" s="10">
        <f>[1]!s_dq_pctchange(H$3,$A45)/100</f>
        <v>-6.960824346071739E-3</v>
      </c>
    </row>
    <row r="46" spans="1:9" x14ac:dyDescent="0.2">
      <c r="A46" s="3">
        <f>reits合集!A46</f>
        <v>44482</v>
      </c>
      <c r="B46" s="20">
        <f>[1]!s_dq_close(B$3,$A46,1)</f>
        <v>3.992</v>
      </c>
      <c r="C46" s="10">
        <f>[1]!s_dq_pctchange(B$3,$A46)/100</f>
        <v>2.5056376847905034E-4</v>
      </c>
      <c r="D46" s="20">
        <f>[1]!s_dq_close(D$3,$A46,1)</f>
        <v>2.57</v>
      </c>
      <c r="E46" s="10">
        <f>[1]!s_dq_pctchange(D$3,$A46)/100</f>
        <v>-1.1659541391372381E-3</v>
      </c>
      <c r="F46" s="20">
        <f>[1]!s_dq_close(F$3,$A46,1)</f>
        <v>3.21</v>
      </c>
      <c r="G46" s="10">
        <f>[1]!s_dq_pctchange(F$3,$A46)/100</f>
        <v>2.8116213683223668E-3</v>
      </c>
      <c r="H46" s="8">
        <f>[1]!s_dq_close(H$3,$A46,1)</f>
        <v>2081.65</v>
      </c>
      <c r="I46" s="10">
        <f>[1]!s_dq_pctchange(H$3,$A46)/100</f>
        <v>1.2987325332500894E-3</v>
      </c>
    </row>
    <row r="47" spans="1:9" x14ac:dyDescent="0.2">
      <c r="A47" s="3">
        <f>reits合集!A47</f>
        <v>44481</v>
      </c>
      <c r="B47" s="20">
        <f>[1]!s_dq_close(B$3,$A47,1)</f>
        <v>3.9910000000000001</v>
      </c>
      <c r="C47" s="10">
        <f>[1]!s_dq_pctchange(B$3,$A47)/100</f>
        <v>-1.7508754377188887E-3</v>
      </c>
      <c r="D47" s="20">
        <f>[1]!s_dq_close(D$3,$A47,1)</f>
        <v>2.573</v>
      </c>
      <c r="E47" s="10">
        <f>[1]!s_dq_pctchange(D$3,$A47)/100</f>
        <v>-6.9471246622926416E-3</v>
      </c>
      <c r="F47" s="20">
        <f>[1]!s_dq_close(F$3,$A47,1)</f>
        <v>3.2010000000000001</v>
      </c>
      <c r="G47" s="10">
        <f>[1]!s_dq_pctchange(F$3,$A47)/100</f>
        <v>-6.2441461130183576E-4</v>
      </c>
      <c r="H47" s="8">
        <f>[1]!s_dq_close(H$3,$A47,1)</f>
        <v>2078.9499999999998</v>
      </c>
      <c r="I47" s="10">
        <f>[1]!s_dq_pctchange(H$3,$A47)/100</f>
        <v>-5.2109252382959107E-3</v>
      </c>
    </row>
    <row r="48" spans="1:9" x14ac:dyDescent="0.2">
      <c r="A48" s="3">
        <f>reits合集!A48</f>
        <v>44480</v>
      </c>
      <c r="B48" s="20">
        <f>[1]!s_dq_close(B$3,$A48,1)</f>
        <v>3.9980000000000002</v>
      </c>
      <c r="C48" s="10">
        <f>[1]!s_dq_pctchange(B$3,$A48)/100</f>
        <v>-2.5006251562887966E-4</v>
      </c>
      <c r="D48" s="20">
        <f>[1]!s_dq_close(D$3,$A48,1)</f>
        <v>2.5910000000000002</v>
      </c>
      <c r="E48" s="10">
        <f>[1]!s_dq_pctchange(D$3,$A48)/100</f>
        <v>-1.5414258188824676E-3</v>
      </c>
      <c r="F48" s="20">
        <f>[1]!s_dq_close(F$3,$A48,1)</f>
        <v>3.2029999999999998</v>
      </c>
      <c r="G48" s="10">
        <f>[1]!s_dq_pctchange(F$3,$A48)/100</f>
        <v>3.1230480949403182E-4</v>
      </c>
      <c r="H48" s="8">
        <f>[1]!s_dq_close(H$3,$A48,1)</f>
        <v>2089.84</v>
      </c>
      <c r="I48" s="10">
        <f>[1]!s_dq_pctchange(H$3,$A48)/100</f>
        <v>7.797769172529897E-3</v>
      </c>
    </row>
    <row r="49" spans="1:9" x14ac:dyDescent="0.2">
      <c r="A49" s="3">
        <f>reits合集!A49</f>
        <v>44477</v>
      </c>
      <c r="B49" s="20">
        <f>[1]!s_dq_close(B$3,$A49,1)</f>
        <v>3.9990000000000001</v>
      </c>
      <c r="C49" s="10">
        <f>[1]!s_dq_pctchange(B$3,$A49)/100</f>
        <v>3.7650602409638866E-3</v>
      </c>
      <c r="D49" s="20">
        <f>[1]!s_dq_close(D$3,$A49,1)</f>
        <v>2.5950000000000002</v>
      </c>
      <c r="E49" s="10">
        <f>[1]!s_dq_pctchange(D$3,$A49)/100</f>
        <v>1.4464425332290996E-2</v>
      </c>
      <c r="F49" s="20">
        <f>[1]!s_dq_close(F$3,$A49,1)</f>
        <v>3.202</v>
      </c>
      <c r="G49" s="10">
        <f>[1]!s_dq_pctchange(F$3,$A49)/100</f>
        <v>1.8773466833541246E-3</v>
      </c>
      <c r="H49" s="8">
        <f>[1]!s_dq_close(H$3,$A49,1)</f>
        <v>2073.67</v>
      </c>
      <c r="I49" s="10">
        <f>[1]!s_dq_pctchange(H$3,$A49)/100</f>
        <v>1.0575203341179586E-2</v>
      </c>
    </row>
    <row r="50" spans="1:9" x14ac:dyDescent="0.2">
      <c r="A50" s="3">
        <f>reits合集!A50</f>
        <v>44469</v>
      </c>
      <c r="B50" s="20">
        <f>[1]!s_dq_close(B$3,$A50,1)</f>
        <v>3.984</v>
      </c>
      <c r="C50" s="10">
        <f>[1]!s_dq_pctchange(B$3,$A50)/100</f>
        <v>5.0226017076840271E-4</v>
      </c>
      <c r="D50" s="20">
        <f>[1]!s_dq_close(D$3,$A50,1)</f>
        <v>2.5579999999999998</v>
      </c>
      <c r="E50" s="10">
        <f>[1]!s_dq_pctchange(D$3,$A50)/100</f>
        <v>3.1372549019607872E-3</v>
      </c>
      <c r="F50" s="20">
        <f>[1]!s_dq_close(F$3,$A50,1)</f>
        <v>3.1960000000000002</v>
      </c>
      <c r="G50" s="10">
        <f>[1]!s_dq_pctchange(F$3,$A50)/100</f>
        <v>1.0433133101486046E-2</v>
      </c>
      <c r="H50" s="8">
        <f>[1]!s_dq_close(H$3,$A50,1)</f>
        <v>2051.9699999999998</v>
      </c>
      <c r="I50" s="10">
        <f>[1]!s_dq_pctchange(H$3,$A50)/100</f>
        <v>4.5971271627059272E-3</v>
      </c>
    </row>
    <row r="51" spans="1:9" x14ac:dyDescent="0.2">
      <c r="A51" s="3">
        <f>reits合集!A51</f>
        <v>44468</v>
      </c>
      <c r="B51" s="20">
        <f>[1]!s_dq_close(B$3,$A51,1)</f>
        <v>3.9820000000000002</v>
      </c>
      <c r="C51" s="10">
        <f>[1]!s_dq_pctchange(B$3,$A51)/100</f>
        <v>3.0226700251889194E-3</v>
      </c>
      <c r="D51" s="20">
        <f>[1]!s_dq_close(D$3,$A51,1)</f>
        <v>2.5499999999999998</v>
      </c>
      <c r="E51" s="10">
        <f>[1]!s_dq_pctchange(D$3,$A51)/100</f>
        <v>-7.0093457943926161E-3</v>
      </c>
      <c r="F51" s="20">
        <f>[1]!s_dq_close(F$3,$A51,1)</f>
        <v>3.1629999999999998</v>
      </c>
      <c r="G51" s="10">
        <f>[1]!s_dq_pctchange(F$3,$A51)/100</f>
        <v>-3.1605562579024458E-4</v>
      </c>
      <c r="H51" s="8">
        <f>[1]!s_dq_close(H$3,$A51,1)</f>
        <v>2042.58</v>
      </c>
      <c r="I51" s="10">
        <f>[1]!s_dq_pctchange(H$3,$A51)/100</f>
        <v>-7.8976511045055556E-3</v>
      </c>
    </row>
    <row r="52" spans="1:9" x14ac:dyDescent="0.2">
      <c r="A52" s="3">
        <f>reits合集!A52</f>
        <v>44467</v>
      </c>
      <c r="B52" s="20">
        <f>[1]!s_dq_close(B$3,$A52,1)</f>
        <v>3.97</v>
      </c>
      <c r="C52" s="10">
        <f>[1]!s_dq_pctchange(B$3,$A52)/100</f>
        <v>5.0403225806457249E-4</v>
      </c>
      <c r="D52" s="20">
        <f>[1]!s_dq_close(D$3,$A52,1)</f>
        <v>2.5680000000000001</v>
      </c>
      <c r="E52" s="10">
        <f>[1]!s_dq_pctchange(D$3,$A52)/100</f>
        <v>-1.4203454894433752E-2</v>
      </c>
      <c r="F52" s="20">
        <f>[1]!s_dq_close(F$3,$A52,1)</f>
        <v>3.1640000000000001</v>
      </c>
      <c r="G52" s="10">
        <f>[1]!s_dq_pctchange(F$3,$A52)/100</f>
        <v>6.3251106894377722E-4</v>
      </c>
      <c r="H52" s="8">
        <f>[1]!s_dq_close(H$3,$A52,1)</f>
        <v>2058.84</v>
      </c>
      <c r="I52" s="10">
        <f>[1]!s_dq_pctchange(H$3,$A52)/100</f>
        <v>4.6846635825966527E-3</v>
      </c>
    </row>
    <row r="53" spans="1:9" x14ac:dyDescent="0.2">
      <c r="A53" s="3">
        <f>reits合集!A53</f>
        <v>44466</v>
      </c>
      <c r="B53" s="20">
        <f>[1]!s_dq_close(B$3,$A53,1)</f>
        <v>3.968</v>
      </c>
      <c r="C53" s="10">
        <f>[1]!s_dq_pctchange(B$3,$A53)/100</f>
        <v>2.0202020202020219E-3</v>
      </c>
      <c r="D53" s="20">
        <f>[1]!s_dq_close(D$3,$A53,1)</f>
        <v>2.605</v>
      </c>
      <c r="E53" s="10">
        <f>[1]!s_dq_pctchange(D$3,$A53)/100</f>
        <v>1.9230769230768822E-3</v>
      </c>
      <c r="F53" s="20">
        <f>[1]!s_dq_close(F$3,$A53,1)</f>
        <v>3.1619999999999999</v>
      </c>
      <c r="G53" s="10">
        <f>[1]!s_dq_pctchange(F$3,$A53)/100</f>
        <v>-3.7807183364839351E-3</v>
      </c>
      <c r="H53" s="8">
        <f>[1]!s_dq_close(H$3,$A53,1)</f>
        <v>2049.2399999999998</v>
      </c>
      <c r="I53" s="10">
        <f>[1]!s_dq_pctchange(H$3,$A53)/100</f>
        <v>-1.5086776601318026E-2</v>
      </c>
    </row>
    <row r="54" spans="1:9" x14ac:dyDescent="0.2">
      <c r="A54" s="3">
        <f>reits合集!A54</f>
        <v>44463</v>
      </c>
      <c r="B54" s="20">
        <f>[1]!s_dq_close(B$3,$A54,1)</f>
        <v>3.96</v>
      </c>
      <c r="C54" s="10">
        <f>[1]!s_dq_pctchange(B$3,$A54)/100</f>
        <v>4.8211113930474829E-3</v>
      </c>
      <c r="D54" s="20">
        <f>[1]!s_dq_close(D$3,$A54,1)</f>
        <v>2.6</v>
      </c>
      <c r="E54" s="10">
        <f>[1]!s_dq_pctchange(D$3,$A54)/100</f>
        <v>-1.0277883517320018E-2</v>
      </c>
      <c r="F54" s="20">
        <f>[1]!s_dq_close(F$3,$A54,1)</f>
        <v>3.1739999999999999</v>
      </c>
      <c r="G54" s="10">
        <f>[1]!s_dq_pctchange(F$3,$A54)/100</f>
        <v>-3.1496062992122519E-4</v>
      </c>
      <c r="H54" s="8">
        <f>[1]!s_dq_close(H$3,$A54,1)</f>
        <v>2080.63</v>
      </c>
      <c r="I54" s="10">
        <f>[1]!s_dq_pctchange(H$3,$A54)/100</f>
        <v>-9.5633877908525133E-3</v>
      </c>
    </row>
    <row r="55" spans="1:9" x14ac:dyDescent="0.2">
      <c r="A55" s="3">
        <f>reits合集!A55</f>
        <v>44462</v>
      </c>
      <c r="B55" s="20">
        <f>[1]!s_dq_close(B$3,$A55,1)</f>
        <v>3.9409999999999998</v>
      </c>
      <c r="C55" s="10">
        <f>[1]!s_dq_pctchange(B$3,$A55)/100</f>
        <v>5.3571428571428338E-3</v>
      </c>
      <c r="D55" s="20">
        <f>[1]!s_dq_close(D$3,$A55,1)</f>
        <v>2.6269999999999998</v>
      </c>
      <c r="E55" s="10">
        <f>[1]!s_dq_pctchange(D$3,$A55)/100</f>
        <v>6.1279203370354536E-3</v>
      </c>
      <c r="F55" s="20">
        <f>[1]!s_dq_close(F$3,$A55,1)</f>
        <v>3.1749999999999998</v>
      </c>
      <c r="G55" s="10">
        <f>[1]!s_dq_pctchange(F$3,$A55)/100</f>
        <v>1.5350175887432059E-2</v>
      </c>
      <c r="H55" s="8">
        <f>[1]!s_dq_close(H$3,$A55,1)</f>
        <v>2100.7199999999998</v>
      </c>
      <c r="I55" s="10">
        <f>[1]!s_dq_pctchange(H$3,$A55)/100</f>
        <v>1.3254615963419585E-2</v>
      </c>
    </row>
    <row r="56" spans="1:9" x14ac:dyDescent="0.2">
      <c r="A56" s="3">
        <f>reits合集!A56</f>
        <v>44461</v>
      </c>
      <c r="B56" s="20">
        <f>[1]!s_dq_close(B$3,$A56,1)</f>
        <v>3.92</v>
      </c>
      <c r="C56" s="10">
        <f>[1]!s_dq_pctchange(B$3,$A56)/100</f>
        <v>1.2771392081736637E-3</v>
      </c>
      <c r="D56" s="20">
        <f>[1]!s_dq_close(D$3,$A56,1)</f>
        <v>2.6110000000000002</v>
      </c>
      <c r="E56" s="10">
        <f>[1]!s_dq_pctchange(D$3,$A56)/100</f>
        <v>-5.7121096725055893E-3</v>
      </c>
      <c r="F56" s="20">
        <f>[1]!s_dq_close(F$3,$A56,1)</f>
        <v>3.1269999999999998</v>
      </c>
      <c r="G56" s="10">
        <f>[1]!s_dq_pctchange(F$3,$A56)/100</f>
        <v>-3.1969309462926278E-4</v>
      </c>
      <c r="H56" s="8">
        <f>[1]!s_dq_close(H$3,$A56,1)</f>
        <v>2073.2399999999998</v>
      </c>
      <c r="I56" s="10">
        <f>[1]!s_dq_pctchange(H$3,$A56)/100</f>
        <v>2.1025767440511142E-3</v>
      </c>
    </row>
    <row r="57" spans="1:9" x14ac:dyDescent="0.2">
      <c r="A57" s="3">
        <f>reits合集!A57</f>
        <v>44456</v>
      </c>
      <c r="B57" s="20">
        <f>[1]!s_dq_close(B$3,$A57,1)</f>
        <v>3.915</v>
      </c>
      <c r="C57" s="10">
        <f>[1]!s_dq_pctchange(B$3,$A57)/100</f>
        <v>5.1111679018661486E-4</v>
      </c>
      <c r="D57" s="20">
        <f>[1]!s_dq_close(D$3,$A57,1)</f>
        <v>2.6259999999999999</v>
      </c>
      <c r="E57" s="10">
        <f>[1]!s_dq_pctchange(D$3,$A57)/100</f>
        <v>-7.6103500761043525E-4</v>
      </c>
      <c r="F57" s="20">
        <f>[1]!s_dq_close(F$3,$A57,1)</f>
        <v>3.1280000000000001</v>
      </c>
      <c r="G57" s="10">
        <f>[1]!s_dq_pctchange(F$3,$A57)/100</f>
        <v>2.8855402372554972E-3</v>
      </c>
      <c r="H57" s="8">
        <f>[1]!s_dq_close(H$3,$A57,1)</f>
        <v>2068.89</v>
      </c>
      <c r="I57" s="10">
        <f>[1]!s_dq_pctchange(H$3,$A57)/100</f>
        <v>-1.0323037403072005E-2</v>
      </c>
    </row>
    <row r="58" spans="1:9" x14ac:dyDescent="0.2">
      <c r="A58" s="3">
        <f>reits合集!A58</f>
        <v>44455</v>
      </c>
      <c r="B58" s="20">
        <f>[1]!s_dq_close(B$3,$A58,1)</f>
        <v>3.9129999999999998</v>
      </c>
      <c r="C58" s="10">
        <f>[1]!s_dq_pctchange(B$3,$A58)/100</f>
        <v>2.5562372188136243E-4</v>
      </c>
      <c r="D58" s="20">
        <f>[1]!s_dq_close(D$3,$A58,1)</f>
        <v>2.6280000000000001</v>
      </c>
      <c r="E58" s="10">
        <f>[1]!s_dq_pctchange(D$3,$A58)/100</f>
        <v>-1.6098839385997644E-2</v>
      </c>
      <c r="F58" s="20">
        <f>[1]!s_dq_close(F$3,$A58,1)</f>
        <v>3.1190000000000002</v>
      </c>
      <c r="G58" s="10">
        <f>[1]!s_dq_pctchange(F$3,$A58)/100</f>
        <v>-5.1036682615628612E-3</v>
      </c>
      <c r="H58" s="8">
        <f>[1]!s_dq_close(H$3,$A58,1)</f>
        <v>2090.4699999999998</v>
      </c>
      <c r="I58" s="10">
        <f>[1]!s_dq_pctchange(H$3,$A58)/100</f>
        <v>-7.8641126888906541E-3</v>
      </c>
    </row>
    <row r="59" spans="1:9" x14ac:dyDescent="0.2">
      <c r="A59" s="3">
        <f>reits合集!A59</f>
        <v>44454</v>
      </c>
      <c r="B59" s="20">
        <f>[1]!s_dq_close(B$3,$A59,1)</f>
        <v>3.9119999999999999</v>
      </c>
      <c r="C59" s="10">
        <f>[1]!s_dq_pctchange(B$3,$A59)/100</f>
        <v>4.1067761806981556E-3</v>
      </c>
      <c r="D59" s="20">
        <f>[1]!s_dq_close(D$3,$A59,1)</f>
        <v>2.6709999999999998</v>
      </c>
      <c r="E59" s="10">
        <f>[1]!s_dq_pctchange(D$3,$A59)/100</f>
        <v>3.0876109610188971E-2</v>
      </c>
      <c r="F59" s="20">
        <f>[1]!s_dq_close(F$3,$A59,1)</f>
        <v>3.1349999999999998</v>
      </c>
      <c r="G59" s="10">
        <f>[1]!s_dq_pctchange(F$3,$A59)/100</f>
        <v>6.4205457463883068E-3</v>
      </c>
      <c r="H59" s="8">
        <f>[1]!s_dq_close(H$3,$A59,1)</f>
        <v>2107.04</v>
      </c>
      <c r="I59" s="10">
        <f>[1]!s_dq_pctchange(H$3,$A59)/100</f>
        <v>-2.9857808692360212E-3</v>
      </c>
    </row>
    <row r="60" spans="1:9" x14ac:dyDescent="0.2">
      <c r="A60" s="3">
        <f>reits合集!A60</f>
        <v>44453</v>
      </c>
      <c r="B60" s="20">
        <f>[1]!s_dq_close(B$3,$A60,1)</f>
        <v>3.8959999999999999</v>
      </c>
      <c r="C60" s="10">
        <f>[1]!s_dq_pctchange(B$3,$A60)/100</f>
        <v>2.5673940949932987E-4</v>
      </c>
      <c r="D60" s="20">
        <f>[1]!s_dq_close(D$3,$A60,1)</f>
        <v>2.5910000000000002</v>
      </c>
      <c r="E60" s="10">
        <f>[1]!s_dq_pctchange(D$3,$A60)/100</f>
        <v>1.0530421216848726E-2</v>
      </c>
      <c r="F60" s="20">
        <f>[1]!s_dq_close(F$3,$A60,1)</f>
        <v>3.1150000000000002</v>
      </c>
      <c r="G60" s="10">
        <f>[1]!s_dq_pctchange(F$3,$A60)/100</f>
        <v>2.8976175144881976E-3</v>
      </c>
      <c r="H60" s="8">
        <f>[1]!s_dq_close(H$3,$A60,1)</f>
        <v>2113.35</v>
      </c>
      <c r="I60" s="10">
        <f>[1]!s_dq_pctchange(H$3,$A60)/100</f>
        <v>-2.0876478518909728E-2</v>
      </c>
    </row>
    <row r="61" spans="1:9" x14ac:dyDescent="0.2">
      <c r="A61" s="3">
        <f>reits合集!A61</f>
        <v>44452</v>
      </c>
      <c r="B61" s="20">
        <f>[1]!s_dq_close(B$3,$A61,1)</f>
        <v>3.895</v>
      </c>
      <c r="C61" s="10">
        <f>[1]!s_dq_pctchange(B$3,$A61)/100</f>
        <v>7.7081192189108782E-4</v>
      </c>
      <c r="D61" s="20">
        <f>[1]!s_dq_close(D$3,$A61,1)</f>
        <v>2.5640000000000001</v>
      </c>
      <c r="E61" s="10">
        <f>[1]!s_dq_pctchange(D$3,$A61)/100</f>
        <v>1.1439842209072943E-2</v>
      </c>
      <c r="F61" s="20">
        <f>[1]!s_dq_close(F$3,$A61,1)</f>
        <v>3.1059999999999999</v>
      </c>
      <c r="G61" s="10">
        <f>[1]!s_dq_pctchange(F$3,$A61)/100</f>
        <v>-3.2185387833934145E-4</v>
      </c>
      <c r="H61" s="8">
        <f>[1]!s_dq_close(H$3,$A61,1)</f>
        <v>2158.41</v>
      </c>
      <c r="I61" s="10">
        <f>[1]!s_dq_pctchange(H$3,$A61)/100</f>
        <v>1.535891605957935E-3</v>
      </c>
    </row>
    <row r="62" spans="1:9" x14ac:dyDescent="0.2">
      <c r="A62" s="3">
        <f>reits合集!A62</f>
        <v>44449</v>
      </c>
      <c r="B62" s="20">
        <f>[1]!s_dq_close(B$3,$A62,1)</f>
        <v>3.8919999999999999</v>
      </c>
      <c r="C62" s="10">
        <f>[1]!s_dq_pctchange(B$3,$A62)/100</f>
        <v>-5.1361068310226601E-4</v>
      </c>
      <c r="D62" s="20">
        <f>[1]!s_dq_close(D$3,$A62,1)</f>
        <v>2.5350000000000001</v>
      </c>
      <c r="E62" s="10">
        <f>[1]!s_dq_pctchange(D$3,$A62)/100</f>
        <v>-1.5754233950374175E-3</v>
      </c>
      <c r="F62" s="20">
        <f>[1]!s_dq_close(F$3,$A62,1)</f>
        <v>3.1070000000000002</v>
      </c>
      <c r="G62" s="10">
        <f>[1]!s_dq_pctchange(F$3,$A62)/100</f>
        <v>-2.5682182985553794E-3</v>
      </c>
      <c r="H62" s="8">
        <f>[1]!s_dq_close(H$3,$A62,1)</f>
        <v>2155.1</v>
      </c>
      <c r="I62" s="10">
        <f>[1]!s_dq_pctchange(H$3,$A62)/100</f>
        <v>-1.1340385903423334E-2</v>
      </c>
    </row>
    <row r="63" spans="1:9" x14ac:dyDescent="0.2">
      <c r="A63" s="3">
        <f>reits合集!A63</f>
        <v>44448</v>
      </c>
      <c r="B63" s="20">
        <f>[1]!s_dq_close(B$3,$A63,1)</f>
        <v>3.8940000000000001</v>
      </c>
      <c r="C63" s="10">
        <f>[1]!s_dq_pctchange(B$3,$A63)/100</f>
        <v>2.5687130747504086E-4</v>
      </c>
      <c r="D63" s="20">
        <f>[1]!s_dq_close(D$3,$A63,1)</f>
        <v>2.5390000000000001</v>
      </c>
      <c r="E63" s="10">
        <f>[1]!s_dq_pctchange(D$3,$A63)/100</f>
        <v>-8.5903943771963292E-3</v>
      </c>
      <c r="F63" s="20">
        <f>[1]!s_dq_close(F$3,$A63,1)</f>
        <v>3.1150000000000002</v>
      </c>
      <c r="G63" s="10">
        <f>[1]!s_dq_pctchange(F$3,$A63)/100</f>
        <v>-1.2824623276691258E-3</v>
      </c>
      <c r="H63" s="8">
        <f>[1]!s_dq_close(H$3,$A63,1)</f>
        <v>2179.8200000000002</v>
      </c>
      <c r="I63" s="10">
        <f>[1]!s_dq_pctchange(H$3,$A63)/100</f>
        <v>9.6480298658170646E-3</v>
      </c>
    </row>
    <row r="64" spans="1:9" x14ac:dyDescent="0.2">
      <c r="A64" s="3">
        <f>reits合集!A64</f>
        <v>44447</v>
      </c>
      <c r="B64" s="20">
        <f>[1]!s_dq_close(B$3,$A64,1)</f>
        <v>3.8929999999999998</v>
      </c>
      <c r="C64" s="10">
        <f>[1]!s_dq_pctchange(B$3,$A64)/100</f>
        <v>2.0592020592020612E-3</v>
      </c>
      <c r="D64" s="20">
        <f>[1]!s_dq_close(D$3,$A64,1)</f>
        <v>2.5609999999999999</v>
      </c>
      <c r="E64" s="10">
        <f>[1]!s_dq_pctchange(D$3,$A64)/100</f>
        <v>1.9100676482292099E-2</v>
      </c>
      <c r="F64" s="20">
        <f>[1]!s_dq_close(F$3,$A64,1)</f>
        <v>3.1190000000000002</v>
      </c>
      <c r="G64" s="10">
        <f>[1]!s_dq_pctchange(F$3,$A64)/100</f>
        <v>0</v>
      </c>
      <c r="H64" s="8">
        <f>[1]!s_dq_close(H$3,$A64,1)</f>
        <v>2158.9899999999998</v>
      </c>
      <c r="I64" s="10">
        <f>[1]!s_dq_pctchange(H$3,$A64)/100</f>
        <v>1.6795260210543392E-3</v>
      </c>
    </row>
    <row r="65" spans="1:9" x14ac:dyDescent="0.2">
      <c r="A65" s="3">
        <f>reits合集!A65</f>
        <v>44446</v>
      </c>
      <c r="B65" s="20">
        <f>[1]!s_dq_close(B$3,$A65,1)</f>
        <v>3.8849999999999998</v>
      </c>
      <c r="C65" s="10">
        <f>[1]!s_dq_pctchange(B$3,$A65)/100</f>
        <v>2.5746652935115599E-4</v>
      </c>
      <c r="D65" s="20">
        <f>[1]!s_dq_close(D$3,$A65,1)</f>
        <v>2.5129999999999999</v>
      </c>
      <c r="E65" s="10">
        <f>[1]!s_dq_pctchange(D$3,$A65)/100</f>
        <v>9.6424266773804824E-3</v>
      </c>
      <c r="F65" s="20">
        <f>[1]!s_dq_close(F$3,$A65,1)</f>
        <v>3.1190000000000002</v>
      </c>
      <c r="G65" s="10">
        <f>[1]!s_dq_pctchange(F$3,$A65)/100</f>
        <v>-3.2051282051278522E-4</v>
      </c>
      <c r="H65" s="8">
        <f>[1]!s_dq_close(H$3,$A65,1)</f>
        <v>2155.37</v>
      </c>
      <c r="I65" s="10">
        <f>[1]!s_dq_pctchange(H$3,$A65)/100</f>
        <v>-4.1858595565575909E-3</v>
      </c>
    </row>
    <row r="66" spans="1:9" x14ac:dyDescent="0.2">
      <c r="A66" s="3">
        <f>reits合集!A66</f>
        <v>44445</v>
      </c>
      <c r="B66" s="20">
        <f>[1]!s_dq_close(B$3,$A66,1)</f>
        <v>3.8839999999999999</v>
      </c>
      <c r="C66" s="10">
        <f>[1]!s_dq_pctchange(B$3,$A66)/100</f>
        <v>-1.0288065843621409E-3</v>
      </c>
      <c r="D66" s="20">
        <f>[1]!s_dq_close(D$3,$A66,1)</f>
        <v>2.4889999999999999</v>
      </c>
      <c r="E66" s="10">
        <f>[1]!s_dq_pctchange(D$3,$A66)/100</f>
        <v>6.8770226537216454E-3</v>
      </c>
      <c r="F66" s="20">
        <f>[1]!s_dq_close(F$3,$A66,1)</f>
        <v>3.12</v>
      </c>
      <c r="G66" s="10">
        <f>[1]!s_dq_pctchange(F$3,$A66)/100</f>
        <v>-9.6061479346785559E-4</v>
      </c>
      <c r="H66" s="8">
        <f>[1]!s_dq_close(H$3,$A66,1)</f>
        <v>2164.4299999999998</v>
      </c>
      <c r="I66" s="10">
        <f>[1]!s_dq_pctchange(H$3,$A66)/100</f>
        <v>8.3907157033571069E-3</v>
      </c>
    </row>
    <row r="67" spans="1:9" x14ac:dyDescent="0.2">
      <c r="A67" s="3">
        <f>reits合集!A67</f>
        <v>44442</v>
      </c>
      <c r="B67" s="20">
        <f>[1]!s_dq_close(B$3,$A67,1)</f>
        <v>3.8879999999999999</v>
      </c>
      <c r="C67" s="10">
        <f>[1]!s_dq_pctchange(B$3,$A67)/100</f>
        <v>2.5726781579621556E-4</v>
      </c>
      <c r="D67" s="20">
        <f>[1]!s_dq_close(D$3,$A67,1)</f>
        <v>2.472</v>
      </c>
      <c r="E67" s="10">
        <f>[1]!s_dq_pctchange(D$3,$A67)/100</f>
        <v>2.8397565922921369E-3</v>
      </c>
      <c r="F67" s="20">
        <f>[1]!s_dq_close(F$3,$A67,1)</f>
        <v>3.1230000000000002</v>
      </c>
      <c r="G67" s="10">
        <f>[1]!s_dq_pctchange(F$3,$A67)/100</f>
        <v>6.4082024991996911E-4</v>
      </c>
      <c r="H67" s="8">
        <f>[1]!s_dq_close(H$3,$A67,1)</f>
        <v>2146.42</v>
      </c>
      <c r="I67" s="10">
        <f>[1]!s_dq_pctchange(H$3,$A67)/100</f>
        <v>2.4759376670995401E-2</v>
      </c>
    </row>
    <row r="68" spans="1:9" x14ac:dyDescent="0.2">
      <c r="A68" s="3">
        <f>reits合集!A68</f>
        <v>44441</v>
      </c>
      <c r="B68" s="20">
        <f>[1]!s_dq_close(B$3,$A68,1)</f>
        <v>3.887</v>
      </c>
      <c r="C68" s="10">
        <f>[1]!s_dq_pctchange(B$3,$A68)/100</f>
        <v>-1.7976373908577599E-3</v>
      </c>
      <c r="D68" s="20">
        <f>[1]!s_dq_close(D$3,$A68,1)</f>
        <v>2.4649999999999999</v>
      </c>
      <c r="E68" s="10">
        <f>[1]!s_dq_pctchange(D$3,$A68)/100</f>
        <v>4.0733197556007275E-3</v>
      </c>
      <c r="F68" s="20">
        <f>[1]!s_dq_close(F$3,$A68,1)</f>
        <v>3.121</v>
      </c>
      <c r="G68" s="10">
        <f>[1]!s_dq_pctchange(F$3,$A68)/100</f>
        <v>4.8293625241468529E-3</v>
      </c>
      <c r="H68" s="8">
        <f>[1]!s_dq_close(H$3,$A68,1)</f>
        <v>2094.56</v>
      </c>
      <c r="I68" s="10">
        <f>[1]!s_dq_pctchange(H$3,$A68)/100</f>
        <v>-2.2483899241645964E-3</v>
      </c>
    </row>
    <row r="69" spans="1:9" x14ac:dyDescent="0.2">
      <c r="A69" s="3">
        <f>reits合集!A69</f>
        <v>44440</v>
      </c>
      <c r="B69" s="20">
        <f>[1]!s_dq_close(B$3,$A69,1)</f>
        <v>3.8940000000000001</v>
      </c>
      <c r="C69" s="10">
        <f>[1]!s_dq_pctchange(B$3,$A69)/100</f>
        <v>-1.0261672652642389E-3</v>
      </c>
      <c r="D69" s="20">
        <f>[1]!s_dq_close(D$3,$A69,1)</f>
        <v>2.4550000000000001</v>
      </c>
      <c r="E69" s="10">
        <f>[1]!s_dq_pctchange(D$3,$A69)/100</f>
        <v>-1.0479645304312698E-2</v>
      </c>
      <c r="F69" s="20">
        <f>[1]!s_dq_close(F$3,$A69,1)</f>
        <v>3.1059999999999999</v>
      </c>
      <c r="G69" s="10">
        <f>[1]!s_dq_pctchange(F$3,$A69)/100</f>
        <v>-6.0800000000000411E-3</v>
      </c>
      <c r="H69" s="8">
        <f>[1]!s_dq_close(H$3,$A69,1)</f>
        <v>2099.2800000000002</v>
      </c>
      <c r="I69" s="10">
        <f>[1]!s_dq_pctchange(H$3,$A69)/100</f>
        <v>8.6582166572172527E-3</v>
      </c>
    </row>
    <row r="70" spans="1:9" x14ac:dyDescent="0.2">
      <c r="A70" s="3">
        <f>reits合集!A70</f>
        <v>44439</v>
      </c>
      <c r="B70" s="20">
        <f>[1]!s_dq_close(B$3,$A70,1)</f>
        <v>3.8980000000000001</v>
      </c>
      <c r="C70" s="10">
        <f>[1]!s_dq_pctchange(B$3,$A70)/100</f>
        <v>-1.0251153254741167E-3</v>
      </c>
      <c r="D70" s="20">
        <f>[1]!s_dq_close(D$3,$A70,1)</f>
        <v>2.4809999999999999</v>
      </c>
      <c r="E70" s="10">
        <f>[1]!s_dq_pctchange(D$3,$A70)/100</f>
        <v>-4.4141252006421033E-3</v>
      </c>
      <c r="F70" s="20">
        <f>[1]!s_dq_close(F$3,$A70,1)</f>
        <v>3.125</v>
      </c>
      <c r="G70" s="10">
        <f>[1]!s_dq_pctchange(F$3,$A70)/100</f>
        <v>-2.2349936143039963E-3</v>
      </c>
      <c r="H70" s="8">
        <f>[1]!s_dq_close(H$3,$A70,1)</f>
        <v>2081.2600000000002</v>
      </c>
      <c r="I70" s="10">
        <f>[1]!s_dq_pctchange(H$3,$A70)/100</f>
        <v>3.9538484591179417E-2</v>
      </c>
    </row>
    <row r="71" spans="1:9" x14ac:dyDescent="0.2">
      <c r="A71" s="3">
        <f>reits合集!A71</f>
        <v>44438</v>
      </c>
      <c r="B71" s="20">
        <f>[1]!s_dq_close(B$3,$A71,1)</f>
        <v>3.9020000000000001</v>
      </c>
      <c r="C71" s="10">
        <f>[1]!s_dq_pctchange(B$3,$A71)/100</f>
        <v>2.8270367514778003E-3</v>
      </c>
      <c r="D71" s="20">
        <f>[1]!s_dq_close(D$3,$A71,1)</f>
        <v>2.492</v>
      </c>
      <c r="E71" s="10">
        <f>[1]!s_dq_pctchange(D$3,$A71)/100</f>
        <v>2.5514403292181E-2</v>
      </c>
      <c r="F71" s="20">
        <f>[1]!s_dq_close(F$3,$A71,1)</f>
        <v>3.1320000000000001</v>
      </c>
      <c r="G71" s="10">
        <f>[1]!s_dq_pctchange(F$3,$A71)/100</f>
        <v>1.6223231667748302E-2</v>
      </c>
      <c r="H71" s="8">
        <f>[1]!s_dq_close(H$3,$A71,1)</f>
        <v>2002.1</v>
      </c>
      <c r="I71" s="10">
        <f>[1]!s_dq_pctchange(H$3,$A71)/100</f>
        <v>-3.0524392126400407E-3</v>
      </c>
    </row>
    <row r="72" spans="1:9" x14ac:dyDescent="0.2">
      <c r="A72" s="3">
        <f>reits合集!A72</f>
        <v>44435</v>
      </c>
      <c r="B72" s="20">
        <f>[1]!s_dq_close(B$3,$A72,1)</f>
        <v>3.891</v>
      </c>
      <c r="C72" s="10">
        <f>[1]!s_dq_pctchange(B$3,$A72)/100</f>
        <v>4.1290322580645198E-3</v>
      </c>
      <c r="D72" s="20">
        <f>[1]!s_dq_close(D$3,$A72,1)</f>
        <v>2.4300000000000002</v>
      </c>
      <c r="E72" s="10">
        <f>[1]!s_dq_pctchange(D$3,$A72)/100</f>
        <v>8.2987551867219986E-3</v>
      </c>
      <c r="F72" s="20">
        <f>[1]!s_dq_close(F$3,$A72,1)</f>
        <v>3.0819999999999999</v>
      </c>
      <c r="G72" s="10">
        <f>[1]!s_dq_pctchange(F$3,$A72)/100</f>
        <v>1.2483574244415182E-2</v>
      </c>
      <c r="H72" s="8">
        <f>[1]!s_dq_close(H$3,$A72,1)</f>
        <v>2008.23</v>
      </c>
      <c r="I72" s="10">
        <f>[1]!s_dq_pctchange(H$3,$A72)/100</f>
        <v>-6.0875116924767039E-3</v>
      </c>
    </row>
    <row r="73" spans="1:9" x14ac:dyDescent="0.2">
      <c r="A73" s="3">
        <f>reits合集!A73</f>
        <v>44434</v>
      </c>
      <c r="B73" s="20">
        <f>[1]!s_dq_close(B$3,$A73,1)</f>
        <v>3.875</v>
      </c>
      <c r="C73" s="10">
        <f>[1]!s_dq_pctchange(B$3,$A73)/100</f>
        <v>3.366131538063154E-3</v>
      </c>
      <c r="D73" s="20">
        <f>[1]!s_dq_close(D$3,$A73,1)</f>
        <v>2.41</v>
      </c>
      <c r="E73" s="10">
        <f>[1]!s_dq_pctchange(D$3,$A73)/100</f>
        <v>1.3030685161832761E-2</v>
      </c>
      <c r="F73" s="20">
        <f>[1]!s_dq_close(F$3,$A73,1)</f>
        <v>3.044</v>
      </c>
      <c r="G73" s="10">
        <f>[1]!s_dq_pctchange(F$3,$A73)/100</f>
        <v>7.9470198675496758E-3</v>
      </c>
      <c r="H73" s="8">
        <f>[1]!s_dq_close(H$3,$A73,1)</f>
        <v>2020.53</v>
      </c>
      <c r="I73" s="10">
        <f>[1]!s_dq_pctchange(H$3,$A73)/100</f>
        <v>-4.9199219904261021E-3</v>
      </c>
    </row>
    <row r="74" spans="1:9" x14ac:dyDescent="0.2">
      <c r="A74" s="3">
        <f>reits合集!A74</f>
        <v>44433</v>
      </c>
      <c r="B74" s="20">
        <f>[1]!s_dq_close(B$3,$A74,1)</f>
        <v>3.8620000000000001</v>
      </c>
      <c r="C74" s="10">
        <f>[1]!s_dq_pctchange(B$3,$A74)/100</f>
        <v>2.0757654385054505E-3</v>
      </c>
      <c r="D74" s="20">
        <f>[1]!s_dq_close(D$3,$A74,1)</f>
        <v>2.379</v>
      </c>
      <c r="E74" s="10">
        <f>[1]!s_dq_pctchange(D$3,$A74)/100</f>
        <v>7.6238881829732283E-3</v>
      </c>
      <c r="F74" s="20">
        <f>[1]!s_dq_close(F$3,$A74,1)</f>
        <v>3.02</v>
      </c>
      <c r="G74" s="10">
        <f>[1]!s_dq_pctchange(F$3,$A74)/100</f>
        <v>3.6556995679628192E-3</v>
      </c>
      <c r="H74" s="8">
        <f>[1]!s_dq_close(H$3,$A74,1)</f>
        <v>2030.52</v>
      </c>
      <c r="I74" s="10">
        <f>[1]!s_dq_pctchange(H$3,$A74)/100</f>
        <v>4.1093654961650598E-3</v>
      </c>
    </row>
    <row r="75" spans="1:9" x14ac:dyDescent="0.2">
      <c r="A75" s="3">
        <f>reits合集!A75</f>
        <v>44432</v>
      </c>
      <c r="B75" s="20">
        <f>[1]!s_dq_close(B$3,$A75,1)</f>
        <v>3.8540000000000001</v>
      </c>
      <c r="C75" s="10">
        <f>[1]!s_dq_pctchange(B$3,$A75)/100</f>
        <v>4.6923879040667981E-3</v>
      </c>
      <c r="D75" s="20">
        <f>[1]!s_dq_close(D$3,$A75,1)</f>
        <v>2.3610000000000002</v>
      </c>
      <c r="E75" s="10">
        <f>[1]!s_dq_pctchange(D$3,$A75)/100</f>
        <v>3.399915002124949E-3</v>
      </c>
      <c r="F75" s="20">
        <f>[1]!s_dq_close(F$3,$A75,1)</f>
        <v>3.0089999999999999</v>
      </c>
      <c r="G75" s="10">
        <f>[1]!s_dq_pctchange(F$3,$A75)/100</f>
        <v>9.9800399201600593E-4</v>
      </c>
      <c r="H75" s="8">
        <f>[1]!s_dq_close(H$3,$A75,1)</f>
        <v>2022.21</v>
      </c>
      <c r="I75" s="10">
        <f>[1]!s_dq_pctchange(H$3,$A75)/100</f>
        <v>8.0174602467601957E-4</v>
      </c>
    </row>
    <row r="76" spans="1:9" x14ac:dyDescent="0.2">
      <c r="A76" s="3">
        <f>reits合集!A76</f>
        <v>44431</v>
      </c>
      <c r="B76" s="20">
        <f>[1]!s_dq_close(B$3,$A76,1)</f>
        <v>3.8359999999999999</v>
      </c>
      <c r="C76" s="10">
        <f>[1]!s_dq_pctchange(B$3,$A76)/100</f>
        <v>1.8281535648993661E-3</v>
      </c>
      <c r="D76" s="20">
        <f>[1]!s_dq_close(D$3,$A76,1)</f>
        <v>2.3530000000000002</v>
      </c>
      <c r="E76" s="10">
        <f>[1]!s_dq_pctchange(D$3,$A76)/100</f>
        <v>1.7028522775649228E-3</v>
      </c>
      <c r="F76" s="20">
        <f>[1]!s_dq_close(F$3,$A76,1)</f>
        <v>3.0059999999999998</v>
      </c>
      <c r="G76" s="10">
        <f>[1]!s_dq_pctchange(F$3,$A76)/100</f>
        <v>3.3277870216302493E-4</v>
      </c>
      <c r="H76" s="8">
        <f>[1]!s_dq_close(H$3,$A76,1)</f>
        <v>2020.59</v>
      </c>
      <c r="I76" s="10">
        <f>[1]!s_dq_pctchange(H$3,$A76)/100</f>
        <v>6.2949774645782389E-3</v>
      </c>
    </row>
    <row r="77" spans="1:9" x14ac:dyDescent="0.2">
      <c r="A77" s="3">
        <f>reits合集!A77</f>
        <v>44428</v>
      </c>
      <c r="B77" s="20">
        <f>[1]!s_dq_close(B$3,$A77,1)</f>
        <v>3.8290000000000002</v>
      </c>
      <c r="C77" s="10">
        <f>[1]!s_dq_pctchange(B$3,$A77)/100</f>
        <v>-1.0435690060005226E-3</v>
      </c>
      <c r="D77" s="20">
        <f>[1]!s_dq_close(D$3,$A77,1)</f>
        <v>2.3490000000000002</v>
      </c>
      <c r="E77" s="10">
        <f>[1]!s_dq_pctchange(D$3,$A77)/100</f>
        <v>1.7057569296375281E-3</v>
      </c>
      <c r="F77" s="20">
        <f>[1]!s_dq_close(F$3,$A77,1)</f>
        <v>3.0049999999999999</v>
      </c>
      <c r="G77" s="10">
        <f>[1]!s_dq_pctchange(F$3,$A77)/100</f>
        <v>-3.3266799733861938E-4</v>
      </c>
      <c r="H77" s="8">
        <f>[1]!s_dq_close(H$3,$A77,1)</f>
        <v>2007.95</v>
      </c>
      <c r="I77" s="10">
        <f>[1]!s_dq_pctchange(H$3,$A77)/100</f>
        <v>-5.063993617980659E-3</v>
      </c>
    </row>
    <row r="78" spans="1:9" x14ac:dyDescent="0.2">
      <c r="A78" s="3">
        <f>reits合集!A78</f>
        <v>44427</v>
      </c>
      <c r="B78" s="20">
        <f>[1]!s_dq_close(B$3,$A78,1)</f>
        <v>3.8330000000000002</v>
      </c>
      <c r="C78" s="10">
        <f>[1]!s_dq_pctchange(B$3,$A78)/100</f>
        <v>-2.0827909398594135E-3</v>
      </c>
      <c r="D78" s="20">
        <f>[1]!s_dq_close(D$3,$A78,1)</f>
        <v>2.3450000000000002</v>
      </c>
      <c r="E78" s="10">
        <f>[1]!s_dq_pctchange(D$3,$A78)/100</f>
        <v>8.5360648740939987E-4</v>
      </c>
      <c r="F78" s="20">
        <f>[1]!s_dq_close(F$3,$A78,1)</f>
        <v>3.0059999999999998</v>
      </c>
      <c r="G78" s="10">
        <f>[1]!s_dq_pctchange(F$3,$A78)/100</f>
        <v>1.3324450366422401E-3</v>
      </c>
      <c r="H78" s="8">
        <f>[1]!s_dq_close(H$3,$A78,1)</f>
        <v>2018.17</v>
      </c>
      <c r="I78" s="10">
        <f>[1]!s_dq_pctchange(H$3,$A78)/100</f>
        <v>-7.0064603106656667E-3</v>
      </c>
    </row>
    <row r="79" spans="1:9" x14ac:dyDescent="0.2">
      <c r="A79" s="3">
        <f>reits合集!A79</f>
        <v>44426</v>
      </c>
      <c r="B79" s="20">
        <f>[1]!s_dq_close(B$3,$A79,1)</f>
        <v>3.8410000000000002</v>
      </c>
      <c r="C79" s="10">
        <f>[1]!s_dq_pctchange(B$3,$A79)/100</f>
        <v>7.8165711307975861E-4</v>
      </c>
      <c r="D79" s="20">
        <f>[1]!s_dq_close(D$3,$A79,1)</f>
        <v>2.343</v>
      </c>
      <c r="E79" s="10">
        <f>[1]!s_dq_pctchange(D$3,$A79)/100</f>
        <v>8.5433575395120866E-4</v>
      </c>
      <c r="F79" s="20">
        <f>[1]!s_dq_close(F$3,$A79,1)</f>
        <v>3.0019999999999998</v>
      </c>
      <c r="G79" s="10">
        <f>[1]!s_dq_pctchange(F$3,$A79)/100</f>
        <v>0</v>
      </c>
      <c r="H79" s="8">
        <f>[1]!s_dq_close(H$3,$A79,1)</f>
        <v>2032.41</v>
      </c>
      <c r="I79" s="10">
        <f>[1]!s_dq_pctchange(H$3,$A79)/100</f>
        <v>9.1810995471518272E-3</v>
      </c>
    </row>
    <row r="80" spans="1:9" x14ac:dyDescent="0.2">
      <c r="A80" s="3">
        <f>reits合集!A80</f>
        <v>44425</v>
      </c>
      <c r="B80" s="20">
        <f>[1]!s_dq_close(B$3,$A80,1)</f>
        <v>3.8380000000000001</v>
      </c>
      <c r="C80" s="10">
        <f>[1]!s_dq_pctchange(B$3,$A80)/100</f>
        <v>0</v>
      </c>
      <c r="D80" s="20">
        <f>[1]!s_dq_close(D$3,$A80,1)</f>
        <v>2.3410000000000002</v>
      </c>
      <c r="E80" s="10">
        <f>[1]!s_dq_pctchange(D$3,$A80)/100</f>
        <v>-1.2798634812285277E-3</v>
      </c>
      <c r="F80" s="20">
        <f>[1]!s_dq_close(F$3,$A80,1)</f>
        <v>3.0019999999999998</v>
      </c>
      <c r="G80" s="10">
        <f>[1]!s_dq_pctchange(F$3,$A80)/100</f>
        <v>-6.6577896138489477E-4</v>
      </c>
      <c r="H80" s="8">
        <f>[1]!s_dq_close(H$3,$A80,1)</f>
        <v>2013.92</v>
      </c>
      <c r="I80" s="10">
        <f>[1]!s_dq_pctchange(H$3,$A80)/100</f>
        <v>-2.053362125147111E-2</v>
      </c>
    </row>
    <row r="81" spans="1:9" x14ac:dyDescent="0.2">
      <c r="A81" s="3">
        <f>reits合集!A81</f>
        <v>44424</v>
      </c>
      <c r="B81" s="20">
        <f>[1]!s_dq_close(B$3,$A81,1)</f>
        <v>3.8380000000000001</v>
      </c>
      <c r="C81" s="10">
        <f>[1]!s_dq_pctchange(B$3,$A81)/100</f>
        <v>-3.8930703348040805E-3</v>
      </c>
      <c r="D81" s="20">
        <f>[1]!s_dq_close(D$3,$A81,1)</f>
        <v>2.3439999999999999</v>
      </c>
      <c r="E81" s="10">
        <f>[1]!s_dq_pctchange(D$3,$A81)/100</f>
        <v>-8.5251491901117799E-4</v>
      </c>
      <c r="F81" s="20">
        <f>[1]!s_dq_close(F$3,$A81,1)</f>
        <v>3.004</v>
      </c>
      <c r="G81" s="10">
        <f>[1]!s_dq_pctchange(F$3,$A81)/100</f>
        <v>3.3300033300029635E-4</v>
      </c>
      <c r="H81" s="8">
        <f>[1]!s_dq_close(H$3,$A81,1)</f>
        <v>2056.14</v>
      </c>
      <c r="I81" s="10">
        <f>[1]!s_dq_pctchange(H$3,$A81)/100</f>
        <v>3.0929846814321837E-3</v>
      </c>
    </row>
    <row r="82" spans="1:9" x14ac:dyDescent="0.2">
      <c r="A82" s="3">
        <f>reits合集!A82</f>
        <v>44421</v>
      </c>
      <c r="B82" s="20">
        <f>[1]!s_dq_close(B$3,$A82,1)</f>
        <v>3.8530000000000002</v>
      </c>
      <c r="C82" s="10">
        <f>[1]!s_dq_pctchange(B$3,$A82)/100</f>
        <v>1.2993762993763871E-3</v>
      </c>
      <c r="D82" s="20">
        <f>[1]!s_dq_close(D$3,$A82,1)</f>
        <v>2.3460000000000001</v>
      </c>
      <c r="E82" s="10">
        <f>[1]!s_dq_pctchange(D$3,$A82)/100</f>
        <v>-4.2607584149974005E-4</v>
      </c>
      <c r="F82" s="20">
        <f>[1]!s_dq_close(F$3,$A82,1)</f>
        <v>3.0030000000000001</v>
      </c>
      <c r="G82" s="10">
        <f>[1]!s_dq_pctchange(F$3,$A82)/100</f>
        <v>0</v>
      </c>
      <c r="H82" s="8">
        <f>[1]!s_dq_close(H$3,$A82,1)</f>
        <v>2049.8000000000002</v>
      </c>
      <c r="I82" s="10">
        <f>[1]!s_dq_pctchange(H$3,$A82)/100</f>
        <v>2.8522923526275602E-3</v>
      </c>
    </row>
    <row r="83" spans="1:9" x14ac:dyDescent="0.2">
      <c r="A83" s="3">
        <f>reits合集!A83</f>
        <v>44420</v>
      </c>
      <c r="B83" s="20">
        <f>[1]!s_dq_close(B$3,$A83,1)</f>
        <v>3.8479999999999999</v>
      </c>
      <c r="C83" s="10">
        <f>[1]!s_dq_pctchange(B$3,$A83)/100</f>
        <v>0</v>
      </c>
      <c r="D83" s="20">
        <f>[1]!s_dq_close(D$3,$A83,1)</f>
        <v>2.347</v>
      </c>
      <c r="E83" s="10">
        <f>[1]!s_dq_pctchange(D$3,$A83)/100</f>
        <v>-4.25894378194161E-4</v>
      </c>
      <c r="F83" s="20">
        <f>[1]!s_dq_close(F$3,$A83,1)</f>
        <v>3.0030000000000001</v>
      </c>
      <c r="G83" s="10">
        <f>[1]!s_dq_pctchange(F$3,$A83)/100</f>
        <v>6.6644451849391E-4</v>
      </c>
      <c r="H83" s="8">
        <f>[1]!s_dq_close(H$3,$A83,1)</f>
        <v>2043.97</v>
      </c>
      <c r="I83" s="10">
        <f>[1]!s_dq_pctchange(H$3,$A83)/100</f>
        <v>-1.3338544974837632E-3</v>
      </c>
    </row>
    <row r="84" spans="1:9" x14ac:dyDescent="0.2">
      <c r="A84" s="3">
        <f>reits合集!A84</f>
        <v>44419</v>
      </c>
      <c r="B84" s="20">
        <f>[1]!s_dq_close(B$3,$A84,1)</f>
        <v>3.8479999999999999</v>
      </c>
      <c r="C84" s="10">
        <f>[1]!s_dq_pctchange(B$3,$A84)/100</f>
        <v>2.605523710265708E-3</v>
      </c>
      <c r="D84" s="20">
        <f>[1]!s_dq_close(D$3,$A84,1)</f>
        <v>2.3479999999999999</v>
      </c>
      <c r="E84" s="10">
        <f>[1]!s_dq_pctchange(D$3,$A84)/100</f>
        <v>-4.2571306939137246E-4</v>
      </c>
      <c r="F84" s="20">
        <f>[1]!s_dq_close(F$3,$A84,1)</f>
        <v>3.0009999999999999</v>
      </c>
      <c r="G84" s="10">
        <f>[1]!s_dq_pctchange(F$3,$A84)/100</f>
        <v>-9.986684420772681E-4</v>
      </c>
      <c r="H84" s="8">
        <f>[1]!s_dq_close(H$3,$A84,1)</f>
        <v>2046.7</v>
      </c>
      <c r="I84" s="10">
        <f>[1]!s_dq_pctchange(H$3,$A84)/100</f>
        <v>9.9282524808402958E-4</v>
      </c>
    </row>
    <row r="85" spans="1:9" x14ac:dyDescent="0.2">
      <c r="A85" s="3">
        <f>reits合集!A85</f>
        <v>44418</v>
      </c>
      <c r="B85" s="20">
        <f>[1]!s_dq_close(B$3,$A85,1)</f>
        <v>3.8380000000000001</v>
      </c>
      <c r="C85" s="10">
        <f>[1]!s_dq_pctchange(B$3,$A85)/100</f>
        <v>0</v>
      </c>
      <c r="D85" s="20">
        <f>[1]!s_dq_close(D$3,$A85,1)</f>
        <v>2.3490000000000002</v>
      </c>
      <c r="E85" s="10">
        <f>[1]!s_dq_pctchange(D$3,$A85)/100</f>
        <v>-1.2755102040814923E-3</v>
      </c>
      <c r="F85" s="20">
        <f>[1]!s_dq_close(F$3,$A85,1)</f>
        <v>3.004</v>
      </c>
      <c r="G85" s="10">
        <f>[1]!s_dq_pctchange(F$3,$A85)/100</f>
        <v>-3.3277870216302493E-4</v>
      </c>
      <c r="H85" s="8">
        <f>[1]!s_dq_close(H$3,$A85,1)</f>
        <v>2044.67</v>
      </c>
      <c r="I85" s="10">
        <f>[1]!s_dq_pctchange(H$3,$A85)/100</f>
        <v>1.3557591259691143E-2</v>
      </c>
    </row>
    <row r="86" spans="1:9" x14ac:dyDescent="0.2">
      <c r="A86" s="3">
        <f>reits合集!A86</f>
        <v>44417</v>
      </c>
      <c r="B86" s="20">
        <f>[1]!s_dq_close(B$3,$A86,1)</f>
        <v>3.8380000000000001</v>
      </c>
      <c r="C86" s="10">
        <f>[1]!s_dq_pctchange(B$3,$A86)/100</f>
        <v>-1.8205461638491852E-3</v>
      </c>
      <c r="D86" s="20">
        <f>[1]!s_dq_close(D$3,$A86,1)</f>
        <v>2.3519999999999999</v>
      </c>
      <c r="E86" s="10">
        <f>[1]!s_dq_pctchange(D$3,$A86)/100</f>
        <v>2.1303792074988896E-3</v>
      </c>
      <c r="F86" s="20">
        <f>[1]!s_dq_close(F$3,$A86,1)</f>
        <v>3.0049999999999999</v>
      </c>
      <c r="G86" s="10">
        <f>[1]!s_dq_pctchange(F$3,$A86)/100</f>
        <v>-9.9734042553195276E-4</v>
      </c>
      <c r="H86" s="8">
        <f>[1]!s_dq_close(H$3,$A86,1)</f>
        <v>2017.32</v>
      </c>
      <c r="I86" s="10">
        <f>[1]!s_dq_pctchange(H$3,$A86)/100</f>
        <v>1.1542897257182962E-2</v>
      </c>
    </row>
    <row r="87" spans="1:9" x14ac:dyDescent="0.2">
      <c r="A87" s="3">
        <f>reits合集!A87</f>
        <v>44414</v>
      </c>
      <c r="B87" s="20">
        <f>[1]!s_dq_close(B$3,$A87,1)</f>
        <v>3.8450000000000002</v>
      </c>
      <c r="C87" s="10">
        <f>[1]!s_dq_pctchange(B$3,$A87)/100</f>
        <v>-2.3352361183186033E-3</v>
      </c>
      <c r="D87" s="20">
        <f>[1]!s_dq_close(D$3,$A87,1)</f>
        <v>2.347</v>
      </c>
      <c r="E87" s="10">
        <f>[1]!s_dq_pctchange(D$3,$A87)/100</f>
        <v>1.2798634812287175E-3</v>
      </c>
      <c r="F87" s="20">
        <f>[1]!s_dq_close(F$3,$A87,1)</f>
        <v>3.008</v>
      </c>
      <c r="G87" s="10">
        <f>[1]!s_dq_pctchange(F$3,$A87)/100</f>
        <v>0</v>
      </c>
      <c r="H87" s="8">
        <f>[1]!s_dq_close(H$3,$A87,1)</f>
        <v>1994.3</v>
      </c>
      <c r="I87" s="10">
        <f>[1]!s_dq_pctchange(H$3,$A87)/100</f>
        <v>-4.2788598361351146E-3</v>
      </c>
    </row>
    <row r="88" spans="1:9" x14ac:dyDescent="0.2">
      <c r="A88" s="3">
        <f>reits合集!A88</f>
        <v>44413</v>
      </c>
      <c r="B88" s="20">
        <f>[1]!s_dq_close(B$3,$A88,1)</f>
        <v>3.8540000000000001</v>
      </c>
      <c r="C88" s="10">
        <f>[1]!s_dq_pctchange(B$3,$A88)/100</f>
        <v>-2.0714655618850357E-3</v>
      </c>
      <c r="D88" s="20">
        <f>[1]!s_dq_close(D$3,$A88,1)</f>
        <v>2.3439999999999999</v>
      </c>
      <c r="E88" s="10">
        <f>[1]!s_dq_pctchange(D$3,$A88)/100</f>
        <v>-4.2643923240952405E-4</v>
      </c>
      <c r="F88" s="20">
        <f>[1]!s_dq_close(F$3,$A88,1)</f>
        <v>3.008</v>
      </c>
      <c r="G88" s="10">
        <f>[1]!s_dq_pctchange(F$3,$A88)/100</f>
        <v>-1.3280212483399749E-3</v>
      </c>
      <c r="H88" s="8">
        <f>[1]!s_dq_close(H$3,$A88,1)</f>
        <v>2002.87</v>
      </c>
      <c r="I88" s="10">
        <f>[1]!s_dq_pctchange(H$3,$A88)/100</f>
        <v>-4.6218758852384148E-3</v>
      </c>
    </row>
    <row r="89" spans="1:9" x14ac:dyDescent="0.2">
      <c r="A89" s="3">
        <f>reits合集!A89</f>
        <v>44412</v>
      </c>
      <c r="B89" s="20">
        <f>[1]!s_dq_close(B$3,$A89,1)</f>
        <v>3.8620000000000001</v>
      </c>
      <c r="C89" s="10">
        <f>[1]!s_dq_pctchange(B$3,$A89)/100</f>
        <v>-2.5826446280991181E-3</v>
      </c>
      <c r="D89" s="20">
        <f>[1]!s_dq_close(D$3,$A89,1)</f>
        <v>2.3450000000000002</v>
      </c>
      <c r="E89" s="10">
        <f>[1]!s_dq_pctchange(D$3,$A89)/100</f>
        <v>0</v>
      </c>
      <c r="F89" s="20">
        <f>[1]!s_dq_close(F$3,$A89,1)</f>
        <v>3.012</v>
      </c>
      <c r="G89" s="10">
        <f>[1]!s_dq_pctchange(F$3,$A89)/100</f>
        <v>0</v>
      </c>
      <c r="H89" s="8">
        <f>[1]!s_dq_close(H$3,$A89,1)</f>
        <v>2012.17</v>
      </c>
      <c r="I89" s="10">
        <f>[1]!s_dq_pctchange(H$3,$A89)/100</f>
        <v>3.5297743927298396E-4</v>
      </c>
    </row>
    <row r="90" spans="1:9" x14ac:dyDescent="0.2">
      <c r="A90" s="3">
        <f>reits合集!A90</f>
        <v>44411</v>
      </c>
      <c r="B90" s="20">
        <f>[1]!s_dq_close(B$3,$A90,1)</f>
        <v>3.8719999999999999</v>
      </c>
      <c r="C90" s="10">
        <f>[1]!s_dq_pctchange(B$3,$A90)/100</f>
        <v>3.8890329271453667E-3</v>
      </c>
      <c r="D90" s="20">
        <f>[1]!s_dq_close(D$3,$A90,1)</f>
        <v>2.3450000000000002</v>
      </c>
      <c r="E90" s="10">
        <f>[1]!s_dq_pctchange(D$3,$A90)/100</f>
        <v>2.1367521367522809E-3</v>
      </c>
      <c r="F90" s="20">
        <f>[1]!s_dq_close(F$3,$A90,1)</f>
        <v>3.012</v>
      </c>
      <c r="G90" s="10">
        <f>[1]!s_dq_pctchange(F$3,$A90)/100</f>
        <v>1.6627868307282651E-3</v>
      </c>
      <c r="H90" s="8">
        <f>[1]!s_dq_close(H$3,$A90,1)</f>
        <v>2011.46</v>
      </c>
      <c r="I90" s="10">
        <f>[1]!s_dq_pctchange(H$3,$A90)/100</f>
        <v>-2.7911496264419943E-3</v>
      </c>
    </row>
    <row r="91" spans="1:9" x14ac:dyDescent="0.2">
      <c r="A91" s="3">
        <f>reits合集!A91</f>
        <v>44410</v>
      </c>
      <c r="B91" s="20">
        <f>[1]!s_dq_close(B$3,$A91,1)</f>
        <v>3.8570000000000002</v>
      </c>
      <c r="C91" s="10">
        <f>[1]!s_dq_pctchange(B$3,$A91)/100</f>
        <v>5.9989567031820904E-3</v>
      </c>
      <c r="D91" s="20">
        <f>[1]!s_dq_close(D$3,$A91,1)</f>
        <v>2.34</v>
      </c>
      <c r="E91" s="10">
        <f>[1]!s_dq_pctchange(D$3,$A91)/100</f>
        <v>-4.2716787697579401E-4</v>
      </c>
      <c r="F91" s="20">
        <f>[1]!s_dq_close(F$3,$A91,1)</f>
        <v>3.0070000000000001</v>
      </c>
      <c r="G91" s="10">
        <f>[1]!s_dq_pctchange(F$3,$A91)/100</f>
        <v>6.6555740432619763E-4</v>
      </c>
      <c r="H91" s="8">
        <f>[1]!s_dq_close(H$3,$A91,1)</f>
        <v>2017.09</v>
      </c>
      <c r="I91" s="10">
        <f>[1]!s_dq_pctchange(H$3,$A91)/100</f>
        <v>6.0399604983590359E-3</v>
      </c>
    </row>
    <row r="92" spans="1:9" x14ac:dyDescent="0.2">
      <c r="A92" s="3">
        <f>reits合集!A92</f>
        <v>44407</v>
      </c>
      <c r="B92" s="20">
        <f>[1]!s_dq_close(B$3,$A92,1)</f>
        <v>3.8340000000000001</v>
      </c>
      <c r="C92" s="10">
        <f>[1]!s_dq_pctchange(B$3,$A92)/100</f>
        <v>2.608922515001017E-4</v>
      </c>
      <c r="D92" s="20">
        <f>[1]!s_dq_close(D$3,$A92,1)</f>
        <v>2.3410000000000002</v>
      </c>
      <c r="E92" s="10">
        <f>[1]!s_dq_pctchange(D$3,$A92)/100</f>
        <v>-2.1312872975276613E-3</v>
      </c>
      <c r="F92" s="20">
        <f>[1]!s_dq_close(F$3,$A92,1)</f>
        <v>3.0049999999999999</v>
      </c>
      <c r="G92" s="10">
        <f>[1]!s_dq_pctchange(F$3,$A92)/100</f>
        <v>-1.3293452974410113E-3</v>
      </c>
      <c r="H92" s="8">
        <f>[1]!s_dq_close(H$3,$A92,1)</f>
        <v>2004.98</v>
      </c>
      <c r="I92" s="10">
        <f>[1]!s_dq_pctchange(H$3,$A92)/100</f>
        <v>-1.3282676417466797E-2</v>
      </c>
    </row>
    <row r="93" spans="1:9" x14ac:dyDescent="0.2">
      <c r="A93" s="3">
        <f>reits合集!A93</f>
        <v>44406</v>
      </c>
      <c r="B93" s="20">
        <f>[1]!s_dq_close(B$3,$A93,1)</f>
        <v>3.8330000000000002</v>
      </c>
      <c r="C93" s="10">
        <f>[1]!s_dq_pctchange(B$3,$A93)/100</f>
        <v>2.0915032679738581E-3</v>
      </c>
      <c r="D93" s="20">
        <f>[1]!s_dq_close(D$3,$A93,1)</f>
        <v>2.3460000000000001</v>
      </c>
      <c r="E93" s="10">
        <f>[1]!s_dq_pctchange(D$3,$A93)/100</f>
        <v>4.7109207708779964E-3</v>
      </c>
      <c r="F93" s="20">
        <f>[1]!s_dq_close(F$3,$A93,1)</f>
        <v>3.0089999999999999</v>
      </c>
      <c r="G93" s="10">
        <f>[1]!s_dq_pctchange(F$3,$A93)/100</f>
        <v>1.9980019980019256E-3</v>
      </c>
      <c r="H93" s="8">
        <f>[1]!s_dq_close(H$3,$A93,1)</f>
        <v>2031.97</v>
      </c>
      <c r="I93" s="10">
        <f>[1]!s_dq_pctchange(H$3,$A93)/100</f>
        <v>1.0231730295964445E-2</v>
      </c>
    </row>
    <row r="94" spans="1:9" x14ac:dyDescent="0.2">
      <c r="A94" s="3">
        <f>reits合集!A94</f>
        <v>44405</v>
      </c>
      <c r="B94" s="20">
        <f>[1]!s_dq_close(B$3,$A94,1)</f>
        <v>3.8250000000000002</v>
      </c>
      <c r="C94" s="10">
        <f>[1]!s_dq_pctchange(B$3,$A94)/100</f>
        <v>-3.6467830164104691E-3</v>
      </c>
      <c r="D94" s="20">
        <f>[1]!s_dq_close(D$3,$A94,1)</f>
        <v>2.335</v>
      </c>
      <c r="E94" s="10">
        <f>[1]!s_dq_pctchange(D$3,$A94)/100</f>
        <v>-2.5630072618540055E-3</v>
      </c>
      <c r="F94" s="20">
        <f>[1]!s_dq_close(F$3,$A94,1)</f>
        <v>3.0030000000000001</v>
      </c>
      <c r="G94" s="10">
        <f>[1]!s_dq_pctchange(F$3,$A94)/100</f>
        <v>3.3311125916067087E-4</v>
      </c>
      <c r="H94" s="8">
        <f>[1]!s_dq_close(H$3,$A94,1)</f>
        <v>2011.39</v>
      </c>
      <c r="I94" s="10">
        <f>[1]!s_dq_pctchange(H$3,$A94)/100</f>
        <v>-1.6295709416005173E-2</v>
      </c>
    </row>
    <row r="95" spans="1:9" x14ac:dyDescent="0.2">
      <c r="A95" s="3">
        <f>reits合集!A95</f>
        <v>44404</v>
      </c>
      <c r="B95" s="20">
        <f>[1]!s_dq_close(B$3,$A95,1)</f>
        <v>3.839</v>
      </c>
      <c r="C95" s="10">
        <f>[1]!s_dq_pctchange(B$3,$A95)/100</f>
        <v>-5.9554634904195056E-3</v>
      </c>
      <c r="D95" s="20">
        <f>[1]!s_dq_close(D$3,$A95,1)</f>
        <v>2.3410000000000002</v>
      </c>
      <c r="E95" s="10">
        <f>[1]!s_dq_pctchange(D$3,$A95)/100</f>
        <v>-7.2094995759117483E-3</v>
      </c>
      <c r="F95" s="20">
        <f>[1]!s_dq_close(F$3,$A95,1)</f>
        <v>3.0019999999999998</v>
      </c>
      <c r="G95" s="10">
        <f>[1]!s_dq_pctchange(F$3,$A95)/100</f>
        <v>-1.9946808510639055E-3</v>
      </c>
      <c r="H95" s="8">
        <f>[1]!s_dq_close(H$3,$A95,1)</f>
        <v>2044.71</v>
      </c>
      <c r="I95" s="10">
        <f>[1]!s_dq_pctchange(H$3,$A95)/100</f>
        <v>-1.6829269465454318E-2</v>
      </c>
    </row>
    <row r="96" spans="1:9" x14ac:dyDescent="0.2">
      <c r="A96" s="3">
        <f>reits合集!A96</f>
        <v>44403</v>
      </c>
      <c r="B96" s="20">
        <f>[1]!s_dq_close(B$3,$A96,1)</f>
        <v>3.8620000000000001</v>
      </c>
      <c r="C96" s="10">
        <f>[1]!s_dq_pctchange(B$3,$A96)/100</f>
        <v>-1.2023535431056463E-2</v>
      </c>
      <c r="D96" s="20">
        <f>[1]!s_dq_close(D$3,$A96,1)</f>
        <v>2.3580000000000001</v>
      </c>
      <c r="E96" s="10">
        <f>[1]!s_dq_pctchange(D$3,$A96)/100</f>
        <v>-6.3211125158028321E-3</v>
      </c>
      <c r="F96" s="20">
        <f>[1]!s_dq_close(F$3,$A96,1)</f>
        <v>3.008</v>
      </c>
      <c r="G96" s="10">
        <f>[1]!s_dq_pctchange(F$3,$A96)/100</f>
        <v>-5.9484467944480486E-3</v>
      </c>
      <c r="H96" s="8">
        <f>[1]!s_dq_close(H$3,$A96,1)</f>
        <v>2079.71</v>
      </c>
      <c r="I96" s="10">
        <f>[1]!s_dq_pctchange(H$3,$A96)/100</f>
        <v>-2.823647051127489E-2</v>
      </c>
    </row>
    <row r="97" spans="1:9" x14ac:dyDescent="0.2">
      <c r="A97" s="3">
        <f>reits合集!A97</f>
        <v>44400</v>
      </c>
      <c r="B97" s="20">
        <f>[1]!s_dq_close(B$3,$A97,1)</f>
        <v>3.9089999999999998</v>
      </c>
      <c r="C97" s="10">
        <f>[1]!s_dq_pctchange(B$3,$A97)/100</f>
        <v>5.1427102082797684E-3</v>
      </c>
      <c r="D97" s="20">
        <f>[1]!s_dq_close(D$3,$A97,1)</f>
        <v>2.3730000000000002</v>
      </c>
      <c r="E97" s="10">
        <f>[1]!s_dq_pctchange(D$3,$A97)/100</f>
        <v>5.0825921219822146E-3</v>
      </c>
      <c r="F97" s="20">
        <f>[1]!s_dq_close(F$3,$A97,1)</f>
        <v>3.0259999999999998</v>
      </c>
      <c r="G97" s="10">
        <f>[1]!s_dq_pctchange(F$3,$A97)/100</f>
        <v>9.9239166390991383E-4</v>
      </c>
      <c r="H97" s="8">
        <f>[1]!s_dq_close(H$3,$A97,1)</f>
        <v>2140.14</v>
      </c>
      <c r="I97" s="10">
        <f>[1]!s_dq_pctchange(H$3,$A97)/100</f>
        <v>-1.7748220358819757E-2</v>
      </c>
    </row>
    <row r="98" spans="1:9" x14ac:dyDescent="0.2">
      <c r="A98" s="3">
        <f>reits合集!A98</f>
        <v>44399</v>
      </c>
      <c r="B98" s="20">
        <f>[1]!s_dq_close(B$3,$A98,1)</f>
        <v>3.8889999999999998</v>
      </c>
      <c r="C98" s="10">
        <f>[1]!s_dq_pctchange(B$3,$A98)/100</f>
        <v>2.5720164609050665E-4</v>
      </c>
      <c r="D98" s="20">
        <f>[1]!s_dq_close(D$3,$A98,1)</f>
        <v>2.3610000000000002</v>
      </c>
      <c r="E98" s="10">
        <f>[1]!s_dq_pctchange(D$3,$A98)/100</f>
        <v>0</v>
      </c>
      <c r="F98" s="20">
        <f>[1]!s_dq_close(F$3,$A98,1)</f>
        <v>3.0230000000000001</v>
      </c>
      <c r="G98" s="10">
        <f>[1]!s_dq_pctchange(F$3,$A98)/100</f>
        <v>-3.3068783068779424E-4</v>
      </c>
      <c r="H98" s="8">
        <f>[1]!s_dq_close(H$3,$A98,1)</f>
        <v>2178.81</v>
      </c>
      <c r="I98" s="10">
        <f>[1]!s_dq_pctchange(H$3,$A98)/100</f>
        <v>8.038363664758895E-4</v>
      </c>
    </row>
    <row r="99" spans="1:9" x14ac:dyDescent="0.2">
      <c r="A99" s="3">
        <f>reits合集!A99</f>
        <v>44398</v>
      </c>
      <c r="B99" s="20">
        <f>[1]!s_dq_close(B$3,$A99,1)</f>
        <v>3.8879999999999999</v>
      </c>
      <c r="C99" s="10">
        <f>[1]!s_dq_pctchange(B$3,$A99)/100</f>
        <v>2.5726781579621556E-4</v>
      </c>
      <c r="D99" s="20">
        <f>[1]!s_dq_close(D$3,$A99,1)</f>
        <v>2.3610000000000002</v>
      </c>
      <c r="E99" s="10">
        <f>[1]!s_dq_pctchange(D$3,$A99)/100</f>
        <v>-2.5348542458807698E-3</v>
      </c>
      <c r="F99" s="20">
        <f>[1]!s_dq_close(F$3,$A99,1)</f>
        <v>3.024</v>
      </c>
      <c r="G99" s="10">
        <f>[1]!s_dq_pctchange(F$3,$A99)/100</f>
        <v>-1.6507098052162077E-3</v>
      </c>
      <c r="H99" s="8">
        <f>[1]!s_dq_close(H$3,$A99,1)</f>
        <v>2177.06</v>
      </c>
      <c r="I99" s="10">
        <f>[1]!s_dq_pctchange(H$3,$A99)/100</f>
        <v>-6.0992868947508357E-3</v>
      </c>
    </row>
    <row r="100" spans="1:9" x14ac:dyDescent="0.2">
      <c r="A100" s="3">
        <f>reits合集!A100</f>
        <v>44397</v>
      </c>
      <c r="B100" s="20">
        <f>[1]!s_dq_close(B$3,$A100,1)</f>
        <v>3.887</v>
      </c>
      <c r="C100" s="10">
        <f>[1]!s_dq_pctchange(B$3,$A100)/100</f>
        <v>2.5733401955735716E-4</v>
      </c>
      <c r="D100" s="20">
        <f>[1]!s_dq_close(D$3,$A100,1)</f>
        <v>2.367</v>
      </c>
      <c r="E100" s="10">
        <f>[1]!s_dq_pctchange(D$3,$A100)/100</f>
        <v>-3.3684210526315817E-3</v>
      </c>
      <c r="F100" s="20">
        <f>[1]!s_dq_close(F$3,$A100,1)</f>
        <v>3.0289999999999999</v>
      </c>
      <c r="G100" s="10">
        <f>[1]!s_dq_pctchange(F$3,$A100)/100</f>
        <v>3.3025099075293589E-4</v>
      </c>
      <c r="H100" s="8">
        <f>[1]!s_dq_close(H$3,$A100,1)</f>
        <v>2190.42</v>
      </c>
      <c r="I100" s="10">
        <f>[1]!s_dq_pctchange(H$3,$A100)/100</f>
        <v>-2.045641962540506E-3</v>
      </c>
    </row>
    <row r="101" spans="1:9" x14ac:dyDescent="0.2">
      <c r="A101" s="3">
        <f>reits合集!A101</f>
        <v>44396</v>
      </c>
      <c r="B101" s="20">
        <f>[1]!s_dq_close(B$3,$A101,1)</f>
        <v>3.8860000000000001</v>
      </c>
      <c r="C101" s="10">
        <f>[1]!s_dq_pctchange(B$3,$A101)/100</f>
        <v>2.5740025740034336E-4</v>
      </c>
      <c r="D101" s="20">
        <f>[1]!s_dq_close(D$3,$A101,1)</f>
        <v>2.375</v>
      </c>
      <c r="E101" s="10">
        <f>[1]!s_dq_pctchange(D$3,$A101)/100</f>
        <v>5.0782903089293318E-3</v>
      </c>
      <c r="F101" s="20">
        <f>[1]!s_dq_close(F$3,$A101,1)</f>
        <v>3.028</v>
      </c>
      <c r="G101" s="10">
        <f>[1]!s_dq_pctchange(F$3,$A101)/100</f>
        <v>3.303600925007895E-4</v>
      </c>
      <c r="H101" s="8">
        <f>[1]!s_dq_close(H$3,$A101,1)</f>
        <v>2194.91</v>
      </c>
      <c r="I101" s="10">
        <f>[1]!s_dq_pctchange(H$3,$A101)/100</f>
        <v>-4.5363407431248205E-2</v>
      </c>
    </row>
    <row r="102" spans="1:9" x14ac:dyDescent="0.2">
      <c r="A102" s="3">
        <f>reits合集!A102</f>
        <v>44393</v>
      </c>
      <c r="B102" s="20">
        <f>[1]!s_dq_close(B$3,$A102,1)</f>
        <v>3.8849999999999998</v>
      </c>
      <c r="C102" s="10">
        <f>[1]!s_dq_pctchange(B$3,$A102)/100</f>
        <v>9.3530787217458011E-3</v>
      </c>
      <c r="D102" s="20">
        <f>[1]!s_dq_close(D$3,$A102,1)</f>
        <v>2.363</v>
      </c>
      <c r="E102" s="10">
        <f>[1]!s_dq_pctchange(D$3,$A102)/100</f>
        <v>1.3293310463121844E-2</v>
      </c>
      <c r="F102" s="20">
        <f>[1]!s_dq_close(F$3,$A102,1)</f>
        <v>3.0270000000000001</v>
      </c>
      <c r="G102" s="10">
        <f>[1]!s_dq_pctchange(F$3,$A102)/100</f>
        <v>4.9800796812749419E-3</v>
      </c>
      <c r="H102" s="8">
        <f>[1]!s_dq_close(H$3,$A102,1)</f>
        <v>2299.21</v>
      </c>
      <c r="I102" s="10">
        <f>[1]!s_dq_pctchange(H$3,$A102)/100</f>
        <v>-2.8426185727324964E-2</v>
      </c>
    </row>
    <row r="103" spans="1:9" x14ac:dyDescent="0.2">
      <c r="A103" s="3">
        <f>reits合集!A103</f>
        <v>44392</v>
      </c>
      <c r="B103" s="20">
        <f>[1]!s_dq_close(B$3,$A103,1)</f>
        <v>3.8490000000000002</v>
      </c>
      <c r="C103" s="10">
        <f>[1]!s_dq_pctchange(B$3,$A103)/100</f>
        <v>1.2894736842105363E-2</v>
      </c>
      <c r="D103" s="20">
        <f>[1]!s_dq_close(D$3,$A103,1)</f>
        <v>2.3319999999999999</v>
      </c>
      <c r="E103" s="10">
        <f>[1]!s_dq_pctchange(D$3,$A103)/100</f>
        <v>0</v>
      </c>
      <c r="F103" s="20">
        <f>[1]!s_dq_close(F$3,$A103,1)</f>
        <v>3.012</v>
      </c>
      <c r="G103" s="10">
        <f>[1]!s_dq_pctchange(F$3,$A103)/100</f>
        <v>1.6627868307282651E-3</v>
      </c>
      <c r="H103" s="8">
        <f>[1]!s_dq_close(H$3,$A103,1)</f>
        <v>2366.48</v>
      </c>
      <c r="I103" s="10">
        <f>[1]!s_dq_pctchange(H$3,$A103)/100</f>
        <v>2.1095189399332873E-2</v>
      </c>
    </row>
    <row r="104" spans="1:9" x14ac:dyDescent="0.2">
      <c r="A104" s="3">
        <f>reits合集!A104</f>
        <v>44391</v>
      </c>
      <c r="B104" s="20">
        <f>[1]!s_dq_close(B$3,$A104,1)</f>
        <v>3.8</v>
      </c>
      <c r="C104" s="10">
        <f>[1]!s_dq_pctchange(B$3,$A104)/100</f>
        <v>-2.6246719160105594E-3</v>
      </c>
      <c r="D104" s="20">
        <f>[1]!s_dq_close(D$3,$A104,1)</f>
        <v>2.3319999999999999</v>
      </c>
      <c r="E104" s="10">
        <f>[1]!s_dq_pctchange(D$3,$A104)/100</f>
        <v>-2.5662959794697294E-3</v>
      </c>
      <c r="F104" s="20">
        <f>[1]!s_dq_close(F$3,$A104,1)</f>
        <v>3.0070000000000001</v>
      </c>
      <c r="G104" s="10">
        <f>[1]!s_dq_pctchange(F$3,$A104)/100</f>
        <v>-6.6467264872043202E-4</v>
      </c>
      <c r="H104" s="8">
        <f>[1]!s_dq_close(H$3,$A104,1)</f>
        <v>2317.59</v>
      </c>
      <c r="I104" s="10">
        <f>[1]!s_dq_pctchange(H$3,$A104)/100</f>
        <v>-1.4542114729631395E-2</v>
      </c>
    </row>
    <row r="105" spans="1:9" x14ac:dyDescent="0.2">
      <c r="A105" s="3">
        <f>reits合集!A105</f>
        <v>44390</v>
      </c>
      <c r="B105" s="20">
        <f>[1]!s_dq_close(B$3,$A105,1)</f>
        <v>3.81</v>
      </c>
      <c r="C105" s="10">
        <f>[1]!s_dq_pctchange(B$3,$A105)/100</f>
        <v>-6.0005217845030346E-3</v>
      </c>
      <c r="D105" s="20">
        <f>[1]!s_dq_close(D$3,$A105,1)</f>
        <v>2.3380000000000001</v>
      </c>
      <c r="E105" s="10">
        <f>[1]!s_dq_pctchange(D$3,$A105)/100</f>
        <v>-5.5295618885580185E-3</v>
      </c>
      <c r="F105" s="20">
        <f>[1]!s_dq_close(F$3,$A105,1)</f>
        <v>3.0089999999999999</v>
      </c>
      <c r="G105" s="10">
        <f>[1]!s_dq_pctchange(F$3,$A105)/100</f>
        <v>1.6644474034620152E-3</v>
      </c>
      <c r="H105" s="8">
        <f>[1]!s_dq_close(H$3,$A105,1)</f>
        <v>2351.79</v>
      </c>
      <c r="I105" s="10">
        <f>[1]!s_dq_pctchange(H$3,$A105)/100</f>
        <v>3.9717942483255664E-2</v>
      </c>
    </row>
    <row r="106" spans="1:9" x14ac:dyDescent="0.2">
      <c r="A106" s="3">
        <f>reits合集!A106</f>
        <v>44389</v>
      </c>
      <c r="B106" s="20">
        <f>[1]!s_dq_close(B$3,$A106,1)</f>
        <v>3.8330000000000002</v>
      </c>
      <c r="C106" s="10">
        <f>[1]!s_dq_pctchange(B$3,$A106)/100</f>
        <v>-4.674110620617968E-3</v>
      </c>
      <c r="D106" s="20">
        <f>[1]!s_dq_close(D$3,$A106,1)</f>
        <v>2.351</v>
      </c>
      <c r="E106" s="10">
        <f>[1]!s_dq_pctchange(D$3,$A106)/100</f>
        <v>-3.3912674862229793E-3</v>
      </c>
      <c r="F106" s="20">
        <f>[1]!s_dq_close(F$3,$A106,1)</f>
        <v>3.004</v>
      </c>
      <c r="G106" s="10">
        <f>[1]!s_dq_pctchange(F$3,$A106)/100</f>
        <v>-1.993355481727503E-3</v>
      </c>
      <c r="H106" s="8">
        <f>[1]!s_dq_close(H$3,$A106,1)</f>
        <v>2261.9499999999998</v>
      </c>
      <c r="I106" s="10">
        <f>[1]!s_dq_pctchange(H$3,$A106)/100</f>
        <v>-3.7656903765691178E-3</v>
      </c>
    </row>
    <row r="107" spans="1:9" x14ac:dyDescent="0.2">
      <c r="A107" s="3">
        <f>reits合集!A107</f>
        <v>44386</v>
      </c>
      <c r="B107" s="20">
        <f>[1]!s_dq_close(B$3,$A107,1)</f>
        <v>3.851</v>
      </c>
      <c r="C107" s="10">
        <f>[1]!s_dq_pctchange(B$3,$A107)/100</f>
        <v>-4.1375743470390518E-3</v>
      </c>
      <c r="D107" s="20">
        <f>[1]!s_dq_close(D$3,$A107,1)</f>
        <v>2.359</v>
      </c>
      <c r="E107" s="10">
        <f>[1]!s_dq_pctchange(D$3,$A107)/100</f>
        <v>-2.1150592216581613E-3</v>
      </c>
      <c r="F107" s="20">
        <f>[1]!s_dq_close(F$3,$A107,1)</f>
        <v>3.01</v>
      </c>
      <c r="G107" s="10">
        <f>[1]!s_dq_pctchange(F$3,$A107)/100</f>
        <v>-1.3271400132714014E-3</v>
      </c>
      <c r="H107" s="8">
        <f>[1]!s_dq_close(H$3,$A107,1)</f>
        <v>2270.5</v>
      </c>
      <c r="I107" s="10">
        <f>[1]!s_dq_pctchange(H$3,$A107)/100</f>
        <v>2.817871844248586E-3</v>
      </c>
    </row>
    <row r="108" spans="1:9" x14ac:dyDescent="0.2">
      <c r="A108" s="3">
        <f>reits合集!A108</f>
        <v>44385</v>
      </c>
      <c r="B108" s="20">
        <f>[1]!s_dq_close(B$3,$A108,1)</f>
        <v>3.867</v>
      </c>
      <c r="C108" s="10">
        <f>[1]!s_dq_pctchange(B$3,$A108)/100</f>
        <v>-1.0333247222939817E-3</v>
      </c>
      <c r="D108" s="20">
        <f>[1]!s_dq_close(D$3,$A108,1)</f>
        <v>2.3639999999999999</v>
      </c>
      <c r="E108" s="10">
        <f>[1]!s_dq_pctchange(D$3,$A108)/100</f>
        <v>-4.2122999157540985E-3</v>
      </c>
      <c r="F108" s="20">
        <f>[1]!s_dq_close(F$3,$A108,1)</f>
        <v>3.0139999999999998</v>
      </c>
      <c r="G108" s="10">
        <f>[1]!s_dq_pctchange(F$3,$A108)/100</f>
        <v>-3.306878306878383E-3</v>
      </c>
      <c r="H108" s="8">
        <f>[1]!s_dq_close(H$3,$A108,1)</f>
        <v>2264.12</v>
      </c>
      <c r="I108" s="10">
        <f>[1]!s_dq_pctchange(H$3,$A108)/100</f>
        <v>-2.2474682930698256E-3</v>
      </c>
    </row>
    <row r="109" spans="1:9" x14ac:dyDescent="0.2">
      <c r="A109" s="3">
        <f>reits合集!A109</f>
        <v>44384</v>
      </c>
      <c r="B109" s="20">
        <f>[1]!s_dq_close(B$3,$A109,1)</f>
        <v>3.871</v>
      </c>
      <c r="C109" s="10">
        <f>[1]!s_dq_pctchange(B$3,$A109)/100</f>
        <v>-2.3195876288659529E-3</v>
      </c>
      <c r="D109" s="20">
        <f>[1]!s_dq_close(D$3,$A109,1)</f>
        <v>2.3740000000000001</v>
      </c>
      <c r="E109" s="10">
        <f>[1]!s_dq_pctchange(D$3,$A109)/100</f>
        <v>-2.9399412011758396E-3</v>
      </c>
      <c r="F109" s="20">
        <f>[1]!s_dq_close(F$3,$A109,1)</f>
        <v>3.024</v>
      </c>
      <c r="G109" s="10">
        <f>[1]!s_dq_pctchange(F$3,$A109)/100</f>
        <v>-4.9358341559724E-3</v>
      </c>
      <c r="H109" s="8">
        <f>[1]!s_dq_close(H$3,$A109,1)</f>
        <v>2269.2199999999998</v>
      </c>
      <c r="I109" s="10">
        <f>[1]!s_dq_pctchange(H$3,$A109)/100</f>
        <v>-3.7624188358014402E-3</v>
      </c>
    </row>
    <row r="110" spans="1:9" x14ac:dyDescent="0.2">
      <c r="A110" s="3">
        <f>reits合集!A110</f>
        <v>44383</v>
      </c>
      <c r="B110" s="20">
        <f>[1]!s_dq_close(B$3,$A110,1)</f>
        <v>3.88</v>
      </c>
      <c r="C110" s="10">
        <f>[1]!s_dq_pctchange(B$3,$A110)/100</f>
        <v>0</v>
      </c>
      <c r="D110" s="20">
        <f>[1]!s_dq_close(D$3,$A110,1)</f>
        <v>2.3809999999999998</v>
      </c>
      <c r="E110" s="10">
        <f>[1]!s_dq_pctchange(D$3,$A110)/100</f>
        <v>-2.5136154168413187E-3</v>
      </c>
      <c r="F110" s="20">
        <f>[1]!s_dq_close(F$3,$A110,1)</f>
        <v>3.0390000000000001</v>
      </c>
      <c r="G110" s="10">
        <f>[1]!s_dq_pctchange(F$3,$A110)/100</f>
        <v>-5.2373158756137527E-3</v>
      </c>
      <c r="H110" s="8">
        <f>[1]!s_dq_close(H$3,$A110,1)</f>
        <v>2277.79</v>
      </c>
      <c r="I110" s="10">
        <f>[1]!s_dq_pctchange(H$3,$A110)/100</f>
        <v>-2.8542535820444605E-3</v>
      </c>
    </row>
    <row r="111" spans="1:9" x14ac:dyDescent="0.2">
      <c r="A111" s="3">
        <f>reits合集!A111</f>
        <v>44382</v>
      </c>
      <c r="B111" s="20">
        <f>[1]!s_dq_close(B$3,$A111,1)</f>
        <v>3.88</v>
      </c>
      <c r="C111" s="10">
        <f>[1]!s_dq_pctchange(B$3,$A111)/100</f>
        <v>-1.8008747105737375E-3</v>
      </c>
      <c r="D111" s="20">
        <f>[1]!s_dq_close(D$3,$A111,1)</f>
        <v>2.387</v>
      </c>
      <c r="E111" s="10">
        <f>[1]!s_dq_pctchange(D$3,$A111)/100</f>
        <v>-3.3402922755741155E-3</v>
      </c>
      <c r="F111" s="20">
        <f>[1]!s_dq_close(F$3,$A111,1)</f>
        <v>3.0550000000000002</v>
      </c>
      <c r="G111" s="10">
        <f>[1]!s_dq_pctchange(F$3,$A111)/100</f>
        <v>-3.2722513089001633E-4</v>
      </c>
      <c r="H111" s="8">
        <f>[1]!s_dq_close(H$3,$A111,1)</f>
        <v>2284.31</v>
      </c>
      <c r="I111" s="10">
        <f>[1]!s_dq_pctchange(H$3,$A111)/100</f>
        <v>8.3829216181377387E-3</v>
      </c>
    </row>
    <row r="112" spans="1:9" x14ac:dyDescent="0.2">
      <c r="A112" s="3">
        <f>reits合集!A112</f>
        <v>44379</v>
      </c>
      <c r="B112" s="20">
        <f>[1]!s_dq_close(B$3,$A112,1)</f>
        <v>3.887</v>
      </c>
      <c r="C112" s="10">
        <f>[1]!s_dq_pctchange(B$3,$A112)/100</f>
        <v>-2.2875816993464099E-2</v>
      </c>
      <c r="D112" s="20">
        <f>[1]!s_dq_close(D$3,$A112,1)</f>
        <v>2.395</v>
      </c>
      <c r="E112" s="10">
        <f>[1]!s_dq_pctchange(D$3,$A112)/100</f>
        <v>-1.9647973802701613E-2</v>
      </c>
      <c r="F112" s="20">
        <f>[1]!s_dq_close(F$3,$A112,1)</f>
        <v>3.056</v>
      </c>
      <c r="G112" s="10">
        <f>[1]!s_dq_pctchange(F$3,$A112)/100</f>
        <v>-1.6414547795300983E-2</v>
      </c>
      <c r="H112" s="8">
        <f>[1]!s_dq_close(H$3,$A112,1)</f>
        <v>2265.3200000000002</v>
      </c>
      <c r="I112" s="10">
        <f>[1]!s_dq_pctchange(H$3,$A112)/100</f>
        <v>-1.1787082195485828E-2</v>
      </c>
    </row>
    <row r="113" spans="1:9" x14ac:dyDescent="0.2">
      <c r="A113" s="3">
        <f>reits合集!A113</f>
        <v>44378</v>
      </c>
      <c r="B113" s="20">
        <f>[1]!s_dq_close(B$3,$A113,1)</f>
        <v>3.9780000000000002</v>
      </c>
      <c r="C113" s="10">
        <f>[1]!s_dq_pctchange(B$3,$A113)/100</f>
        <v>2.3938223938224045E-2</v>
      </c>
      <c r="D113" s="20">
        <f>[1]!s_dq_close(D$3,$A113,1)</f>
        <v>2.4430000000000001</v>
      </c>
      <c r="E113" s="10">
        <f>[1]!s_dq_pctchange(D$3,$A113)/100</f>
        <v>2.9064869418702587E-2</v>
      </c>
      <c r="F113" s="20">
        <f>[1]!s_dq_close(F$3,$A113,1)</f>
        <v>3.1070000000000002</v>
      </c>
      <c r="G113" s="10">
        <f>[1]!s_dq_pctchange(F$3,$A113)/100</f>
        <v>2.8807947019867611E-2</v>
      </c>
      <c r="H113" s="8">
        <f>[1]!s_dq_close(H$3,$A113,1)</f>
        <v>2292.34</v>
      </c>
      <c r="I113" s="10">
        <f>[1]!s_dq_pctchange(H$3,$A113)/100</f>
        <v>1.0856719524456436E-2</v>
      </c>
    </row>
    <row r="114" spans="1:9" x14ac:dyDescent="0.2">
      <c r="A114" s="3">
        <f>reits合集!A114</f>
        <v>44377</v>
      </c>
      <c r="B114" s="20">
        <f>[1]!s_dq_close(B$3,$A114,1)</f>
        <v>3.8849999999999998</v>
      </c>
      <c r="C114" s="10">
        <f>[1]!s_dq_pctchange(B$3,$A114)/100</f>
        <v>5.1506567087297955E-4</v>
      </c>
      <c r="D114" s="20">
        <f>[1]!s_dq_close(D$3,$A114,1)</f>
        <v>2.3740000000000001</v>
      </c>
      <c r="E114" s="10">
        <f>[1]!s_dq_pctchange(D$3,$A114)/100</f>
        <v>4.2140750105347231E-4</v>
      </c>
      <c r="F114" s="20">
        <f>[1]!s_dq_close(F$3,$A114,1)</f>
        <v>3.02</v>
      </c>
      <c r="G114" s="10">
        <f>[1]!s_dq_pctchange(F$3,$A114)/100</f>
        <v>1.3262599469496034E-3</v>
      </c>
      <c r="H114" s="8">
        <f>[1]!s_dq_close(H$3,$A114,1)</f>
        <v>2267.7199999999998</v>
      </c>
      <c r="I114" s="10">
        <f>[1]!s_dq_pctchange(H$3,$A114)/100</f>
        <v>-4.6219686162625702E-3</v>
      </c>
    </row>
    <row r="115" spans="1:9" x14ac:dyDescent="0.2">
      <c r="A115" s="3">
        <f>reits合集!A115</f>
        <v>44376</v>
      </c>
      <c r="B115" s="20">
        <f>[1]!s_dq_close(B$3,$A115,1)</f>
        <v>3.883</v>
      </c>
      <c r="C115" s="10">
        <f>[1]!s_dq_pctchange(B$3,$A115)/100</f>
        <v>5.1533110023195669E-4</v>
      </c>
      <c r="D115" s="20">
        <f>[1]!s_dq_close(D$3,$A115,1)</f>
        <v>2.3730000000000002</v>
      </c>
      <c r="E115" s="10">
        <f>[1]!s_dq_pctchange(D$3,$A115)/100</f>
        <v>-1.0425354462051672E-2</v>
      </c>
      <c r="F115" s="20">
        <f>[1]!s_dq_close(F$3,$A115,1)</f>
        <v>3.016</v>
      </c>
      <c r="G115" s="10">
        <f>[1]!s_dq_pctchange(F$3,$A115)/100</f>
        <v>-4.9488617617948283E-3</v>
      </c>
      <c r="H115" s="8">
        <f>[1]!s_dq_close(H$3,$A115,1)</f>
        <v>2278.25</v>
      </c>
      <c r="I115" s="10">
        <f>[1]!s_dq_pctchange(H$3,$A115)/100</f>
        <v>-2.0280294657716212E-2</v>
      </c>
    </row>
    <row r="116" spans="1:9" x14ac:dyDescent="0.2">
      <c r="A116" s="3">
        <f>reits合集!A116</f>
        <v>44375</v>
      </c>
      <c r="B116" s="20">
        <f>[1]!s_dq_close(B$3,$A116,1)</f>
        <v>3.8809999999999998</v>
      </c>
      <c r="C116" s="10">
        <f>[1]!s_dq_pctchange(B$3,$A116)/100</f>
        <v>-1.5436068947775219E-3</v>
      </c>
      <c r="D116" s="20">
        <f>[1]!s_dq_close(D$3,$A116,1)</f>
        <v>2.3980000000000001</v>
      </c>
      <c r="E116" s="10">
        <f>[1]!s_dq_pctchange(D$3,$A116)/100</f>
        <v>-3.7390943082675097E-3</v>
      </c>
      <c r="F116" s="20">
        <f>[1]!s_dq_close(F$3,$A116,1)</f>
        <v>3.0310000000000001</v>
      </c>
      <c r="G116" s="10">
        <f>[1]!s_dq_pctchange(F$3,$A116)/100</f>
        <v>-6.5552277941658531E-3</v>
      </c>
      <c r="H116" s="8">
        <f>[1]!s_dq_close(H$3,$A116,1)</f>
        <v>2325.41</v>
      </c>
      <c r="I116" s="10">
        <f>[1]!s_dq_pctchange(H$3,$A116)/100</f>
        <v>-1.3143041444928345E-2</v>
      </c>
    </row>
    <row r="117" spans="1:9" x14ac:dyDescent="0.2">
      <c r="A117" s="3">
        <f>reits合集!A117</f>
        <v>44372</v>
      </c>
      <c r="B117" s="20">
        <f>[1]!s_dq_close(B$3,$A117,1)</f>
        <v>3.887</v>
      </c>
      <c r="C117" s="10">
        <f>[1]!s_dq_pctchange(B$3,$A117)/100</f>
        <v>5.1480051480057244E-4</v>
      </c>
      <c r="D117" s="20">
        <f>[1]!s_dq_close(D$3,$A117,1)</f>
        <v>2.407</v>
      </c>
      <c r="E117" s="10">
        <f>[1]!s_dq_pctchange(D$3,$A117)/100</f>
        <v>2.9166666666667158E-3</v>
      </c>
      <c r="F117" s="20">
        <f>[1]!s_dq_close(F$3,$A117,1)</f>
        <v>3.0510000000000002</v>
      </c>
      <c r="G117" s="10">
        <f>[1]!s_dq_pctchange(F$3,$A117)/100</f>
        <v>-3.5924232527758584E-3</v>
      </c>
      <c r="H117" s="8">
        <f>[1]!s_dq_close(H$3,$A117,1)</f>
        <v>2356.38</v>
      </c>
      <c r="I117" s="10">
        <f>[1]!s_dq_pctchange(H$3,$A117)/100</f>
        <v>6.4795554435527238E-3</v>
      </c>
    </row>
    <row r="118" spans="1:9" x14ac:dyDescent="0.2">
      <c r="A118" s="3">
        <f>reits合集!A118</f>
        <v>44371</v>
      </c>
      <c r="B118" s="20">
        <f>[1]!s_dq_close(B$3,$A118,1)</f>
        <v>3.8849999999999998</v>
      </c>
      <c r="C118" s="10">
        <f>[1]!s_dq_pctchange(B$3,$A118)/100</f>
        <v>-5.3763440860215951E-3</v>
      </c>
      <c r="D118" s="20">
        <f>[1]!s_dq_close(D$3,$A118,1)</f>
        <v>2.4</v>
      </c>
      <c r="E118" s="10">
        <f>[1]!s_dq_pctchange(D$3,$A118)/100</f>
        <v>2.9251984956122517E-3</v>
      </c>
      <c r="F118" s="20">
        <f>[1]!s_dq_close(F$3,$A118,1)</f>
        <v>3.0619999999999998</v>
      </c>
      <c r="G118" s="10">
        <f>[1]!s_dq_pctchange(F$3,$A118)/100</f>
        <v>9.8071265119309241E-4</v>
      </c>
      <c r="H118" s="8">
        <f>[1]!s_dq_close(H$3,$A118,1)</f>
        <v>2341.21</v>
      </c>
      <c r="I118" s="10">
        <f>[1]!s_dq_pctchange(H$3,$A118)/100</f>
        <v>3.3857481431957565E-3</v>
      </c>
    </row>
    <row r="119" spans="1:9" x14ac:dyDescent="0.2">
      <c r="A119" s="3">
        <f>reits合集!A119</f>
        <v>44370</v>
      </c>
      <c r="B119" s="20">
        <f>[1]!s_dq_close(B$3,$A119,1)</f>
        <v>3.9060000000000001</v>
      </c>
      <c r="C119" s="10">
        <f>[1]!s_dq_pctchange(B$3,$A119)/100</f>
        <v>-2.559508574353442E-4</v>
      </c>
      <c r="D119" s="20">
        <f>[1]!s_dq_close(D$3,$A119,1)</f>
        <v>2.3929999999999998</v>
      </c>
      <c r="E119" s="10">
        <f>[1]!s_dq_pctchange(D$3,$A119)/100</f>
        <v>-2.8814935064935137E-2</v>
      </c>
      <c r="F119" s="20">
        <f>[1]!s_dq_close(F$3,$A119,1)</f>
        <v>3.0590000000000002</v>
      </c>
      <c r="G119" s="10">
        <f>[1]!s_dq_pctchange(F$3,$A119)/100</f>
        <v>-1.9865427747516769E-2</v>
      </c>
      <c r="H119" s="8">
        <f>[1]!s_dq_close(H$3,$A119,1)</f>
        <v>2333.31</v>
      </c>
      <c r="I119" s="10">
        <f>[1]!s_dq_pctchange(H$3,$A119)/100</f>
        <v>9.8240255338862968E-4</v>
      </c>
    </row>
    <row r="120" spans="1:9" x14ac:dyDescent="0.2">
      <c r="A120" s="3"/>
    </row>
  </sheetData>
  <mergeCells count="8">
    <mergeCell ref="T2:U2"/>
    <mergeCell ref="V2:W2"/>
    <mergeCell ref="X2:Y2"/>
    <mergeCell ref="B2:C2"/>
    <mergeCell ref="D2:E2"/>
    <mergeCell ref="F2:G2"/>
    <mergeCell ref="H2:I2"/>
    <mergeCell ref="R2: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7952-B96E-4422-B3E5-AF9368ED3EC3}">
  <dimension ref="A2:U140"/>
  <sheetViews>
    <sheetView topLeftCell="A10" workbookViewId="0">
      <selection activeCell="B18" sqref="B18"/>
    </sheetView>
  </sheetViews>
  <sheetFormatPr defaultRowHeight="14.25" x14ac:dyDescent="0.2"/>
  <cols>
    <col min="1" max="1" width="11.125" bestFit="1" customWidth="1"/>
    <col min="15" max="15" width="11.625" bestFit="1" customWidth="1"/>
    <col min="20" max="20" width="10.25" bestFit="1" customWidth="1"/>
  </cols>
  <sheetData>
    <row r="2" spans="1:21" x14ac:dyDescent="0.2">
      <c r="B2" s="28" t="str">
        <f ca="1">VLOOKUP(B3,Basic!$A:$B,2,)</f>
        <v>中金普洛斯REIT</v>
      </c>
      <c r="C2" s="28"/>
      <c r="D2" s="28" t="str">
        <f ca="1">VLOOKUP(D3,Basic!$A:$B,2,)</f>
        <v>红土盐田港REIT</v>
      </c>
      <c r="E2" s="28"/>
      <c r="F2" s="28" t="s">
        <v>53</v>
      </c>
      <c r="G2" s="28"/>
      <c r="P2" s="28" t="str">
        <f ca="1">VLOOKUP(P3,Basic!$A:$B,2,)</f>
        <v>中金普洛斯REIT</v>
      </c>
      <c r="Q2" s="28"/>
      <c r="R2" s="28" t="str">
        <f ca="1">VLOOKUP(R3,Basic!$A:$B,2,)</f>
        <v>红土盐田港REIT</v>
      </c>
      <c r="S2" s="28"/>
      <c r="T2" s="28" t="s">
        <v>53</v>
      </c>
      <c r="U2" s="28"/>
    </row>
    <row r="3" spans="1:21" x14ac:dyDescent="0.2">
      <c r="B3" s="1" t="s">
        <v>17</v>
      </c>
      <c r="C3" s="1"/>
      <c r="D3" s="1" t="s">
        <v>1</v>
      </c>
      <c r="F3" t="s">
        <v>33</v>
      </c>
      <c r="P3" s="1" t="s">
        <v>17</v>
      </c>
      <c r="Q3" s="22">
        <f>PEARSON(Q5:Q29,$U$5:$U$29)</f>
        <v>-3.3827079901382819E-2</v>
      </c>
      <c r="R3" s="1" t="s">
        <v>1</v>
      </c>
      <c r="S3" s="22">
        <f>PEARSON(S5:S29,$U$5:$U$29)</f>
        <v>4.9633426651646252E-2</v>
      </c>
      <c r="T3" t="s">
        <v>33</v>
      </c>
    </row>
    <row r="4" spans="1:21" x14ac:dyDescent="0.2">
      <c r="B4" s="19" t="s">
        <v>50</v>
      </c>
      <c r="C4" s="19" t="s">
        <v>51</v>
      </c>
      <c r="D4" s="19" t="s">
        <v>50</v>
      </c>
      <c r="E4" s="19" t="s">
        <v>51</v>
      </c>
      <c r="F4" s="19" t="s">
        <v>50</v>
      </c>
      <c r="G4" s="19" t="s">
        <v>51</v>
      </c>
      <c r="P4" s="19" t="s">
        <v>50</v>
      </c>
      <c r="Q4" s="19" t="s">
        <v>51</v>
      </c>
      <c r="R4" s="19" t="s">
        <v>50</v>
      </c>
      <c r="S4" s="19" t="s">
        <v>51</v>
      </c>
      <c r="T4" s="19" t="s">
        <v>50</v>
      </c>
      <c r="U4" s="19" t="s">
        <v>51</v>
      </c>
    </row>
    <row r="5" spans="1:21" x14ac:dyDescent="0.2">
      <c r="A5" s="3">
        <f>高速公路!A5</f>
        <v>44539</v>
      </c>
      <c r="B5" s="20">
        <f>[1]!s_dq_close(B$3,$A5,1)</f>
        <v>5.0019999999999998</v>
      </c>
      <c r="C5" s="10">
        <f>[1]!s_dq_pctchange(B$3,$A5)/100</f>
        <v>7.0465069458425901E-3</v>
      </c>
      <c r="D5" s="20">
        <f>[1]!s_dq_close(D$3,$A5,1)</f>
        <v>3.1880000000000002</v>
      </c>
      <c r="E5" s="10">
        <f>[1]!s_dq_pctchange(D$3,$A5)/100</f>
        <v>3.3052495139339055E-2</v>
      </c>
      <c r="F5" s="8">
        <f>[1]!s_dq_close(F$3,$A5,1)</f>
        <v>6192.8</v>
      </c>
      <c r="G5" s="10">
        <f>[1]!s_dq_pctchange(F$3,$A5)/100</f>
        <v>1.5424522810486875E-2</v>
      </c>
      <c r="O5" s="15">
        <v>44372</v>
      </c>
      <c r="P5" s="9">
        <f>[1]!s_dq_close(P$3,$O5)</f>
        <v>3.9089999999999998</v>
      </c>
      <c r="R5" s="9">
        <f>[1]!s_dq_close(R$3,$O5)</f>
        <v>2.3239999999999998</v>
      </c>
      <c r="T5" s="9">
        <f>[1]!s_dq_close(T$3,$O5)</f>
        <v>5875.6</v>
      </c>
    </row>
    <row r="6" spans="1:21" x14ac:dyDescent="0.2">
      <c r="A6" s="3">
        <f>高速公路!A6</f>
        <v>44538</v>
      </c>
      <c r="B6" s="20">
        <f>[1]!s_dq_close(B$3,$A6,1)</f>
        <v>4.9669999999999996</v>
      </c>
      <c r="C6" s="10">
        <f>[1]!s_dq_pctchange(B$3,$A6)/100</f>
        <v>6.0765647154140904E-3</v>
      </c>
      <c r="D6" s="20">
        <f>[1]!s_dq_close(D$3,$A6,1)</f>
        <v>3.0859999999999999</v>
      </c>
      <c r="E6" s="10">
        <f>[1]!s_dq_pctchange(D$3,$A6)/100</f>
        <v>1.7139090309822032E-2</v>
      </c>
      <c r="F6" s="8">
        <f>[1]!s_dq_close(F$3,$A6,1)</f>
        <v>6098.73</v>
      </c>
      <c r="G6" s="10">
        <f>[1]!s_dq_pctchange(F$3,$A6)/100</f>
        <v>1.3424859669587928E-2</v>
      </c>
      <c r="O6" s="15">
        <f>WORKDAY(O5,5)</f>
        <v>44379</v>
      </c>
      <c r="P6" s="9">
        <f>[1]!s_dq_close(P$3,$O6)</f>
        <v>3.8959999999999999</v>
      </c>
      <c r="Q6" s="21">
        <f>P6/P5-1</f>
        <v>-3.3256587362496814E-3</v>
      </c>
      <c r="R6" s="9">
        <f>[1]!s_dq_close(R$3,$O6)</f>
        <v>2.31</v>
      </c>
      <c r="S6" s="21">
        <f>R6/R5-1</f>
        <v>-6.0240963855421326E-3</v>
      </c>
      <c r="T6" s="9">
        <f>[1]!s_dq_close(T$3,$O6)</f>
        <v>5578</v>
      </c>
      <c r="U6" s="21">
        <f>T6/T5-1</f>
        <v>-5.0650146368030557E-2</v>
      </c>
    </row>
    <row r="7" spans="1:21" x14ac:dyDescent="0.2">
      <c r="A7" s="3">
        <f>高速公路!A7</f>
        <v>44537</v>
      </c>
      <c r="B7" s="20">
        <f>[1]!s_dq_close(B$3,$A7,1)</f>
        <v>4.9370000000000003</v>
      </c>
      <c r="C7" s="10">
        <f>[1]!s_dq_pctchange(B$3,$A7)/100</f>
        <v>1.2510254306808848E-2</v>
      </c>
      <c r="D7" s="20">
        <f>[1]!s_dq_close(D$3,$A7,1)</f>
        <v>3.0339999999999998</v>
      </c>
      <c r="E7" s="10">
        <f>[1]!s_dq_pctchange(D$3,$A7)/100</f>
        <v>2.9752066115702139E-3</v>
      </c>
      <c r="F7" s="8">
        <f>[1]!s_dq_close(F$3,$A7,1)</f>
        <v>6017.94</v>
      </c>
      <c r="G7" s="10">
        <f>[1]!s_dq_pctchange(F$3,$A7)/100</f>
        <v>-2.3756638983818756E-4</v>
      </c>
      <c r="O7" s="15">
        <f t="shared" ref="O7:O29" si="0">WORKDAY(O6,5)</f>
        <v>44386</v>
      </c>
      <c r="P7" s="9">
        <f>[1]!s_dq_close(P$3,$O7)</f>
        <v>3.8450000000000002</v>
      </c>
      <c r="Q7" s="21">
        <f t="shared" ref="Q7:S29" si="1">P7/P6-1</f>
        <v>-1.3090349075975283E-2</v>
      </c>
      <c r="R7" s="9">
        <f>[1]!s_dq_close(R$3,$O7)</f>
        <v>2.29</v>
      </c>
      <c r="S7" s="21">
        <f t="shared" si="1"/>
        <v>-8.6580086580086979E-3</v>
      </c>
      <c r="T7" s="9">
        <f>[1]!s_dq_close(T$3,$O7)</f>
        <v>5677.18</v>
      </c>
      <c r="U7" s="21">
        <f t="shared" ref="U7" si="2">T7/T6-1</f>
        <v>1.7780566511294449E-2</v>
      </c>
    </row>
    <row r="8" spans="1:21" x14ac:dyDescent="0.2">
      <c r="A8" s="3">
        <f>高速公路!A8</f>
        <v>44536</v>
      </c>
      <c r="B8" s="20">
        <f>[1]!s_dq_close(B$3,$A8,1)</f>
        <v>4.8760000000000003</v>
      </c>
      <c r="C8" s="10">
        <f>[1]!s_dq_pctchange(B$3,$A8)/100</f>
        <v>1.8491884117526898E-3</v>
      </c>
      <c r="D8" s="20">
        <f>[1]!s_dq_close(D$3,$A8,1)</f>
        <v>3.0249999999999999</v>
      </c>
      <c r="E8" s="10">
        <f>[1]!s_dq_pctchange(D$3,$A8)/100</f>
        <v>7.3260073260072575E-3</v>
      </c>
      <c r="F8" s="8">
        <f>[1]!s_dq_close(F$3,$A8,1)</f>
        <v>6019.37</v>
      </c>
      <c r="G8" s="10">
        <f>[1]!s_dq_pctchange(F$3,$A8)/100</f>
        <v>-6.5744363997988426E-4</v>
      </c>
      <c r="O8" s="15">
        <f t="shared" si="0"/>
        <v>44393</v>
      </c>
      <c r="P8" s="9">
        <f>[1]!s_dq_close(P$3,$O8)</f>
        <v>3.89</v>
      </c>
      <c r="Q8" s="21">
        <f t="shared" si="1"/>
        <v>1.1703511053315907E-2</v>
      </c>
      <c r="R8" s="9">
        <f>[1]!s_dq_close(R$3,$O8)</f>
        <v>2.298</v>
      </c>
      <c r="S8" s="21">
        <f t="shared" si="1"/>
        <v>3.4934497816594412E-3</v>
      </c>
      <c r="T8" s="9">
        <f>[1]!s_dq_close(T$3,$O8)</f>
        <v>5625.4</v>
      </c>
      <c r="U8" s="21">
        <f t="shared" ref="U8" si="3">T8/T7-1</f>
        <v>-9.1207254305836205E-3</v>
      </c>
    </row>
    <row r="9" spans="1:21" x14ac:dyDescent="0.2">
      <c r="A9" s="3">
        <f>高速公路!A9</f>
        <v>44533</v>
      </c>
      <c r="B9" s="20">
        <f>[1]!s_dq_close(B$3,$A9,1)</f>
        <v>4.867</v>
      </c>
      <c r="C9" s="10">
        <f>[1]!s_dq_pctchange(B$3,$A9)/100</f>
        <v>-1.2312743689719325E-3</v>
      </c>
      <c r="D9" s="20">
        <f>[1]!s_dq_close(D$3,$A9,1)</f>
        <v>3.0030000000000001</v>
      </c>
      <c r="E9" s="10">
        <f>[1]!s_dq_pctchange(D$3,$A9)/100</f>
        <v>-3.3189512114171218E-3</v>
      </c>
      <c r="F9" s="8">
        <f>[1]!s_dq_close(F$3,$A9,1)</f>
        <v>6023.33</v>
      </c>
      <c r="G9" s="10">
        <f>[1]!s_dq_pctchange(F$3,$A9)/100</f>
        <v>7.1919228402493882E-3</v>
      </c>
      <c r="O9" s="15">
        <f t="shared" si="0"/>
        <v>44400</v>
      </c>
      <c r="P9" s="9">
        <f>[1]!s_dq_close(P$3,$O9)</f>
        <v>3.9089999999999998</v>
      </c>
      <c r="Q9" s="21">
        <f t="shared" si="1"/>
        <v>4.8843187660667642E-3</v>
      </c>
      <c r="R9" s="9">
        <f>[1]!s_dq_close(R$3,$O9)</f>
        <v>2.286</v>
      </c>
      <c r="S9" s="21">
        <f t="shared" si="1"/>
        <v>-5.2219321148825326E-3</v>
      </c>
      <c r="T9" s="9">
        <f>[1]!s_dq_close(T$3,$O9)</f>
        <v>5465.47</v>
      </c>
      <c r="U9" s="21">
        <f t="shared" ref="U9" si="4">T9/T8-1</f>
        <v>-2.8429978312653259E-2</v>
      </c>
    </row>
    <row r="10" spans="1:21" x14ac:dyDescent="0.2">
      <c r="A10" s="3">
        <f>高速公路!A10</f>
        <v>44532</v>
      </c>
      <c r="B10" s="20">
        <f>[1]!s_dq_close(B$3,$A10,1)</f>
        <v>4.8730000000000002</v>
      </c>
      <c r="C10" s="10">
        <f>[1]!s_dq_pctchange(B$3,$A10)/100</f>
        <v>2.6759376316898387E-2</v>
      </c>
      <c r="D10" s="20">
        <f>[1]!s_dq_close(D$3,$A10,1)</f>
        <v>3.0129999999999999</v>
      </c>
      <c r="E10" s="10">
        <f>[1]!s_dq_pctchange(D$3,$A10)/100</f>
        <v>2.9733424470266487E-2</v>
      </c>
      <c r="F10" s="8">
        <f>[1]!s_dq_close(F$3,$A10,1)</f>
        <v>5980.32</v>
      </c>
      <c r="G10" s="10">
        <f>[1]!s_dq_pctchange(F$3,$A10)/100</f>
        <v>-1.2044809134957677E-2</v>
      </c>
      <c r="O10" s="15">
        <f t="shared" si="0"/>
        <v>44407</v>
      </c>
      <c r="P10" s="9">
        <f>[1]!s_dq_close(P$3,$O10)</f>
        <v>3.8889999999999998</v>
      </c>
      <c r="Q10" s="21">
        <f t="shared" si="1"/>
        <v>-5.1163980557686894E-3</v>
      </c>
      <c r="R10" s="9">
        <f>[1]!s_dq_close(R$3,$O10)</f>
        <v>2.29</v>
      </c>
      <c r="S10" s="21">
        <f t="shared" si="1"/>
        <v>1.7497812773403787E-3</v>
      </c>
      <c r="T10" s="9">
        <f>[1]!s_dq_close(T$3,$O10)</f>
        <v>5186.8</v>
      </c>
      <c r="U10" s="21">
        <f t="shared" ref="U10" si="5">T10/T9-1</f>
        <v>-5.0987380774206059E-2</v>
      </c>
    </row>
    <row r="11" spans="1:21" x14ac:dyDescent="0.2">
      <c r="A11" s="3">
        <f>高速公路!A11</f>
        <v>44531</v>
      </c>
      <c r="B11" s="20">
        <f>[1]!s_dq_close(B$3,$A11,1)</f>
        <v>4.7460000000000004</v>
      </c>
      <c r="C11" s="10">
        <f>[1]!s_dq_pctchange(B$3,$A11)/100</f>
        <v>2.1114864864866293E-3</v>
      </c>
      <c r="D11" s="20">
        <f>[1]!s_dq_close(D$3,$A11,1)</f>
        <v>2.9260000000000002</v>
      </c>
      <c r="E11" s="10">
        <f>[1]!s_dq_pctchange(D$3,$A11)/100</f>
        <v>2.02231520223153E-2</v>
      </c>
      <c r="F11" s="8">
        <f>[1]!s_dq_close(F$3,$A11,1)</f>
        <v>6053.23</v>
      </c>
      <c r="G11" s="10">
        <f>[1]!s_dq_pctchange(F$3,$A11)/100</f>
        <v>3.7042625549461579E-3</v>
      </c>
      <c r="O11" s="15">
        <f t="shared" si="0"/>
        <v>44414</v>
      </c>
      <c r="P11" s="9">
        <f>[1]!s_dq_close(P$3,$O11)</f>
        <v>3.915</v>
      </c>
      <c r="Q11" s="21">
        <f t="shared" si="1"/>
        <v>6.6855232707636603E-3</v>
      </c>
      <c r="R11" s="9">
        <f>[1]!s_dq_close(R$3,$O11)</f>
        <v>2.302</v>
      </c>
      <c r="S11" s="21">
        <f t="shared" si="1"/>
        <v>5.2401746724890508E-3</v>
      </c>
      <c r="T11" s="9">
        <f>[1]!s_dq_close(T$3,$O11)</f>
        <v>5208.5</v>
      </c>
      <c r="U11" s="21">
        <f t="shared" ref="U11" si="6">T11/T10-1</f>
        <v>4.1836970771960136E-3</v>
      </c>
    </row>
    <row r="12" spans="1:21" x14ac:dyDescent="0.2">
      <c r="A12" s="3">
        <f>高速公路!A12</f>
        <v>44530</v>
      </c>
      <c r="B12" s="20">
        <f>[1]!s_dq_close(B$3,$A12,1)</f>
        <v>4.7359999999999998</v>
      </c>
      <c r="C12" s="10">
        <f>[1]!s_dq_pctchange(B$3,$A12)/100</f>
        <v>2.9648454044894847E-3</v>
      </c>
      <c r="D12" s="20">
        <f>[1]!s_dq_close(D$3,$A12,1)</f>
        <v>2.8679999999999999</v>
      </c>
      <c r="E12" s="10">
        <f>[1]!s_dq_pctchange(D$3,$A12)/100</f>
        <v>1.5940488841657784E-2</v>
      </c>
      <c r="F12" s="8">
        <f>[1]!s_dq_close(F$3,$A12,1)</f>
        <v>6030.89</v>
      </c>
      <c r="G12" s="10">
        <f>[1]!s_dq_pctchange(F$3,$A12)/100</f>
        <v>3.6528905264490456E-3</v>
      </c>
      <c r="O12" s="15">
        <f t="shared" si="0"/>
        <v>44421</v>
      </c>
      <c r="P12" s="9">
        <f>[1]!s_dq_close(P$3,$O12)</f>
        <v>3.9020000000000001</v>
      </c>
      <c r="Q12" s="21">
        <f t="shared" si="1"/>
        <v>-3.3205619412515208E-3</v>
      </c>
      <c r="R12" s="9">
        <f>[1]!s_dq_close(R$3,$O12)</f>
        <v>2.298</v>
      </c>
      <c r="S12" s="21">
        <f t="shared" si="1"/>
        <v>-1.7376194613379914E-3</v>
      </c>
      <c r="T12" s="9">
        <f>[1]!s_dq_close(T$3,$O12)</f>
        <v>5373.64</v>
      </c>
      <c r="U12" s="21">
        <f t="shared" ref="U12" si="7">T12/T11-1</f>
        <v>3.17058654123068E-2</v>
      </c>
    </row>
    <row r="13" spans="1:21" x14ac:dyDescent="0.2">
      <c r="A13" s="3">
        <f>高速公路!A13</f>
        <v>44529</v>
      </c>
      <c r="B13" s="20">
        <f>[1]!s_dq_close(B$3,$A13,1)</f>
        <v>4.7220000000000004</v>
      </c>
      <c r="C13" s="10">
        <f>[1]!s_dq_pctchange(B$3,$A13)/100</f>
        <v>-1.4802283780925511E-3</v>
      </c>
      <c r="D13" s="20">
        <f>[1]!s_dq_close(D$3,$A13,1)</f>
        <v>2.823</v>
      </c>
      <c r="E13" s="10">
        <f>[1]!s_dq_pctchange(D$3,$A13)/100</f>
        <v>-2.473498233215589E-3</v>
      </c>
      <c r="F13" s="8">
        <f>[1]!s_dq_close(F$3,$A13,1)</f>
        <v>6008.94</v>
      </c>
      <c r="G13" s="10">
        <f>[1]!s_dq_pctchange(F$3,$A13)/100</f>
        <v>-1.0768230345633815E-2</v>
      </c>
      <c r="O13" s="15">
        <f t="shared" si="0"/>
        <v>44428</v>
      </c>
      <c r="P13" s="9">
        <f>[1]!s_dq_close(P$3,$O13)</f>
        <v>3.93</v>
      </c>
      <c r="Q13" s="21">
        <f t="shared" si="1"/>
        <v>7.1758072783187909E-3</v>
      </c>
      <c r="R13" s="9">
        <f>[1]!s_dq_close(R$3,$O13)</f>
        <v>2.31</v>
      </c>
      <c r="S13" s="21">
        <f t="shared" si="1"/>
        <v>5.2219321148825326E-3</v>
      </c>
      <c r="T13" s="9">
        <f>[1]!s_dq_close(T$3,$O13)</f>
        <v>5421.89</v>
      </c>
      <c r="U13" s="21">
        <f t="shared" ref="U13" si="8">T13/T12-1</f>
        <v>8.9790160859306578E-3</v>
      </c>
    </row>
    <row r="14" spans="1:21" x14ac:dyDescent="0.2">
      <c r="A14" s="3">
        <f>高速公路!A14</f>
        <v>44526</v>
      </c>
      <c r="B14" s="20">
        <f>[1]!s_dq_close(B$3,$A14,1)</f>
        <v>4.7290000000000001</v>
      </c>
      <c r="C14" s="10">
        <f>[1]!s_dq_pctchange(B$3,$A14)/100</f>
        <v>2.1150592216589133E-4</v>
      </c>
      <c r="D14" s="20">
        <f>[1]!s_dq_close(D$3,$A14,1)</f>
        <v>2.83</v>
      </c>
      <c r="E14" s="10">
        <f>[1]!s_dq_pctchange(D$3,$A14)/100</f>
        <v>7.834757834757922E-3</v>
      </c>
      <c r="F14" s="8">
        <f>[1]!s_dq_close(F$3,$A14,1)</f>
        <v>6074.35</v>
      </c>
      <c r="G14" s="10">
        <f>[1]!s_dq_pctchange(F$3,$A14)/100</f>
        <v>-5.9339411286269805E-3</v>
      </c>
      <c r="O14" s="15">
        <f t="shared" si="0"/>
        <v>44435</v>
      </c>
      <c r="P14" s="9">
        <f>[1]!s_dq_close(P$3,$O14)</f>
        <v>4.0599999999999996</v>
      </c>
      <c r="Q14" s="21">
        <f t="shared" si="1"/>
        <v>3.3078880407124478E-2</v>
      </c>
      <c r="R14" s="9">
        <f>[1]!s_dq_close(R$3,$O14)</f>
        <v>2.3940000000000001</v>
      </c>
      <c r="S14" s="21">
        <f t="shared" si="1"/>
        <v>3.6363636363636376E-2</v>
      </c>
      <c r="T14" s="9">
        <f>[1]!s_dq_close(T$3,$O14)</f>
        <v>5482.08</v>
      </c>
      <c r="U14" s="21">
        <f t="shared" ref="U14" si="9">T14/T13-1</f>
        <v>1.110129493589862E-2</v>
      </c>
    </row>
    <row r="15" spans="1:21" x14ac:dyDescent="0.2">
      <c r="A15" s="3">
        <f>高速公路!A15</f>
        <v>44525</v>
      </c>
      <c r="B15" s="20">
        <f>[1]!s_dq_close(B$3,$A15,1)</f>
        <v>4.7279999999999998</v>
      </c>
      <c r="C15" s="10">
        <f>[1]!s_dq_pctchange(B$3,$A15)/100</f>
        <v>2.3319906720373376E-3</v>
      </c>
      <c r="D15" s="20">
        <f>[1]!s_dq_close(D$3,$A15,1)</f>
        <v>2.8079999999999998</v>
      </c>
      <c r="E15" s="10">
        <f>[1]!s_dq_pctchange(D$3,$A15)/100</f>
        <v>-2.4866785079929368E-3</v>
      </c>
      <c r="F15" s="8">
        <f>[1]!s_dq_close(F$3,$A15,1)</f>
        <v>6110.61</v>
      </c>
      <c r="G15" s="10">
        <f>[1]!s_dq_pctchange(F$3,$A15)/100</f>
        <v>-1.3636605763596731E-2</v>
      </c>
      <c r="O15" s="15">
        <f t="shared" si="0"/>
        <v>44442</v>
      </c>
      <c r="P15" s="9">
        <f>[1]!s_dq_close(P$3,$O15)</f>
        <v>4.0910000000000002</v>
      </c>
      <c r="Q15" s="21">
        <f t="shared" si="1"/>
        <v>7.6354679802956849E-3</v>
      </c>
      <c r="R15" s="9">
        <f>[1]!s_dq_close(R$3,$O15)</f>
        <v>2.3639999999999999</v>
      </c>
      <c r="S15" s="21">
        <f t="shared" si="1"/>
        <v>-1.253132832080206E-2</v>
      </c>
      <c r="T15" s="9">
        <f>[1]!s_dq_close(T$3,$O15)</f>
        <v>5659.01</v>
      </c>
      <c r="U15" s="21">
        <f t="shared" ref="U15" si="10">T15/T14-1</f>
        <v>3.2274246271488227E-2</v>
      </c>
    </row>
    <row r="16" spans="1:21" x14ac:dyDescent="0.2">
      <c r="A16" s="3">
        <f>高速公路!A16</f>
        <v>44524</v>
      </c>
      <c r="B16" s="20">
        <f>[1]!s_dq_close(B$3,$A16,1)</f>
        <v>4.7169999999999996</v>
      </c>
      <c r="C16" s="10">
        <f>[1]!s_dq_pctchange(B$3,$A16)/100</f>
        <v>2.9768233042737286E-3</v>
      </c>
      <c r="D16" s="20">
        <f>[1]!s_dq_close(D$3,$A16,1)</f>
        <v>2.8149999999999999</v>
      </c>
      <c r="E16" s="10">
        <f>[1]!s_dq_pctchange(D$3,$A16)/100</f>
        <v>1.0409188801148571E-2</v>
      </c>
      <c r="F16" s="8">
        <f>[1]!s_dq_close(F$3,$A16,1)</f>
        <v>6195.09</v>
      </c>
      <c r="G16" s="10">
        <f>[1]!s_dq_pctchange(F$3,$A16)/100</f>
        <v>4.3513152028533449E-3</v>
      </c>
      <c r="O16" s="15">
        <f t="shared" si="0"/>
        <v>44449</v>
      </c>
      <c r="P16" s="9">
        <f>[1]!s_dq_close(P$3,$O16)</f>
        <v>4.0910000000000002</v>
      </c>
      <c r="Q16" s="21">
        <f t="shared" si="1"/>
        <v>0</v>
      </c>
      <c r="R16" s="9">
        <f>[1]!s_dq_close(R$3,$O16)</f>
        <v>2.367</v>
      </c>
      <c r="S16" s="21">
        <f t="shared" si="1"/>
        <v>1.2690355329949554E-3</v>
      </c>
      <c r="T16" s="9">
        <f>[1]!s_dq_close(T$3,$O16)</f>
        <v>5968.08</v>
      </c>
      <c r="U16" s="21">
        <f t="shared" ref="U16" si="11">T16/T15-1</f>
        <v>5.4615559965435656E-2</v>
      </c>
    </row>
    <row r="17" spans="1:21" x14ac:dyDescent="0.2">
      <c r="A17" s="3">
        <f>高速公路!A17</f>
        <v>44523</v>
      </c>
      <c r="B17" s="20">
        <f>[1]!s_dq_close(B$3,$A17,1)</f>
        <v>4.7030000000000003</v>
      </c>
      <c r="C17" s="10">
        <f>[1]!s_dq_pctchange(B$3,$A17)/100</f>
        <v>8.5124494573323014E-4</v>
      </c>
      <c r="D17" s="20">
        <f>[1]!s_dq_close(D$3,$A17,1)</f>
        <v>2.786</v>
      </c>
      <c r="E17" s="10">
        <f>[1]!s_dq_pctchange(D$3,$A17)/100</f>
        <v>0</v>
      </c>
      <c r="F17" s="8">
        <f>[1]!s_dq_close(F$3,$A17,1)</f>
        <v>6168.25</v>
      </c>
      <c r="G17" s="10">
        <f>[1]!s_dq_pctchange(F$3,$A17)/100</f>
        <v>-8.8394185684030901E-3</v>
      </c>
      <c r="O17" s="15">
        <f t="shared" si="0"/>
        <v>44456</v>
      </c>
      <c r="P17" s="9">
        <f>[1]!s_dq_close(P$3,$O17)</f>
        <v>4.1890000000000001</v>
      </c>
      <c r="Q17" s="21">
        <f t="shared" si="1"/>
        <v>2.3955023221706062E-2</v>
      </c>
      <c r="R17" s="9">
        <f>[1]!s_dq_close(R$3,$O17)</f>
        <v>2.4209999999999998</v>
      </c>
      <c r="S17" s="21">
        <f t="shared" si="1"/>
        <v>2.281368821292773E-2</v>
      </c>
      <c r="T17" s="9">
        <f>[1]!s_dq_close(T$3,$O17)</f>
        <v>5957.98</v>
      </c>
      <c r="U17" s="21">
        <f t="shared" ref="U17" si="12">T17/T16-1</f>
        <v>-1.6923365638531473E-3</v>
      </c>
    </row>
    <row r="18" spans="1:21" x14ac:dyDescent="0.2">
      <c r="A18" s="3">
        <f>高速公路!A18</f>
        <v>44522</v>
      </c>
      <c r="B18" s="20">
        <f>[1]!s_dq_close(B$3,$A18,1)</f>
        <v>4.6989999999999998</v>
      </c>
      <c r="C18" s="10">
        <f>[1]!s_dq_pctchange(B$3,$A18)/100</f>
        <v>-2.0225187656380404E-2</v>
      </c>
      <c r="D18" s="20">
        <f>[1]!s_dq_close(D$3,$A18,1)</f>
        <v>2.786</v>
      </c>
      <c r="E18" s="10">
        <f>[1]!s_dq_pctchange(D$3,$A18)/100</f>
        <v>-1.3805309734513325E-2</v>
      </c>
      <c r="F18" s="8">
        <f>[1]!s_dq_close(F$3,$A18,1)</f>
        <v>6223.26</v>
      </c>
      <c r="G18" s="10">
        <f>[1]!s_dq_pctchange(F$3,$A18)/100</f>
        <v>3.4991195763646272E-3</v>
      </c>
      <c r="O18" s="15">
        <f t="shared" si="0"/>
        <v>44463</v>
      </c>
      <c r="P18" s="9">
        <f>[1]!s_dq_close(P$3,$O18)</f>
        <v>4.226</v>
      </c>
      <c r="Q18" s="21">
        <f t="shared" si="1"/>
        <v>8.8326569587013903E-3</v>
      </c>
      <c r="R18" s="9">
        <f>[1]!s_dq_close(R$3,$O18)</f>
        <v>2.4740000000000002</v>
      </c>
      <c r="S18" s="21">
        <f t="shared" si="1"/>
        <v>2.189178025609273E-2</v>
      </c>
      <c r="T18" s="9">
        <f>[1]!s_dq_close(T$3,$O18)</f>
        <v>6119.54</v>
      </c>
      <c r="U18" s="21">
        <f t="shared" ref="U18" si="13">T18/T17-1</f>
        <v>2.711657306671067E-2</v>
      </c>
    </row>
    <row r="19" spans="1:21" x14ac:dyDescent="0.2">
      <c r="A19" s="3">
        <f>高速公路!A19</f>
        <v>44519</v>
      </c>
      <c r="B19" s="20">
        <f>[1]!s_dq_close(B$3,$A19,1)</f>
        <v>4.7960000000000003</v>
      </c>
      <c r="C19" s="10">
        <f>[1]!s_dq_pctchange(B$3,$A19)/100</f>
        <v>-8.0661840744570227E-3</v>
      </c>
      <c r="D19" s="20">
        <f>[1]!s_dq_close(D$3,$A19,1)</f>
        <v>2.8250000000000002</v>
      </c>
      <c r="E19" s="10">
        <f>[1]!s_dq_pctchange(D$3,$A19)/100</f>
        <v>-1.0608203677509441E-3</v>
      </c>
      <c r="F19" s="8">
        <f>[1]!s_dq_close(F$3,$A19,1)</f>
        <v>6201.56</v>
      </c>
      <c r="G19" s="10">
        <f>[1]!s_dq_pctchange(F$3,$A19)/100</f>
        <v>3.787803984114433E-2</v>
      </c>
      <c r="O19" s="15">
        <f t="shared" si="0"/>
        <v>44470</v>
      </c>
      <c r="P19" s="9">
        <f>[1]!s_dq_close(P$3,$O19)</f>
        <v>4.2850000000000001</v>
      </c>
      <c r="Q19" s="21">
        <f t="shared" si="1"/>
        <v>1.3961192617132134E-2</v>
      </c>
      <c r="R19" s="9">
        <f>[1]!s_dq_close(R$3,$O19)</f>
        <v>2.4790000000000001</v>
      </c>
      <c r="S19" s="21">
        <f t="shared" si="1"/>
        <v>2.0210185933711156E-3</v>
      </c>
      <c r="T19" s="9">
        <f>[1]!s_dq_close(T$3,$O19)</f>
        <v>5837.43</v>
      </c>
      <c r="U19" s="21">
        <f t="shared" ref="U19" si="14">T19/T18-1</f>
        <v>-4.6099870251685493E-2</v>
      </c>
    </row>
    <row r="20" spans="1:21" x14ac:dyDescent="0.2">
      <c r="A20" s="3">
        <f>高速公路!A20</f>
        <v>44518</v>
      </c>
      <c r="B20" s="20">
        <f>[1]!s_dq_close(B$3,$A20,1)</f>
        <v>4.835</v>
      </c>
      <c r="C20" s="10">
        <f>[1]!s_dq_pctchange(B$3,$A20)/100</f>
        <v>-3.9142974866090089E-3</v>
      </c>
      <c r="D20" s="20">
        <f>[1]!s_dq_close(D$3,$A20,1)</f>
        <v>2.8279999999999998</v>
      </c>
      <c r="E20" s="10">
        <f>[1]!s_dq_pctchange(D$3,$A20)/100</f>
        <v>-4.575853572685795E-3</v>
      </c>
      <c r="F20" s="8">
        <f>[1]!s_dq_close(F$3,$A20,1)</f>
        <v>5975.23</v>
      </c>
      <c r="G20" s="10">
        <f>[1]!s_dq_pctchange(F$3,$A20)/100</f>
        <v>1.9006511158331286E-2</v>
      </c>
      <c r="O20" s="15">
        <f t="shared" si="0"/>
        <v>44477</v>
      </c>
      <c r="P20" s="9">
        <f>[1]!s_dq_close(P$3,$O20)</f>
        <v>4.3109999999999999</v>
      </c>
      <c r="Q20" s="21">
        <f t="shared" si="1"/>
        <v>6.0676779463242347E-3</v>
      </c>
      <c r="R20" s="9">
        <f>[1]!s_dq_close(R$3,$O20)</f>
        <v>2.5089999999999999</v>
      </c>
      <c r="S20" s="21">
        <f t="shared" si="1"/>
        <v>1.2101653892698572E-2</v>
      </c>
      <c r="T20" s="9">
        <f>[1]!s_dq_close(T$3,$O20)</f>
        <v>6026.02</v>
      </c>
      <c r="U20" s="21">
        <f t="shared" ref="U20" si="15">T20/T19-1</f>
        <v>3.2307025523218291E-2</v>
      </c>
    </row>
    <row r="21" spans="1:21" x14ac:dyDescent="0.2">
      <c r="A21" s="3">
        <f>高速公路!A21</f>
        <v>44517</v>
      </c>
      <c r="B21" s="20">
        <f>[1]!s_dq_close(B$3,$A21,1)</f>
        <v>4.8540000000000001</v>
      </c>
      <c r="C21" s="10">
        <f>[1]!s_dq_pctchange(B$3,$A21)/100</f>
        <v>1.1882426516572939E-2</v>
      </c>
      <c r="D21" s="20">
        <f>[1]!s_dq_close(D$3,$A21,1)</f>
        <v>2.8410000000000002</v>
      </c>
      <c r="E21" s="10">
        <f>[1]!s_dq_pctchange(D$3,$A21)/100</f>
        <v>7.4468085106384231E-3</v>
      </c>
      <c r="F21" s="8">
        <f>[1]!s_dq_close(F$3,$A21,1)</f>
        <v>5863.78</v>
      </c>
      <c r="G21" s="10">
        <f>[1]!s_dq_pctchange(F$3,$A21)/100</f>
        <v>1.044603285106733E-2</v>
      </c>
      <c r="O21" s="15">
        <f t="shared" si="0"/>
        <v>44484</v>
      </c>
      <c r="P21" s="9">
        <f>[1]!s_dq_close(P$3,$O21)</f>
        <v>4.2869999999999999</v>
      </c>
      <c r="Q21" s="21">
        <f t="shared" si="1"/>
        <v>-5.5671537926235137E-3</v>
      </c>
      <c r="R21" s="9">
        <f>[1]!s_dq_close(R$3,$O21)</f>
        <v>2.5059999999999998</v>
      </c>
      <c r="S21" s="21">
        <f t="shared" si="1"/>
        <v>-1.1956954962136779E-3</v>
      </c>
      <c r="T21" s="9">
        <f>[1]!s_dq_close(T$3,$O21)</f>
        <v>5733.06</v>
      </c>
      <c r="U21" s="21">
        <f t="shared" ref="U21" si="16">T21/T20-1</f>
        <v>-4.8615835991251299E-2</v>
      </c>
    </row>
    <row r="22" spans="1:21" x14ac:dyDescent="0.2">
      <c r="A22" s="3">
        <f>高速公路!A22</f>
        <v>44516</v>
      </c>
      <c r="B22" s="20">
        <f>[1]!s_dq_close(B$3,$A22,1)</f>
        <v>4.8490000000000002</v>
      </c>
      <c r="C22" s="10">
        <f>[1]!s_dq_pctchange(B$3,$A22)/100</f>
        <v>2.4808765763904188E-3</v>
      </c>
      <c r="D22" s="20">
        <f>[1]!s_dq_close(D$3,$A22,1)</f>
        <v>2.82</v>
      </c>
      <c r="E22" s="10">
        <f>[1]!s_dq_pctchange(D$3,$A22)/100</f>
        <v>-2.1231422505308658E-3</v>
      </c>
      <c r="F22" s="8">
        <f>[1]!s_dq_close(F$3,$A22,1)</f>
        <v>5803.16</v>
      </c>
      <c r="G22" s="10">
        <f>[1]!s_dq_pctchange(F$3,$A22)/100</f>
        <v>1.7555700942000719E-3</v>
      </c>
      <c r="O22" s="15">
        <f t="shared" si="0"/>
        <v>44491</v>
      </c>
      <c r="P22" s="9">
        <f>[1]!s_dq_close(P$3,$O22)</f>
        <v>4.585</v>
      </c>
      <c r="Q22" s="21">
        <f t="shared" si="1"/>
        <v>6.9512479589456611E-2</v>
      </c>
      <c r="R22" s="9">
        <f>[1]!s_dq_close(R$3,$O22)</f>
        <v>2.6920000000000002</v>
      </c>
      <c r="S22" s="21">
        <f t="shared" si="1"/>
        <v>7.4221867517957119E-2</v>
      </c>
      <c r="T22" s="9">
        <f>[1]!s_dq_close(T$3,$O22)</f>
        <v>5721.02</v>
      </c>
      <c r="U22" s="21">
        <f t="shared" ref="U22" si="17">T22/T21-1</f>
        <v>-2.1001001210523285E-3</v>
      </c>
    </row>
    <row r="23" spans="1:21" x14ac:dyDescent="0.2">
      <c r="A23" s="3">
        <f>高速公路!A23</f>
        <v>44515</v>
      </c>
      <c r="B23" s="20">
        <f>[1]!s_dq_close(B$3,$A23,1)</f>
        <v>4.8369999999999997</v>
      </c>
      <c r="C23" s="10">
        <f>[1]!s_dq_pctchange(B$3,$A23)/100</f>
        <v>-3.0915086562243541E-3</v>
      </c>
      <c r="D23" s="20">
        <f>[1]!s_dq_close(D$3,$A23,1)</f>
        <v>2.8260000000000001</v>
      </c>
      <c r="E23" s="10">
        <f>[1]!s_dq_pctchange(D$3,$A23)/100</f>
        <v>-8.0730080730081182E-3</v>
      </c>
      <c r="F23" s="8">
        <f>[1]!s_dq_close(F$3,$A23,1)</f>
        <v>5792.99</v>
      </c>
      <c r="G23" s="10">
        <f>[1]!s_dq_pctchange(F$3,$A23)/100</f>
        <v>3.3149458333693151E-3</v>
      </c>
      <c r="O23" s="15">
        <f t="shared" si="0"/>
        <v>44498</v>
      </c>
      <c r="P23" s="9">
        <f>[1]!s_dq_close(P$3,$O23)</f>
        <v>5.0670000000000002</v>
      </c>
      <c r="Q23" s="21">
        <f t="shared" si="1"/>
        <v>0.1051254089422029</v>
      </c>
      <c r="R23" s="9">
        <f>[1]!s_dq_close(R$3,$O23)</f>
        <v>2.8879999999999999</v>
      </c>
      <c r="S23" s="21">
        <f t="shared" si="1"/>
        <v>7.2808320950965788E-2</v>
      </c>
      <c r="T23" s="9">
        <f>[1]!s_dq_close(T$3,$O23)</f>
        <v>5725.12</v>
      </c>
      <c r="U23" s="21">
        <f t="shared" ref="U23" si="18">T23/T22-1</f>
        <v>7.1665542158561024E-4</v>
      </c>
    </row>
    <row r="24" spans="1:21" x14ac:dyDescent="0.2">
      <c r="A24" s="3">
        <f>高速公路!A24</f>
        <v>44512</v>
      </c>
      <c r="B24" s="20">
        <f>[1]!s_dq_close(B$3,$A24,1)</f>
        <v>4.8520000000000003</v>
      </c>
      <c r="C24" s="10">
        <f>[1]!s_dq_pctchange(B$3,$A24)/100</f>
        <v>-3.0819806862543001E-3</v>
      </c>
      <c r="D24" s="20">
        <f>[1]!s_dq_close(D$3,$A24,1)</f>
        <v>2.8490000000000002</v>
      </c>
      <c r="E24" s="10">
        <f>[1]!s_dq_pctchange(D$3,$A24)/100</f>
        <v>5.2928722653493732E-3</v>
      </c>
      <c r="F24" s="8">
        <f>[1]!s_dq_close(F$3,$A24,1)</f>
        <v>5773.85</v>
      </c>
      <c r="G24" s="10">
        <f>[1]!s_dq_pctchange(F$3,$A24)/100</f>
        <v>1.0783841743621229E-2</v>
      </c>
      <c r="O24" s="15">
        <f t="shared" si="0"/>
        <v>44505</v>
      </c>
      <c r="P24" s="9">
        <f>[1]!s_dq_close(P$3,$O24)</f>
        <v>4.9969999999999999</v>
      </c>
      <c r="Q24" s="21">
        <f t="shared" si="1"/>
        <v>-1.3814880599960611E-2</v>
      </c>
      <c r="R24" s="9">
        <f>[1]!s_dq_close(R$3,$O24)</f>
        <v>2.8439999999999999</v>
      </c>
      <c r="S24" s="21">
        <f t="shared" si="1"/>
        <v>-1.5235457063711877E-2</v>
      </c>
      <c r="T24" s="9">
        <f>[1]!s_dq_close(T$3,$O24)</f>
        <v>5631.44</v>
      </c>
      <c r="U24" s="21">
        <f t="shared" ref="U24" si="19">T24/T23-1</f>
        <v>-1.6362975797887258E-2</v>
      </c>
    </row>
    <row r="25" spans="1:21" x14ac:dyDescent="0.2">
      <c r="A25" s="3">
        <f>高速公路!A25</f>
        <v>44511</v>
      </c>
      <c r="B25" s="20">
        <f>[1]!s_dq_close(B$3,$A25,1)</f>
        <v>4.867</v>
      </c>
      <c r="C25" s="10">
        <f>[1]!s_dq_pctchange(B$3,$A25)/100</f>
        <v>1.0589700996677774E-2</v>
      </c>
      <c r="D25" s="20">
        <f>[1]!s_dq_close(D$3,$A25,1)</f>
        <v>2.8340000000000001</v>
      </c>
      <c r="E25" s="10">
        <f>[1]!s_dq_pctchange(D$3,$A25)/100</f>
        <v>1.1781506604783975E-2</v>
      </c>
      <c r="F25" s="8">
        <f>[1]!s_dq_close(F$3,$A25,1)</f>
        <v>5712.25</v>
      </c>
      <c r="G25" s="10">
        <f>[1]!s_dq_pctchange(F$3,$A25)/100</f>
        <v>1.3054566349332407E-2</v>
      </c>
      <c r="O25" s="15">
        <f t="shared" si="0"/>
        <v>44512</v>
      </c>
      <c r="P25" s="9">
        <f>[1]!s_dq_close(P$3,$O25)</f>
        <v>4.8520000000000003</v>
      </c>
      <c r="Q25" s="21">
        <f t="shared" si="1"/>
        <v>-2.9017410446267711E-2</v>
      </c>
      <c r="R25" s="9">
        <f>[1]!s_dq_close(R$3,$O25)</f>
        <v>2.8490000000000002</v>
      </c>
      <c r="S25" s="21">
        <f t="shared" si="1"/>
        <v>1.7580872011253579E-3</v>
      </c>
      <c r="T25" s="9">
        <f>[1]!s_dq_close(T$3,$O25)</f>
        <v>5773.85</v>
      </c>
      <c r="U25" s="21">
        <f t="shared" ref="U25" si="20">T25/T24-1</f>
        <v>2.528838094696928E-2</v>
      </c>
    </row>
    <row r="26" spans="1:21" x14ac:dyDescent="0.2">
      <c r="A26" s="3">
        <f>高速公路!A26</f>
        <v>44510</v>
      </c>
      <c r="B26" s="20">
        <f>[1]!s_dq_close(B$3,$A26,1)</f>
        <v>4.8159999999999998</v>
      </c>
      <c r="C26" s="10">
        <f>[1]!s_dq_pctchange(B$3,$A26)/100</f>
        <v>-6.6006600660066077E-3</v>
      </c>
      <c r="D26" s="20">
        <f>[1]!s_dq_close(D$3,$A26,1)</f>
        <v>2.8010000000000002</v>
      </c>
      <c r="E26" s="10">
        <f>[1]!s_dq_pctchange(D$3,$A26)/100</f>
        <v>-3.9118065433853761E-3</v>
      </c>
      <c r="F26" s="8">
        <f>[1]!s_dq_close(F$3,$A26,1)</f>
        <v>5638.64</v>
      </c>
      <c r="G26" s="10">
        <f>[1]!s_dq_pctchange(F$3,$A26)/100</f>
        <v>2.6602867079758183E-5</v>
      </c>
      <c r="O26" s="15">
        <f t="shared" si="0"/>
        <v>44519</v>
      </c>
      <c r="P26" s="9">
        <f>[1]!s_dq_close(P$3,$O26)</f>
        <v>4.7960000000000003</v>
      </c>
      <c r="Q26" s="21">
        <f t="shared" si="1"/>
        <v>-1.154163231657046E-2</v>
      </c>
      <c r="R26" s="9">
        <f>[1]!s_dq_close(R$3,$O26)</f>
        <v>2.8250000000000002</v>
      </c>
      <c r="S26" s="21">
        <f t="shared" si="1"/>
        <v>-8.4240084240084778E-3</v>
      </c>
      <c r="T26" s="9">
        <f>[1]!s_dq_close(T$3,$O26)</f>
        <v>6201.56</v>
      </c>
      <c r="U26" s="21">
        <f t="shared" ref="U26" si="21">T26/T25-1</f>
        <v>7.4077088944118685E-2</v>
      </c>
    </row>
    <row r="27" spans="1:21" x14ac:dyDescent="0.2">
      <c r="A27" s="3">
        <f>高速公路!A27</f>
        <v>44509</v>
      </c>
      <c r="B27" s="20">
        <f>[1]!s_dq_close(B$3,$A27,1)</f>
        <v>4.8479999999999999</v>
      </c>
      <c r="C27" s="10">
        <f>[1]!s_dq_pctchange(B$3,$A27)/100</f>
        <v>-1.4433828013823894E-2</v>
      </c>
      <c r="D27" s="20">
        <f>[1]!s_dq_close(D$3,$A27,1)</f>
        <v>2.8119999999999998</v>
      </c>
      <c r="E27" s="10">
        <f>[1]!s_dq_pctchange(D$3,$A27)/100</f>
        <v>-8.4626234132581177E-3</v>
      </c>
      <c r="F27" s="8">
        <f>[1]!s_dq_close(F$3,$A27,1)</f>
        <v>5638.49</v>
      </c>
      <c r="G27" s="10">
        <f>[1]!s_dq_pctchange(F$3,$A27)/100</f>
        <v>-2.5314888197000424E-3</v>
      </c>
      <c r="O27" s="15">
        <f t="shared" si="0"/>
        <v>44526</v>
      </c>
      <c r="P27" s="9">
        <f>[1]!s_dq_close(P$3,$O27)</f>
        <v>4.7290000000000001</v>
      </c>
      <c r="Q27" s="21">
        <f t="shared" si="1"/>
        <v>-1.3969974979149313E-2</v>
      </c>
      <c r="R27" s="9">
        <f>[1]!s_dq_close(R$3,$O27)</f>
        <v>2.83</v>
      </c>
      <c r="S27" s="21">
        <f t="shared" si="1"/>
        <v>1.7699115044247371E-3</v>
      </c>
      <c r="T27" s="9">
        <f>[1]!s_dq_close(T$3,$O27)</f>
        <v>6074.35</v>
      </c>
      <c r="U27" s="21">
        <f t="shared" ref="U27" si="22">T27/T26-1</f>
        <v>-2.0512580705499883E-2</v>
      </c>
    </row>
    <row r="28" spans="1:21" x14ac:dyDescent="0.2">
      <c r="A28" s="3">
        <f>高速公路!A28</f>
        <v>44508</v>
      </c>
      <c r="B28" s="20">
        <f>[1]!s_dq_close(B$3,$A28,1)</f>
        <v>4.9189999999999996</v>
      </c>
      <c r="C28" s="10">
        <f>[1]!s_dq_pctchange(B$3,$A28)/100</f>
        <v>-1.5609365619371682E-2</v>
      </c>
      <c r="D28" s="20">
        <f>[1]!s_dq_close(D$3,$A28,1)</f>
        <v>2.8359999999999999</v>
      </c>
      <c r="E28" s="10">
        <f>[1]!s_dq_pctchange(D$3,$A28)/100</f>
        <v>-2.8129395218002839E-3</v>
      </c>
      <c r="F28" s="8">
        <f>[1]!s_dq_close(F$3,$A28,1)</f>
        <v>5652.8</v>
      </c>
      <c r="G28" s="10">
        <f>[1]!s_dq_pctchange(F$3,$A28)/100</f>
        <v>3.7929907803333756E-3</v>
      </c>
      <c r="O28" s="15">
        <f t="shared" si="0"/>
        <v>44533</v>
      </c>
      <c r="P28" s="9">
        <f>[1]!s_dq_close(P$3,$O28)</f>
        <v>4.867</v>
      </c>
      <c r="Q28" s="21">
        <f t="shared" si="1"/>
        <v>2.9181645168111725E-2</v>
      </c>
      <c r="R28" s="9">
        <f>[1]!s_dq_close(R$3,$O28)</f>
        <v>3.0030000000000001</v>
      </c>
      <c r="S28" s="21">
        <f t="shared" si="1"/>
        <v>6.1130742049469999E-2</v>
      </c>
      <c r="T28" s="9">
        <f>[1]!s_dq_close(T$3,$O28)</f>
        <v>6023.33</v>
      </c>
      <c r="U28" s="21">
        <f t="shared" ref="U28" si="23">T28/T27-1</f>
        <v>-8.3992525949279084E-3</v>
      </c>
    </row>
    <row r="29" spans="1:21" x14ac:dyDescent="0.2">
      <c r="A29" s="3">
        <f>高速公路!A29</f>
        <v>44505</v>
      </c>
      <c r="B29" s="20">
        <f>[1]!s_dq_close(B$3,$A29,1)</f>
        <v>4.9969999999999999</v>
      </c>
      <c r="C29" s="10">
        <f>[1]!s_dq_pctchange(B$3,$A29)/100</f>
        <v>9.4949494949494364E-3</v>
      </c>
      <c r="D29" s="20">
        <f>[1]!s_dq_close(D$3,$A29,1)</f>
        <v>2.8439999999999999</v>
      </c>
      <c r="E29" s="10">
        <f>[1]!s_dq_pctchange(D$3,$A29)/100</f>
        <v>1.7531305903398901E-2</v>
      </c>
      <c r="F29" s="8">
        <f>[1]!s_dq_close(F$3,$A29,1)</f>
        <v>5631.44</v>
      </c>
      <c r="G29" s="10">
        <f>[1]!s_dq_pctchange(F$3,$A29)/100</f>
        <v>-1.9788934279990272E-2</v>
      </c>
      <c r="O29" s="15">
        <f t="shared" si="0"/>
        <v>44540</v>
      </c>
      <c r="P29" s="9">
        <f>[1]!s_dq_close(P$3,$O29)</f>
        <v>5.0019999999999998</v>
      </c>
      <c r="Q29" s="21">
        <f t="shared" si="1"/>
        <v>2.7737826176289282E-2</v>
      </c>
      <c r="R29" s="9">
        <f>[1]!s_dq_close(R$3,$O29)</f>
        <v>3.1880000000000002</v>
      </c>
      <c r="S29" s="21">
        <f t="shared" si="1"/>
        <v>6.1605061605061628E-2</v>
      </c>
      <c r="T29" s="9">
        <f>[1]!s_dq_close(T$3,$O29)</f>
        <v>6192.8</v>
      </c>
      <c r="U29" s="21">
        <f t="shared" ref="U29" si="24">T29/T28-1</f>
        <v>2.8135599410957113E-2</v>
      </c>
    </row>
    <row r="30" spans="1:21" x14ac:dyDescent="0.2">
      <c r="A30" s="3">
        <f>高速公路!A30</f>
        <v>44504</v>
      </c>
      <c r="B30" s="20">
        <f>[1]!s_dq_close(B$3,$A30,1)</f>
        <v>4.95</v>
      </c>
      <c r="C30" s="10">
        <f>[1]!s_dq_pctchange(B$3,$A30)/100</f>
        <v>1.9987636513496894E-2</v>
      </c>
      <c r="D30" s="20">
        <f>[1]!s_dq_close(D$3,$A30,1)</f>
        <v>2.7949999999999999</v>
      </c>
      <c r="E30" s="10">
        <f>[1]!s_dq_pctchange(D$3,$A30)/100</f>
        <v>1.488743645606388E-2</v>
      </c>
      <c r="F30" s="8">
        <f>[1]!s_dq_close(F$3,$A30,1)</f>
        <v>5745.13</v>
      </c>
      <c r="G30" s="10">
        <f>[1]!s_dq_pctchange(F$3,$A30)/100</f>
        <v>-2.2750046455246586E-3</v>
      </c>
    </row>
    <row r="31" spans="1:21" x14ac:dyDescent="0.2">
      <c r="A31" s="3">
        <f>高速公路!A31</f>
        <v>44503</v>
      </c>
      <c r="B31" s="20">
        <f>[1]!s_dq_close(B$3,$A31,1)</f>
        <v>4.8529999999999998</v>
      </c>
      <c r="C31" s="10">
        <f>[1]!s_dq_pctchange(B$3,$A31)/100</f>
        <v>-7.1603927986907002E-3</v>
      </c>
      <c r="D31" s="20">
        <f>[1]!s_dq_close(D$3,$A31,1)</f>
        <v>2.754</v>
      </c>
      <c r="E31" s="10">
        <f>[1]!s_dq_pctchange(D$3,$A31)/100</f>
        <v>-1.3610315186246351E-2</v>
      </c>
      <c r="F31" s="8">
        <f>[1]!s_dq_close(F$3,$A31,1)</f>
        <v>5758.23</v>
      </c>
      <c r="G31" s="10">
        <f>[1]!s_dq_pctchange(F$3,$A31)/100</f>
        <v>3.5273675973641959E-3</v>
      </c>
    </row>
    <row r="32" spans="1:21" x14ac:dyDescent="0.2">
      <c r="A32" s="3">
        <f>高速公路!A32</f>
        <v>44502</v>
      </c>
      <c r="B32" s="20">
        <f>[1]!s_dq_close(B$3,$A32,1)</f>
        <v>4.8879999999999999</v>
      </c>
      <c r="C32" s="10">
        <f>[1]!s_dq_pctchange(B$3,$A32)/100</f>
        <v>-2.3376623376623374E-2</v>
      </c>
      <c r="D32" s="20">
        <f>[1]!s_dq_close(D$3,$A32,1)</f>
        <v>2.7919999999999998</v>
      </c>
      <c r="E32" s="10">
        <f>[1]!s_dq_pctchange(D$3,$A32)/100</f>
        <v>-3.3575631706472819E-2</v>
      </c>
      <c r="F32" s="8">
        <f>[1]!s_dq_close(F$3,$A32,1)</f>
        <v>5737.99</v>
      </c>
      <c r="G32" s="10">
        <f>[1]!s_dq_pctchange(F$3,$A32)/100</f>
        <v>-2.1511696658991597E-3</v>
      </c>
    </row>
    <row r="33" spans="1:7" x14ac:dyDescent="0.2">
      <c r="A33" s="3">
        <f>高速公路!A33</f>
        <v>44501</v>
      </c>
      <c r="B33" s="20">
        <f>[1]!s_dq_close(B$3,$A33,1)</f>
        <v>5.0049999999999999</v>
      </c>
      <c r="C33" s="10">
        <f>[1]!s_dq_pctchange(B$3,$A33)/100</f>
        <v>-1.2236037102822237E-2</v>
      </c>
      <c r="D33" s="20">
        <f>[1]!s_dq_close(D$3,$A33,1)</f>
        <v>2.8889999999999998</v>
      </c>
      <c r="E33" s="10">
        <f>[1]!s_dq_pctchange(D$3,$A33)/100</f>
        <v>3.4626038781159619E-4</v>
      </c>
      <c r="F33" s="8">
        <f>[1]!s_dq_close(F$3,$A33,1)</f>
        <v>5750.36</v>
      </c>
      <c r="G33" s="10">
        <f>[1]!s_dq_pctchange(F$3,$A33)/100</f>
        <v>4.408641216253944E-3</v>
      </c>
    </row>
    <row r="34" spans="1:7" x14ac:dyDescent="0.2">
      <c r="A34" s="3">
        <f>高速公路!A34</f>
        <v>44498</v>
      </c>
      <c r="B34" s="20">
        <f>[1]!s_dq_close(B$3,$A34,1)</f>
        <v>5.0670000000000002</v>
      </c>
      <c r="C34" s="10">
        <f>[1]!s_dq_pctchange(B$3,$A34)/100</f>
        <v>2.7163997567403272E-2</v>
      </c>
      <c r="D34" s="20">
        <f>[1]!s_dq_close(D$3,$A34,1)</f>
        <v>2.8879999999999999</v>
      </c>
      <c r="E34" s="10">
        <f>[1]!s_dq_pctchange(D$3,$A34)/100</f>
        <v>2.5204117855874942E-2</v>
      </c>
      <c r="F34" s="8">
        <f>[1]!s_dq_close(F$3,$A34,1)</f>
        <v>5725.12</v>
      </c>
      <c r="G34" s="10">
        <f>[1]!s_dq_pctchange(F$3,$A34)/100</f>
        <v>1.5373046445470787E-2</v>
      </c>
    </row>
    <row r="35" spans="1:7" x14ac:dyDescent="0.2">
      <c r="A35" s="3">
        <f>高速公路!A35</f>
        <v>44497</v>
      </c>
      <c r="B35" s="20">
        <f>[1]!s_dq_close(B$3,$A35,1)</f>
        <v>4.9329999999999998</v>
      </c>
      <c r="C35" s="10">
        <f>[1]!s_dq_pctchange(B$3,$A35)/100</f>
        <v>3.8526315789473652E-2</v>
      </c>
      <c r="D35" s="20">
        <f>[1]!s_dq_close(D$3,$A35,1)</f>
        <v>2.8170000000000002</v>
      </c>
      <c r="E35" s="10">
        <f>[1]!s_dq_pctchange(D$3,$A35)/100</f>
        <v>2.0652173913043619E-2</v>
      </c>
      <c r="F35" s="8">
        <f>[1]!s_dq_close(F$3,$A35,1)</f>
        <v>5638.44</v>
      </c>
      <c r="G35" s="10">
        <f>[1]!s_dq_pctchange(F$3,$A35)/100</f>
        <v>-8.3574277694532569E-3</v>
      </c>
    </row>
    <row r="36" spans="1:7" x14ac:dyDescent="0.2">
      <c r="A36" s="3">
        <f>高速公路!A36</f>
        <v>44496</v>
      </c>
      <c r="B36" s="20">
        <f>[1]!s_dq_close(B$3,$A36,1)</f>
        <v>4.75</v>
      </c>
      <c r="C36" s="10">
        <f>[1]!s_dq_pctchange(B$3,$A36)/100</f>
        <v>2.1066208082545113E-2</v>
      </c>
      <c r="D36" s="20">
        <f>[1]!s_dq_close(D$3,$A36,1)</f>
        <v>2.76</v>
      </c>
      <c r="E36" s="10">
        <f>[1]!s_dq_pctchange(D$3,$A36)/100</f>
        <v>1.2101210121012071E-2</v>
      </c>
      <c r="F36" s="8">
        <f>[1]!s_dq_close(F$3,$A36,1)</f>
        <v>5685.96</v>
      </c>
      <c r="G36" s="10">
        <f>[1]!s_dq_pctchange(F$3,$A36)/100</f>
        <v>-8.9933700039738773E-3</v>
      </c>
    </row>
    <row r="37" spans="1:7" x14ac:dyDescent="0.2">
      <c r="A37" s="3">
        <f>高速公路!A37</f>
        <v>44495</v>
      </c>
      <c r="B37" s="20">
        <f>[1]!s_dq_close(B$3,$A37,1)</f>
        <v>4.6520000000000001</v>
      </c>
      <c r="C37" s="10">
        <f>[1]!s_dq_pctchange(B$3,$A37)/100</f>
        <v>4.7516198704104194E-3</v>
      </c>
      <c r="D37" s="20">
        <f>[1]!s_dq_close(D$3,$A37,1)</f>
        <v>2.7269999999999999</v>
      </c>
      <c r="E37" s="10">
        <f>[1]!s_dq_pctchange(D$3,$A37)/100</f>
        <v>7.3394495412835948E-4</v>
      </c>
      <c r="F37" s="8">
        <f>[1]!s_dq_close(F$3,$A37,1)</f>
        <v>5737.56</v>
      </c>
      <c r="G37" s="10">
        <f>[1]!s_dq_pctchange(F$3,$A37)/100</f>
        <v>-8.6614867071317225E-3</v>
      </c>
    </row>
    <row r="38" spans="1:7" x14ac:dyDescent="0.2">
      <c r="A38" s="3">
        <f>高速公路!A38</f>
        <v>44494</v>
      </c>
      <c r="B38" s="20">
        <f>[1]!s_dq_close(B$3,$A38,1)</f>
        <v>4.63</v>
      </c>
      <c r="C38" s="10">
        <f>[1]!s_dq_pctchange(B$3,$A38)/100</f>
        <v>9.8146128680479672E-3</v>
      </c>
      <c r="D38" s="20">
        <f>[1]!s_dq_close(D$3,$A38,1)</f>
        <v>2.7250000000000001</v>
      </c>
      <c r="E38" s="10">
        <f>[1]!s_dq_pctchange(D$3,$A38)/100</f>
        <v>1.2258543833580948E-2</v>
      </c>
      <c r="F38" s="8">
        <f>[1]!s_dq_close(F$3,$A38,1)</f>
        <v>5787.69</v>
      </c>
      <c r="G38" s="10">
        <f>[1]!s_dq_pctchange(F$3,$A38)/100</f>
        <v>1.1653516331003765E-2</v>
      </c>
    </row>
    <row r="39" spans="1:7" x14ac:dyDescent="0.2">
      <c r="A39" s="3">
        <f>高速公路!A39</f>
        <v>44491</v>
      </c>
      <c r="B39" s="20">
        <f>[1]!s_dq_close(B$3,$A39,1)</f>
        <v>4.585</v>
      </c>
      <c r="C39" s="10">
        <f>[1]!s_dq_pctchange(B$3,$A39)/100</f>
        <v>1.7306412247614887E-2</v>
      </c>
      <c r="D39" s="20">
        <f>[1]!s_dq_close(D$3,$A39,1)</f>
        <v>2.6920000000000002</v>
      </c>
      <c r="E39" s="10">
        <f>[1]!s_dq_pctchange(D$3,$A39)/100</f>
        <v>1.355421686746989E-2</v>
      </c>
      <c r="F39" s="8">
        <f>[1]!s_dq_close(F$3,$A39,1)</f>
        <v>5721.02</v>
      </c>
      <c r="G39" s="10">
        <f>[1]!s_dq_pctchange(F$3,$A39)/100</f>
        <v>-2.5814713024169701E-2</v>
      </c>
    </row>
    <row r="40" spans="1:7" x14ac:dyDescent="0.2">
      <c r="A40" s="3">
        <f>高速公路!A40</f>
        <v>44490</v>
      </c>
      <c r="B40" s="20">
        <f>[1]!s_dq_close(B$3,$A40,1)</f>
        <v>4.5069999999999997</v>
      </c>
      <c r="C40" s="10">
        <f>[1]!s_dq_pctchange(B$3,$A40)/100</f>
        <v>9.6326164874550313E-3</v>
      </c>
      <c r="D40" s="20">
        <f>[1]!s_dq_close(D$3,$A40,1)</f>
        <v>2.6560000000000001</v>
      </c>
      <c r="E40" s="10">
        <f>[1]!s_dq_pctchange(D$3,$A40)/100</f>
        <v>2.1931512120046147E-2</v>
      </c>
      <c r="F40" s="8">
        <f>[1]!s_dq_close(F$3,$A40,1)</f>
        <v>5872.62</v>
      </c>
      <c r="G40" s="10">
        <f>[1]!s_dq_pctchange(F$3,$A40)/100</f>
        <v>1.3607696529726732E-2</v>
      </c>
    </row>
    <row r="41" spans="1:7" x14ac:dyDescent="0.2">
      <c r="A41" s="3">
        <f>高速公路!A41</f>
        <v>44489</v>
      </c>
      <c r="B41" s="20">
        <f>[1]!s_dq_close(B$3,$A41,1)</f>
        <v>4.4640000000000004</v>
      </c>
      <c r="C41" s="10">
        <f>[1]!s_dq_pctchange(B$3,$A41)/100</f>
        <v>2.0576131687242972E-2</v>
      </c>
      <c r="D41" s="20">
        <f>[1]!s_dq_close(D$3,$A41,1)</f>
        <v>2.5990000000000002</v>
      </c>
      <c r="E41" s="10">
        <f>[1]!s_dq_pctchange(D$3,$A41)/100</f>
        <v>1.7221135029354222E-2</v>
      </c>
      <c r="F41" s="8">
        <f>[1]!s_dq_close(F$3,$A41,1)</f>
        <v>5793.78</v>
      </c>
      <c r="G41" s="10">
        <f>[1]!s_dq_pctchange(F$3,$A41)/100</f>
        <v>-5.8017122000690504E-3</v>
      </c>
    </row>
    <row r="42" spans="1:7" x14ac:dyDescent="0.2">
      <c r="A42" s="3">
        <f>高速公路!A42</f>
        <v>44488</v>
      </c>
      <c r="B42" s="20">
        <f>[1]!s_dq_close(B$3,$A42,1)</f>
        <v>4.3739999999999997</v>
      </c>
      <c r="C42" s="10">
        <f>[1]!s_dq_pctchange(B$3,$A42)/100</f>
        <v>1.7445917655268501E-2</v>
      </c>
      <c r="D42" s="20">
        <f>[1]!s_dq_close(D$3,$A42,1)</f>
        <v>2.5550000000000002</v>
      </c>
      <c r="E42" s="10">
        <f>[1]!s_dq_pctchange(D$3,$A42)/100</f>
        <v>1.4694201747418733E-2</v>
      </c>
      <c r="F42" s="8">
        <f>[1]!s_dq_close(F$3,$A42,1)</f>
        <v>5827.59</v>
      </c>
      <c r="G42" s="10">
        <f>[1]!s_dq_pctchange(F$3,$A42)/100</f>
        <v>1.5994142106226589E-2</v>
      </c>
    </row>
    <row r="43" spans="1:7" x14ac:dyDescent="0.2">
      <c r="A43" s="3">
        <f>高速公路!A43</f>
        <v>44487</v>
      </c>
      <c r="B43" s="20">
        <f>[1]!s_dq_close(B$3,$A43,1)</f>
        <v>4.2990000000000004</v>
      </c>
      <c r="C43" s="10">
        <f>[1]!s_dq_pctchange(B$3,$A43)/100</f>
        <v>2.7991602519245292E-3</v>
      </c>
      <c r="D43" s="20">
        <f>[1]!s_dq_close(D$3,$A43,1)</f>
        <v>2.5179999999999998</v>
      </c>
      <c r="E43" s="10">
        <f>[1]!s_dq_pctchange(D$3,$A43)/100</f>
        <v>4.7885075818036756E-3</v>
      </c>
      <c r="F43" s="8">
        <f>[1]!s_dq_close(F$3,$A43,1)</f>
        <v>5735.85</v>
      </c>
      <c r="G43" s="10">
        <f>[1]!s_dq_pctchange(F$3,$A43)/100</f>
        <v>4.8665110778536478E-4</v>
      </c>
    </row>
    <row r="44" spans="1:7" x14ac:dyDescent="0.2">
      <c r="A44" s="3">
        <f>高速公路!A44</f>
        <v>44484</v>
      </c>
      <c r="B44" s="20">
        <f>[1]!s_dq_close(B$3,$A44,1)</f>
        <v>4.2869999999999999</v>
      </c>
      <c r="C44" s="10">
        <f>[1]!s_dq_pctchange(B$3,$A44)/100</f>
        <v>1.1676786548341647E-3</v>
      </c>
      <c r="D44" s="20">
        <f>[1]!s_dq_close(D$3,$A44,1)</f>
        <v>2.5059999999999998</v>
      </c>
      <c r="E44" s="10">
        <f>[1]!s_dq_pctchange(D$3,$A44)/100</f>
        <v>7.9872204472834643E-4</v>
      </c>
      <c r="F44" s="8">
        <f>[1]!s_dq_close(F$3,$A44,1)</f>
        <v>5733.06</v>
      </c>
      <c r="G44" s="10">
        <f>[1]!s_dq_pctchange(F$3,$A44)/100</f>
        <v>-5.1106201984898623E-3</v>
      </c>
    </row>
    <row r="45" spans="1:7" x14ac:dyDescent="0.2">
      <c r="A45" s="3">
        <f>高速公路!A45</f>
        <v>44483</v>
      </c>
      <c r="B45" s="20">
        <f>[1]!s_dq_close(B$3,$A45,1)</f>
        <v>4.282</v>
      </c>
      <c r="C45" s="10">
        <f>[1]!s_dq_pctchange(B$3,$A45)/100</f>
        <v>4.6728971962611674E-4</v>
      </c>
      <c r="D45" s="20">
        <f>[1]!s_dq_close(D$3,$A45,1)</f>
        <v>2.504</v>
      </c>
      <c r="E45" s="10">
        <f>[1]!s_dq_pctchange(D$3,$A45)/100</f>
        <v>7.9936051159081695E-4</v>
      </c>
      <c r="F45" s="8">
        <f>[1]!s_dq_close(F$3,$A45,1)</f>
        <v>5762.51</v>
      </c>
      <c r="G45" s="10">
        <f>[1]!s_dq_pctchange(F$3,$A45)/100</f>
        <v>-9.8899154133884112E-3</v>
      </c>
    </row>
    <row r="46" spans="1:7" x14ac:dyDescent="0.2">
      <c r="A46" s="3">
        <f>高速公路!A46</f>
        <v>44482</v>
      </c>
      <c r="B46" s="20">
        <f>[1]!s_dq_close(B$3,$A46,1)</f>
        <v>4.28</v>
      </c>
      <c r="C46" s="10">
        <f>[1]!s_dq_pctchange(B$3,$A46)/100</f>
        <v>1.1695906432748287E-3</v>
      </c>
      <c r="D46" s="20">
        <f>[1]!s_dq_close(D$3,$A46,1)</f>
        <v>2.5019999999999998</v>
      </c>
      <c r="E46" s="10">
        <f>[1]!s_dq_pctchange(D$3,$A46)/100</f>
        <v>3.9984006397436622E-4</v>
      </c>
      <c r="F46" s="8">
        <f>[1]!s_dq_close(F$3,$A46,1)</f>
        <v>5820.07</v>
      </c>
      <c r="G46" s="10">
        <f>[1]!s_dq_pctchange(F$3,$A46)/100</f>
        <v>-3.6395820814780571E-3</v>
      </c>
    </row>
    <row r="47" spans="1:7" x14ac:dyDescent="0.2">
      <c r="A47" s="3">
        <f>高速公路!A47</f>
        <v>44481</v>
      </c>
      <c r="B47" s="20">
        <f>[1]!s_dq_close(B$3,$A47,1)</f>
        <v>4.2750000000000004</v>
      </c>
      <c r="C47" s="10">
        <f>[1]!s_dq_pctchange(B$3,$A47)/100</f>
        <v>-4.1928721174003709E-3</v>
      </c>
      <c r="D47" s="20">
        <f>[1]!s_dq_close(D$3,$A47,1)</f>
        <v>2.5009999999999999</v>
      </c>
      <c r="E47" s="10">
        <f>[1]!s_dq_pctchange(D$3,$A47)/100</f>
        <v>0</v>
      </c>
      <c r="F47" s="8">
        <f>[1]!s_dq_close(F$3,$A47,1)</f>
        <v>5841.33</v>
      </c>
      <c r="G47" s="10">
        <f>[1]!s_dq_pctchange(F$3,$A47)/100</f>
        <v>-1.808233454924435E-2</v>
      </c>
    </row>
    <row r="48" spans="1:7" x14ac:dyDescent="0.2">
      <c r="A48" s="3">
        <f>高速公路!A48</f>
        <v>44480</v>
      </c>
      <c r="B48" s="20">
        <f>[1]!s_dq_close(B$3,$A48,1)</f>
        <v>4.2930000000000001</v>
      </c>
      <c r="C48" s="10">
        <f>[1]!s_dq_pctchange(B$3,$A48)/100</f>
        <v>-4.1753653444675928E-3</v>
      </c>
      <c r="D48" s="20">
        <f>[1]!s_dq_close(D$3,$A48,1)</f>
        <v>2.5009999999999999</v>
      </c>
      <c r="E48" s="10">
        <f>[1]!s_dq_pctchange(D$3,$A48)/100</f>
        <v>-3.1885213232363519E-3</v>
      </c>
      <c r="F48" s="8">
        <f>[1]!s_dq_close(F$3,$A48,1)</f>
        <v>5948.9</v>
      </c>
      <c r="G48" s="10">
        <f>[1]!s_dq_pctchange(F$3,$A48)/100</f>
        <v>-1.2797833395840173E-2</v>
      </c>
    </row>
    <row r="49" spans="1:7" x14ac:dyDescent="0.2">
      <c r="A49" s="3">
        <f>高速公路!A49</f>
        <v>44477</v>
      </c>
      <c r="B49" s="20">
        <f>[1]!s_dq_close(B$3,$A49,1)</f>
        <v>4.3109999999999999</v>
      </c>
      <c r="C49" s="10">
        <f>[1]!s_dq_pctchange(B$3,$A49)/100</f>
        <v>6.0676779463243406E-3</v>
      </c>
      <c r="D49" s="20">
        <f>[1]!s_dq_close(D$3,$A49,1)</f>
        <v>2.5089999999999999</v>
      </c>
      <c r="E49" s="10">
        <f>[1]!s_dq_pctchange(D$3,$A49)/100</f>
        <v>1.2101653892698589E-2</v>
      </c>
      <c r="F49" s="8">
        <f>[1]!s_dq_close(F$3,$A49,1)</f>
        <v>6026.02</v>
      </c>
      <c r="G49" s="10">
        <f>[1]!s_dq_pctchange(F$3,$A49)/100</f>
        <v>3.2307025523218291E-2</v>
      </c>
    </row>
    <row r="50" spans="1:7" x14ac:dyDescent="0.2">
      <c r="A50" s="3">
        <f>高速公路!A50</f>
        <v>44469</v>
      </c>
      <c r="B50" s="20">
        <f>[1]!s_dq_close(B$3,$A50,1)</f>
        <v>4.2850000000000001</v>
      </c>
      <c r="C50" s="10">
        <f>[1]!s_dq_pctchange(B$3,$A50)/100</f>
        <v>3.7479503396580026E-3</v>
      </c>
      <c r="D50" s="20">
        <f>[1]!s_dq_close(D$3,$A50,1)</f>
        <v>2.4790000000000001</v>
      </c>
      <c r="E50" s="10">
        <f>[1]!s_dq_pctchange(D$3,$A50)/100</f>
        <v>8.0742834073485028E-4</v>
      </c>
      <c r="F50" s="8">
        <f>[1]!s_dq_close(F$3,$A50,1)</f>
        <v>5837.43</v>
      </c>
      <c r="G50" s="10">
        <f>[1]!s_dq_pctchange(F$3,$A50)/100</f>
        <v>4.2769377401047359E-3</v>
      </c>
    </row>
    <row r="51" spans="1:7" x14ac:dyDescent="0.2">
      <c r="A51" s="3">
        <f>高速公路!A51</f>
        <v>44468</v>
      </c>
      <c r="B51" s="20">
        <f>[1]!s_dq_close(B$3,$A51,1)</f>
        <v>4.2690000000000001</v>
      </c>
      <c r="C51" s="10">
        <f>[1]!s_dq_pctchange(B$3,$A51)/100</f>
        <v>7.5525135709228301E-3</v>
      </c>
      <c r="D51" s="20">
        <f>[1]!s_dq_close(D$3,$A51,1)</f>
        <v>2.4769999999999999</v>
      </c>
      <c r="E51" s="10">
        <f>[1]!s_dq_pctchange(D$3,$A51)/100</f>
        <v>8.0808080808071907E-4</v>
      </c>
      <c r="F51" s="8">
        <f>[1]!s_dq_close(F$3,$A51,1)</f>
        <v>5812.57</v>
      </c>
      <c r="G51" s="10">
        <f>[1]!s_dq_pctchange(F$3,$A51)/100</f>
        <v>-2.2782141464136364E-2</v>
      </c>
    </row>
    <row r="52" spans="1:7" x14ac:dyDescent="0.2">
      <c r="A52" s="3">
        <f>高速公路!A52</f>
        <v>44467</v>
      </c>
      <c r="B52" s="20">
        <f>[1]!s_dq_close(B$3,$A52,1)</f>
        <v>4.2370000000000001</v>
      </c>
      <c r="C52" s="10">
        <f>[1]!s_dq_pctchange(B$3,$A52)/100</f>
        <v>-7.9606649496604572E-3</v>
      </c>
      <c r="D52" s="20">
        <f>[1]!s_dq_close(D$3,$A52,1)</f>
        <v>2.4750000000000001</v>
      </c>
      <c r="E52" s="10">
        <f>[1]!s_dq_pctchange(D$3,$A52)/100</f>
        <v>8.0873433077243188E-4</v>
      </c>
      <c r="F52" s="8">
        <f>[1]!s_dq_close(F$3,$A52,1)</f>
        <v>5948.08</v>
      </c>
      <c r="G52" s="10">
        <f>[1]!s_dq_pctchange(F$3,$A52)/100</f>
        <v>-9.7673450701294493E-3</v>
      </c>
    </row>
    <row r="53" spans="1:7" x14ac:dyDescent="0.2">
      <c r="A53" s="3">
        <f>高速公路!A53</f>
        <v>44466</v>
      </c>
      <c r="B53" s="20">
        <f>[1]!s_dq_close(B$3,$A53,1)</f>
        <v>4.2709999999999999</v>
      </c>
      <c r="C53" s="10">
        <f>[1]!s_dq_pctchange(B$3,$A53)/100</f>
        <v>1.0648367250354928E-2</v>
      </c>
      <c r="D53" s="20">
        <f>[1]!s_dq_close(D$3,$A53,1)</f>
        <v>2.4729999999999999</v>
      </c>
      <c r="E53" s="10">
        <f>[1]!s_dq_pctchange(D$3,$A53)/100</f>
        <v>-4.0420371867434676E-4</v>
      </c>
      <c r="F53" s="8">
        <f>[1]!s_dq_close(F$3,$A53,1)</f>
        <v>6006.75</v>
      </c>
      <c r="G53" s="10">
        <f>[1]!s_dq_pctchange(F$3,$A53)/100</f>
        <v>-1.843112390800615E-2</v>
      </c>
    </row>
    <row r="54" spans="1:7" x14ac:dyDescent="0.2">
      <c r="A54" s="3">
        <f>高速公路!A54</f>
        <v>44463</v>
      </c>
      <c r="B54" s="20">
        <f>[1]!s_dq_close(B$3,$A54,1)</f>
        <v>4.226</v>
      </c>
      <c r="C54" s="10">
        <f>[1]!s_dq_pctchange(B$3,$A54)/100</f>
        <v>-1.8894662257912156E-3</v>
      </c>
      <c r="D54" s="20">
        <f>[1]!s_dq_close(D$3,$A54,1)</f>
        <v>2.4740000000000002</v>
      </c>
      <c r="E54" s="10">
        <f>[1]!s_dq_pctchange(D$3,$A54)/100</f>
        <v>-7.6213397513035241E-3</v>
      </c>
      <c r="F54" s="8">
        <f>[1]!s_dq_close(F$3,$A54,1)</f>
        <v>6119.54</v>
      </c>
      <c r="G54" s="10">
        <f>[1]!s_dq_pctchange(F$3,$A54)/100</f>
        <v>-6.7858505035423081E-3</v>
      </c>
    </row>
    <row r="55" spans="1:7" x14ac:dyDescent="0.2">
      <c r="A55" s="3">
        <f>高速公路!A55</f>
        <v>44462</v>
      </c>
      <c r="B55" s="20">
        <f>[1]!s_dq_close(B$3,$A55,1)</f>
        <v>4.234</v>
      </c>
      <c r="C55" s="10">
        <f>[1]!s_dq_pctchange(B$3,$A55)/100</f>
        <v>9.5374344301383009E-3</v>
      </c>
      <c r="D55" s="20">
        <f>[1]!s_dq_close(D$3,$A55,1)</f>
        <v>2.4929999999999999</v>
      </c>
      <c r="E55" s="10">
        <f>[1]!s_dq_pctchange(D$3,$A55)/100</f>
        <v>2.1721311475409809E-2</v>
      </c>
      <c r="F55" s="8">
        <f>[1]!s_dq_close(F$3,$A55,1)</f>
        <v>6161.35</v>
      </c>
      <c r="G55" s="10">
        <f>[1]!s_dq_pctchange(F$3,$A55)/100</f>
        <v>4.7945596425281595E-3</v>
      </c>
    </row>
    <row r="56" spans="1:7" x14ac:dyDescent="0.2">
      <c r="A56" s="3">
        <f>高速公路!A56</f>
        <v>44461</v>
      </c>
      <c r="B56" s="20">
        <f>[1]!s_dq_close(B$3,$A56,1)</f>
        <v>4.194</v>
      </c>
      <c r="C56" s="10">
        <f>[1]!s_dq_pctchange(B$3,$A56)/100</f>
        <v>1.1936022917163746E-3</v>
      </c>
      <c r="D56" s="20">
        <f>[1]!s_dq_close(D$3,$A56,1)</f>
        <v>2.44</v>
      </c>
      <c r="E56" s="10">
        <f>[1]!s_dq_pctchange(D$3,$A56)/100</f>
        <v>7.8479966955803913E-3</v>
      </c>
      <c r="F56" s="8">
        <f>[1]!s_dq_close(F$3,$A56,1)</f>
        <v>6131.95</v>
      </c>
      <c r="G56" s="10">
        <f>[1]!s_dq_pctchange(F$3,$A56)/100</f>
        <v>2.9199493788163146E-2</v>
      </c>
    </row>
    <row r="57" spans="1:7" x14ac:dyDescent="0.2">
      <c r="A57" s="3">
        <f>高速公路!A57</f>
        <v>44456</v>
      </c>
      <c r="B57" s="20">
        <f>[1]!s_dq_close(B$3,$A57,1)</f>
        <v>4.1890000000000001</v>
      </c>
      <c r="C57" s="10">
        <f>[1]!s_dq_pctchange(B$3,$A57)/100</f>
        <v>-1.15620575743276E-2</v>
      </c>
      <c r="D57" s="20">
        <f>[1]!s_dq_close(D$3,$A57,1)</f>
        <v>2.4209999999999998</v>
      </c>
      <c r="E57" s="10">
        <f>[1]!s_dq_pctchange(D$3,$A57)/100</f>
        <v>4.1322314049582228E-4</v>
      </c>
      <c r="F57" s="8">
        <f>[1]!s_dq_close(F$3,$A57,1)</f>
        <v>5957.98</v>
      </c>
      <c r="G57" s="10">
        <f>[1]!s_dq_pctchange(F$3,$A57)/100</f>
        <v>6.1860893208473067E-3</v>
      </c>
    </row>
    <row r="58" spans="1:7" x14ac:dyDescent="0.2">
      <c r="A58" s="3">
        <f>高速公路!A58</f>
        <v>44455</v>
      </c>
      <c r="B58" s="20">
        <f>[1]!s_dq_close(B$3,$A58,1)</f>
        <v>4.2380000000000004</v>
      </c>
      <c r="C58" s="10">
        <f>[1]!s_dq_pctchange(B$3,$A58)/100</f>
        <v>-1.1784115012962275E-3</v>
      </c>
      <c r="D58" s="20">
        <f>[1]!s_dq_close(D$3,$A58,1)</f>
        <v>2.42</v>
      </c>
      <c r="E58" s="10">
        <f>[1]!s_dq_pctchange(D$3,$A58)/100</f>
        <v>-5.3431976983147975E-3</v>
      </c>
      <c r="F58" s="8">
        <f>[1]!s_dq_close(F$3,$A58,1)</f>
        <v>5921.35</v>
      </c>
      <c r="G58" s="10">
        <f>[1]!s_dq_pctchange(F$3,$A58)/100</f>
        <v>-1.5099473896938314E-2</v>
      </c>
    </row>
    <row r="59" spans="1:7" x14ac:dyDescent="0.2">
      <c r="A59" s="3">
        <f>高速公路!A59</f>
        <v>44454</v>
      </c>
      <c r="B59" s="20">
        <f>[1]!s_dq_close(B$3,$A59,1)</f>
        <v>4.2430000000000003</v>
      </c>
      <c r="C59" s="10">
        <f>[1]!s_dq_pctchange(B$3,$A59)/100</f>
        <v>2.7609590699927532E-2</v>
      </c>
      <c r="D59" s="20">
        <f>[1]!s_dq_close(D$3,$A59,1)</f>
        <v>2.4329999999999998</v>
      </c>
      <c r="E59" s="10">
        <f>[1]!s_dq_pctchange(D$3,$A59)/100</f>
        <v>1.8844221105527609E-2</v>
      </c>
      <c r="F59" s="8">
        <f>[1]!s_dq_close(F$3,$A59,1)</f>
        <v>6012.13</v>
      </c>
      <c r="G59" s="10">
        <f>[1]!s_dq_pctchange(F$3,$A59)/100</f>
        <v>-9.7872722257492115E-4</v>
      </c>
    </row>
    <row r="60" spans="1:7" x14ac:dyDescent="0.2">
      <c r="A60" s="3">
        <f>高速公路!A60</f>
        <v>44453</v>
      </c>
      <c r="B60" s="20">
        <f>[1]!s_dq_close(B$3,$A60,1)</f>
        <v>4.1289999999999996</v>
      </c>
      <c r="C60" s="10">
        <f>[1]!s_dq_pctchange(B$3,$A60)/100</f>
        <v>7.810593116914605E-3</v>
      </c>
      <c r="D60" s="20">
        <f>[1]!s_dq_close(D$3,$A60,1)</f>
        <v>2.3879999999999999</v>
      </c>
      <c r="E60" s="10">
        <f>[1]!s_dq_pctchange(D$3,$A60)/100</f>
        <v>9.2983939137784438E-3</v>
      </c>
      <c r="F60" s="8">
        <f>[1]!s_dq_close(F$3,$A60,1)</f>
        <v>6018.02</v>
      </c>
      <c r="G60" s="10">
        <f>[1]!s_dq_pctchange(F$3,$A60)/100</f>
        <v>4.9852768158070148E-5</v>
      </c>
    </row>
    <row r="61" spans="1:7" x14ac:dyDescent="0.2">
      <c r="A61" s="3">
        <f>高速公路!A61</f>
        <v>44452</v>
      </c>
      <c r="B61" s="20">
        <f>[1]!s_dq_close(B$3,$A61,1)</f>
        <v>4.0970000000000004</v>
      </c>
      <c r="C61" s="10">
        <f>[1]!s_dq_pctchange(B$3,$A61)/100</f>
        <v>1.4666340747983933E-3</v>
      </c>
      <c r="D61" s="20">
        <f>[1]!s_dq_close(D$3,$A61,1)</f>
        <v>2.3660000000000001</v>
      </c>
      <c r="E61" s="10">
        <f>[1]!s_dq_pctchange(D$3,$A61)/100</f>
        <v>-4.2247570764676373E-4</v>
      </c>
      <c r="F61" s="8">
        <f>[1]!s_dq_close(F$3,$A61,1)</f>
        <v>6017.72</v>
      </c>
      <c r="G61" s="10">
        <f>[1]!s_dq_pctchange(F$3,$A61)/100</f>
        <v>8.3175828742242611E-3</v>
      </c>
    </row>
    <row r="62" spans="1:7" x14ac:dyDescent="0.2">
      <c r="A62" s="3">
        <f>高速公路!A62</f>
        <v>44449</v>
      </c>
      <c r="B62" s="20">
        <f>[1]!s_dq_close(B$3,$A62,1)</f>
        <v>4.0910000000000002</v>
      </c>
      <c r="C62" s="10">
        <f>[1]!s_dq_pctchange(B$3,$A62)/100</f>
        <v>0</v>
      </c>
      <c r="D62" s="20">
        <f>[1]!s_dq_close(D$3,$A62,1)</f>
        <v>2.367</v>
      </c>
      <c r="E62" s="10">
        <f>[1]!s_dq_pctchange(D$3,$A62)/100</f>
        <v>-1.6870518768452145E-3</v>
      </c>
      <c r="F62" s="8">
        <f>[1]!s_dq_close(F$3,$A62,1)</f>
        <v>5968.08</v>
      </c>
      <c r="G62" s="10">
        <f>[1]!s_dq_pctchange(F$3,$A62)/100</f>
        <v>-8.1302974904437549E-3</v>
      </c>
    </row>
    <row r="63" spans="1:7" x14ac:dyDescent="0.2">
      <c r="A63" s="3">
        <f>高速公路!A63</f>
        <v>44448</v>
      </c>
      <c r="B63" s="20">
        <f>[1]!s_dq_close(B$3,$A63,1)</f>
        <v>4.0910000000000002</v>
      </c>
      <c r="C63" s="10">
        <f>[1]!s_dq_pctchange(B$3,$A63)/100</f>
        <v>-2.4437927663720574E-4</v>
      </c>
      <c r="D63" s="20">
        <f>[1]!s_dq_close(D$3,$A63,1)</f>
        <v>2.371</v>
      </c>
      <c r="E63" s="10">
        <f>[1]!s_dq_pctchange(D$3,$A63)/100</f>
        <v>0</v>
      </c>
      <c r="F63" s="8">
        <f>[1]!s_dq_close(F$3,$A63,1)</f>
        <v>6017</v>
      </c>
      <c r="G63" s="10">
        <f>[1]!s_dq_pctchange(F$3,$A63)/100</f>
        <v>2.4164982987320959E-2</v>
      </c>
    </row>
    <row r="64" spans="1:7" x14ac:dyDescent="0.2">
      <c r="A64" s="3">
        <f>高速公路!A64</f>
        <v>44447</v>
      </c>
      <c r="B64" s="20">
        <f>[1]!s_dq_close(B$3,$A64,1)</f>
        <v>4.0919999999999996</v>
      </c>
      <c r="C64" s="10">
        <f>[1]!s_dq_pctchange(B$3,$A64)/100</f>
        <v>-2.4431956999763839E-4</v>
      </c>
      <c r="D64" s="20">
        <f>[1]!s_dq_close(D$3,$A64,1)</f>
        <v>2.371</v>
      </c>
      <c r="E64" s="10">
        <f>[1]!s_dq_pctchange(D$3,$A64)/100</f>
        <v>-4.215851602023145E-4</v>
      </c>
      <c r="F64" s="8">
        <f>[1]!s_dq_close(F$3,$A64,1)</f>
        <v>5875.03</v>
      </c>
      <c r="G64" s="10">
        <f>[1]!s_dq_pctchange(F$3,$A64)/100</f>
        <v>9.4605298652741324E-3</v>
      </c>
    </row>
    <row r="65" spans="1:7" x14ac:dyDescent="0.2">
      <c r="A65" s="3">
        <f>高速公路!A65</f>
        <v>44446</v>
      </c>
      <c r="B65" s="20">
        <f>[1]!s_dq_close(B$3,$A65,1)</f>
        <v>4.093</v>
      </c>
      <c r="C65" s="10">
        <f>[1]!s_dq_pctchange(B$3,$A65)/100</f>
        <v>7.334963325183652E-4</v>
      </c>
      <c r="D65" s="20">
        <f>[1]!s_dq_close(D$3,$A65,1)</f>
        <v>2.3719999999999999</v>
      </c>
      <c r="E65" s="10">
        <f>[1]!s_dq_pctchange(D$3,$A65)/100</f>
        <v>2.5359256128485979E-3</v>
      </c>
      <c r="F65" s="8">
        <f>[1]!s_dq_close(F$3,$A65,1)</f>
        <v>5819.97</v>
      </c>
      <c r="G65" s="10">
        <f>[1]!s_dq_pctchange(F$3,$A65)/100</f>
        <v>2.7774666815992641E-3</v>
      </c>
    </row>
    <row r="66" spans="1:7" x14ac:dyDescent="0.2">
      <c r="A66" s="3">
        <f>高速公路!A66</f>
        <v>44445</v>
      </c>
      <c r="B66" s="20">
        <f>[1]!s_dq_close(B$3,$A66,1)</f>
        <v>4.09</v>
      </c>
      <c r="C66" s="10">
        <f>[1]!s_dq_pctchange(B$3,$A66)/100</f>
        <v>-2.4443901246647126E-4</v>
      </c>
      <c r="D66" s="20">
        <f>[1]!s_dq_close(D$3,$A66,1)</f>
        <v>2.3660000000000001</v>
      </c>
      <c r="E66" s="10">
        <f>[1]!s_dq_pctchange(D$3,$A66)/100</f>
        <v>8.460236886633773E-4</v>
      </c>
      <c r="F66" s="8">
        <f>[1]!s_dq_close(F$3,$A66,1)</f>
        <v>5803.85</v>
      </c>
      <c r="G66" s="10">
        <f>[1]!s_dq_pctchange(F$3,$A66)/100</f>
        <v>2.5594582798051279E-2</v>
      </c>
    </row>
    <row r="67" spans="1:7" x14ac:dyDescent="0.2">
      <c r="A67" s="3">
        <f>高速公路!A67</f>
        <v>44442</v>
      </c>
      <c r="B67" s="20">
        <f>[1]!s_dq_close(B$3,$A67,1)</f>
        <v>4.0910000000000002</v>
      </c>
      <c r="C67" s="10">
        <f>[1]!s_dq_pctchange(B$3,$A67)/100</f>
        <v>2.4449877750619414E-4</v>
      </c>
      <c r="D67" s="20">
        <f>[1]!s_dq_close(D$3,$A67,1)</f>
        <v>2.3639999999999999</v>
      </c>
      <c r="E67" s="10">
        <f>[1]!s_dq_pctchange(D$3,$A67)/100</f>
        <v>-2.1105951878431142E-3</v>
      </c>
      <c r="F67" s="8">
        <f>[1]!s_dq_close(F$3,$A67,1)</f>
        <v>5659.01</v>
      </c>
      <c r="G67" s="10">
        <f>[1]!s_dq_pctchange(F$3,$A67)/100</f>
        <v>9.0911181190942271E-4</v>
      </c>
    </row>
    <row r="68" spans="1:7" x14ac:dyDescent="0.2">
      <c r="A68" s="3">
        <f>高速公路!A68</f>
        <v>44441</v>
      </c>
      <c r="B68" s="20">
        <f>[1]!s_dq_close(B$3,$A68,1)</f>
        <v>4.09</v>
      </c>
      <c r="C68" s="10">
        <f>[1]!s_dq_pctchange(B$3,$A68)/100</f>
        <v>1.0375494071146199E-2</v>
      </c>
      <c r="D68" s="20">
        <f>[1]!s_dq_close(D$3,$A68,1)</f>
        <v>2.3690000000000002</v>
      </c>
      <c r="E68" s="10">
        <f>[1]!s_dq_pctchange(D$3,$A68)/100</f>
        <v>7.2278911564627336E-3</v>
      </c>
      <c r="F68" s="8">
        <f>[1]!s_dq_close(F$3,$A68,1)</f>
        <v>5653.87</v>
      </c>
      <c r="G68" s="10">
        <f>[1]!s_dq_pctchange(F$3,$A68)/100</f>
        <v>9.2970282713204042E-3</v>
      </c>
    </row>
    <row r="69" spans="1:7" x14ac:dyDescent="0.2">
      <c r="A69" s="3">
        <f>高速公路!A69</f>
        <v>44440</v>
      </c>
      <c r="B69" s="20">
        <f>[1]!s_dq_close(B$3,$A69,1)</f>
        <v>4.048</v>
      </c>
      <c r="C69" s="10">
        <f>[1]!s_dq_pctchange(B$3,$A69)/100</f>
        <v>-1.0026901442895662E-2</v>
      </c>
      <c r="D69" s="20">
        <f>[1]!s_dq_close(D$3,$A69,1)</f>
        <v>2.3519999999999999</v>
      </c>
      <c r="E69" s="10">
        <f>[1]!s_dq_pctchange(D$3,$A69)/100</f>
        <v>-1.4249790444258276E-2</v>
      </c>
      <c r="F69" s="8">
        <f>[1]!s_dq_close(F$3,$A69,1)</f>
        <v>5601.79</v>
      </c>
      <c r="G69" s="10">
        <f>[1]!s_dq_pctchange(F$3,$A69)/100</f>
        <v>1.6094510126862315E-2</v>
      </c>
    </row>
    <row r="70" spans="1:7" x14ac:dyDescent="0.2">
      <c r="A70" s="3">
        <f>高速公路!A70</f>
        <v>44439</v>
      </c>
      <c r="B70" s="20">
        <f>[1]!s_dq_close(B$3,$A70,1)</f>
        <v>4.0890000000000004</v>
      </c>
      <c r="C70" s="10">
        <f>[1]!s_dq_pctchange(B$3,$A70)/100</f>
        <v>-4.8887802493272536E-4</v>
      </c>
      <c r="D70" s="20">
        <f>[1]!s_dq_close(D$3,$A70,1)</f>
        <v>2.3860000000000001</v>
      </c>
      <c r="E70" s="10">
        <f>[1]!s_dq_pctchange(D$3,$A70)/100</f>
        <v>-1.3234077750206791E-2</v>
      </c>
      <c r="F70" s="8">
        <f>[1]!s_dq_close(F$3,$A70,1)</f>
        <v>5513.06</v>
      </c>
      <c r="G70" s="10">
        <f>[1]!s_dq_pctchange(F$3,$A70)/100</f>
        <v>-5.1806552780068512E-3</v>
      </c>
    </row>
    <row r="71" spans="1:7" x14ac:dyDescent="0.2">
      <c r="A71" s="3">
        <f>高速公路!A71</f>
        <v>44438</v>
      </c>
      <c r="B71" s="20">
        <f>[1]!s_dq_close(B$3,$A71,1)</f>
        <v>4.0910000000000002</v>
      </c>
      <c r="C71" s="10">
        <f>[1]!s_dq_pctchange(B$3,$A71)/100</f>
        <v>7.63546798029571E-3</v>
      </c>
      <c r="D71" s="20">
        <f>[1]!s_dq_close(D$3,$A71,1)</f>
        <v>2.4180000000000001</v>
      </c>
      <c r="E71" s="10">
        <f>[1]!s_dq_pctchange(D$3,$A71)/100</f>
        <v>1.0025062656641612E-2</v>
      </c>
      <c r="F71" s="8">
        <f>[1]!s_dq_close(F$3,$A71,1)</f>
        <v>5541.77</v>
      </c>
      <c r="G71" s="10">
        <f>[1]!s_dq_pctchange(F$3,$A71)/100</f>
        <v>1.0888203017832741E-2</v>
      </c>
    </row>
    <row r="72" spans="1:7" x14ac:dyDescent="0.2">
      <c r="A72" s="3">
        <f>高速公路!A72</f>
        <v>44435</v>
      </c>
      <c r="B72" s="20">
        <f>[1]!s_dq_close(B$3,$A72,1)</f>
        <v>4.0599999999999996</v>
      </c>
      <c r="C72" s="10">
        <f>[1]!s_dq_pctchange(B$3,$A72)/100</f>
        <v>1.2974051896207485E-2</v>
      </c>
      <c r="D72" s="20">
        <f>[1]!s_dq_close(D$3,$A72,1)</f>
        <v>2.3940000000000001</v>
      </c>
      <c r="E72" s="10">
        <f>[1]!s_dq_pctchange(D$3,$A72)/100</f>
        <v>2.3076923076923196E-2</v>
      </c>
      <c r="F72" s="8">
        <f>[1]!s_dq_close(F$3,$A72,1)</f>
        <v>5482.08</v>
      </c>
      <c r="G72" s="10">
        <f>[1]!s_dq_pctchange(F$3,$A72)/100</f>
        <v>-1.3503397443279967E-2</v>
      </c>
    </row>
    <row r="73" spans="1:7" x14ac:dyDescent="0.2">
      <c r="A73" s="3">
        <f>高速公路!A73</f>
        <v>44434</v>
      </c>
      <c r="B73" s="20">
        <f>[1]!s_dq_close(B$3,$A73,1)</f>
        <v>4.008</v>
      </c>
      <c r="C73" s="10">
        <f>[1]!s_dq_pctchange(B$3,$A73)/100</f>
        <v>6.0240963855421751E-3</v>
      </c>
      <c r="D73" s="20">
        <f>[1]!s_dq_close(D$3,$A73,1)</f>
        <v>2.34</v>
      </c>
      <c r="E73" s="10">
        <f>[1]!s_dq_pctchange(D$3,$A73)/100</f>
        <v>2.1413276231262929E-3</v>
      </c>
      <c r="F73" s="8">
        <f>[1]!s_dq_close(F$3,$A73,1)</f>
        <v>5557.12</v>
      </c>
      <c r="G73" s="10">
        <f>[1]!s_dq_pctchange(F$3,$A73)/100</f>
        <v>-6.031294045259792E-3</v>
      </c>
    </row>
    <row r="74" spans="1:7" x14ac:dyDescent="0.2">
      <c r="A74" s="3">
        <f>高速公路!A74</f>
        <v>44433</v>
      </c>
      <c r="B74" s="20">
        <f>[1]!s_dq_close(B$3,$A74,1)</f>
        <v>3.984</v>
      </c>
      <c r="C74" s="10">
        <f>[1]!s_dq_pctchange(B$3,$A74)/100</f>
        <v>1.0910936310581109E-2</v>
      </c>
      <c r="D74" s="20">
        <f>[1]!s_dq_close(D$3,$A74,1)</f>
        <v>2.335</v>
      </c>
      <c r="E74" s="10">
        <f>[1]!s_dq_pctchange(D$3,$A74)/100</f>
        <v>1.0385114668974481E-2</v>
      </c>
      <c r="F74" s="8">
        <f>[1]!s_dq_close(F$3,$A74,1)</f>
        <v>5590.84</v>
      </c>
      <c r="G74" s="10">
        <f>[1]!s_dq_pctchange(F$3,$A74)/100</f>
        <v>3.6243526338938024E-3</v>
      </c>
    </row>
    <row r="75" spans="1:7" x14ac:dyDescent="0.2">
      <c r="A75" s="3">
        <f>高速公路!A75</f>
        <v>44432</v>
      </c>
      <c r="B75" s="20">
        <f>[1]!s_dq_close(B$3,$A75,1)</f>
        <v>3.9409999999999998</v>
      </c>
      <c r="C75" s="10">
        <f>[1]!s_dq_pctchange(B$3,$A75)/100</f>
        <v>3.5650623885917472E-3</v>
      </c>
      <c r="D75" s="20">
        <f>[1]!s_dq_close(D$3,$A75,1)</f>
        <v>2.3109999999999999</v>
      </c>
      <c r="E75" s="10">
        <f>[1]!s_dq_pctchange(D$3,$A75)/100</f>
        <v>8.661758336941446E-4</v>
      </c>
      <c r="F75" s="8">
        <f>[1]!s_dq_close(F$3,$A75,1)</f>
        <v>5570.65</v>
      </c>
      <c r="G75" s="10">
        <f>[1]!s_dq_pctchange(F$3,$A75)/100</f>
        <v>2.4189752678761795E-2</v>
      </c>
    </row>
    <row r="76" spans="1:7" x14ac:dyDescent="0.2">
      <c r="A76" s="3">
        <f>高速公路!A76</f>
        <v>44431</v>
      </c>
      <c r="B76" s="20">
        <f>[1]!s_dq_close(B$3,$A76,1)</f>
        <v>3.927</v>
      </c>
      <c r="C76" s="10">
        <f>[1]!s_dq_pctchange(B$3,$A76)/100</f>
        <v>-7.6335877862598314E-4</v>
      </c>
      <c r="D76" s="20">
        <f>[1]!s_dq_close(D$3,$A76,1)</f>
        <v>2.3090000000000002</v>
      </c>
      <c r="E76" s="10">
        <f>[1]!s_dq_pctchange(D$3,$A76)/100</f>
        <v>-4.329004329003852E-4</v>
      </c>
      <c r="F76" s="8">
        <f>[1]!s_dq_close(F$3,$A76,1)</f>
        <v>5439.08</v>
      </c>
      <c r="G76" s="10">
        <f>[1]!s_dq_pctchange(F$3,$A76)/100</f>
        <v>3.1704811421846622E-3</v>
      </c>
    </row>
    <row r="77" spans="1:7" x14ac:dyDescent="0.2">
      <c r="A77" s="3">
        <f>高速公路!A77</f>
        <v>44428</v>
      </c>
      <c r="B77" s="20">
        <f>[1]!s_dq_close(B$3,$A77,1)</f>
        <v>3.93</v>
      </c>
      <c r="C77" s="10">
        <f>[1]!s_dq_pctchange(B$3,$A77)/100</f>
        <v>0</v>
      </c>
      <c r="D77" s="20">
        <f>[1]!s_dq_close(D$3,$A77,1)</f>
        <v>2.31</v>
      </c>
      <c r="E77" s="10">
        <f>[1]!s_dq_pctchange(D$3,$A77)/100</f>
        <v>1.734605377276671E-3</v>
      </c>
      <c r="F77" s="8">
        <f>[1]!s_dq_close(F$3,$A77,1)</f>
        <v>5421.89</v>
      </c>
      <c r="G77" s="10">
        <f>[1]!s_dq_pctchange(F$3,$A77)/100</f>
        <v>1.3996502744504006E-2</v>
      </c>
    </row>
    <row r="78" spans="1:7" x14ac:dyDescent="0.2">
      <c r="A78" s="3">
        <f>高速公路!A78</f>
        <v>44427</v>
      </c>
      <c r="B78" s="20">
        <f>[1]!s_dq_close(B$3,$A78,1)</f>
        <v>3.93</v>
      </c>
      <c r="C78" s="10">
        <f>[1]!s_dq_pctchange(B$3,$A78)/100</f>
        <v>3.5750766087845345E-3</v>
      </c>
      <c r="D78" s="20">
        <f>[1]!s_dq_close(D$3,$A78,1)</f>
        <v>2.306</v>
      </c>
      <c r="E78" s="10">
        <f>[1]!s_dq_pctchange(D$3,$A78)/100</f>
        <v>2.1729682746631433E-3</v>
      </c>
      <c r="F78" s="8">
        <f>[1]!s_dq_close(F$3,$A78,1)</f>
        <v>5347.05</v>
      </c>
      <c r="G78" s="10">
        <f>[1]!s_dq_pctchange(F$3,$A78)/100</f>
        <v>2.3187895056498028E-3</v>
      </c>
    </row>
    <row r="79" spans="1:7" x14ac:dyDescent="0.2">
      <c r="A79" s="3">
        <f>高速公路!A79</f>
        <v>44426</v>
      </c>
      <c r="B79" s="20">
        <f>[1]!s_dq_close(B$3,$A79,1)</f>
        <v>3.9159999999999999</v>
      </c>
      <c r="C79" s="10">
        <f>[1]!s_dq_pctchange(B$3,$A79)/100</f>
        <v>3.0737704918032817E-3</v>
      </c>
      <c r="D79" s="20">
        <f>[1]!s_dq_close(D$3,$A79,1)</f>
        <v>2.3010000000000002</v>
      </c>
      <c r="E79" s="10">
        <f>[1]!s_dq_pctchange(D$3,$A79)/100</f>
        <v>2.6143790849674194E-3</v>
      </c>
      <c r="F79" s="8">
        <f>[1]!s_dq_close(F$3,$A79,1)</f>
        <v>5334.68</v>
      </c>
      <c r="G79" s="10">
        <f>[1]!s_dq_pctchange(F$3,$A79)/100</f>
        <v>6.4674364198929624E-3</v>
      </c>
    </row>
    <row r="80" spans="1:7" x14ac:dyDescent="0.2">
      <c r="A80" s="3">
        <f>高速公路!A80</f>
        <v>44425</v>
      </c>
      <c r="B80" s="20">
        <f>[1]!s_dq_close(B$3,$A80,1)</f>
        <v>3.9039999999999999</v>
      </c>
      <c r="C80" s="10">
        <f>[1]!s_dq_pctchange(B$3,$A80)/100</f>
        <v>2.0533880903490778E-3</v>
      </c>
      <c r="D80" s="20">
        <f>[1]!s_dq_close(D$3,$A80,1)</f>
        <v>2.2949999999999999</v>
      </c>
      <c r="E80" s="10">
        <f>[1]!s_dq_pctchange(D$3,$A80)/100</f>
        <v>-8.7070091423605738E-4</v>
      </c>
      <c r="F80" s="8">
        <f>[1]!s_dq_close(F$3,$A80,1)</f>
        <v>5300.4</v>
      </c>
      <c r="G80" s="10">
        <f>[1]!s_dq_pctchange(F$3,$A80)/100</f>
        <v>-1.8071675358237883E-2</v>
      </c>
    </row>
    <row r="81" spans="1:7" x14ac:dyDescent="0.2">
      <c r="A81" s="3">
        <f>高速公路!A81</f>
        <v>44424</v>
      </c>
      <c r="B81" s="20">
        <f>[1]!s_dq_close(B$3,$A81,1)</f>
        <v>3.8959999999999999</v>
      </c>
      <c r="C81" s="10">
        <f>[1]!s_dq_pctchange(B$3,$A81)/100</f>
        <v>-1.5376729882112319E-3</v>
      </c>
      <c r="D81" s="20">
        <f>[1]!s_dq_close(D$3,$A81,1)</f>
        <v>2.2970000000000002</v>
      </c>
      <c r="E81" s="10">
        <f>[1]!s_dq_pctchange(D$3,$A81)/100</f>
        <v>-4.3516100957349433E-4</v>
      </c>
      <c r="F81" s="8">
        <f>[1]!s_dq_close(F$3,$A81,1)</f>
        <v>5397.95</v>
      </c>
      <c r="G81" s="10">
        <f>[1]!s_dq_pctchange(F$3,$A81)/100</f>
        <v>4.5239353585278304E-3</v>
      </c>
    </row>
    <row r="82" spans="1:7" x14ac:dyDescent="0.2">
      <c r="A82" s="3">
        <f>高速公路!A82</f>
        <v>44421</v>
      </c>
      <c r="B82" s="20">
        <f>[1]!s_dq_close(B$3,$A82,1)</f>
        <v>3.9020000000000001</v>
      </c>
      <c r="C82" s="10">
        <f>[1]!s_dq_pctchange(B$3,$A82)/100</f>
        <v>0</v>
      </c>
      <c r="D82" s="20">
        <f>[1]!s_dq_close(D$3,$A82,1)</f>
        <v>2.298</v>
      </c>
      <c r="E82" s="10">
        <f>[1]!s_dq_pctchange(D$3,$A82)/100</f>
        <v>-4.3497172683770768E-4</v>
      </c>
      <c r="F82" s="8">
        <f>[1]!s_dq_close(F$3,$A82,1)</f>
        <v>5373.64</v>
      </c>
      <c r="G82" s="10">
        <f>[1]!s_dq_pctchange(F$3,$A82)/100</f>
        <v>2.0437542422818509E-3</v>
      </c>
    </row>
    <row r="83" spans="1:7" x14ac:dyDescent="0.2">
      <c r="A83" s="3">
        <f>高速公路!A83</f>
        <v>44420</v>
      </c>
      <c r="B83" s="20">
        <f>[1]!s_dq_close(B$3,$A83,1)</f>
        <v>3.9020000000000001</v>
      </c>
      <c r="C83" s="10">
        <f>[1]!s_dq_pctchange(B$3,$A83)/100</f>
        <v>0</v>
      </c>
      <c r="D83" s="20">
        <f>[1]!s_dq_close(D$3,$A83,1)</f>
        <v>2.2989999999999999</v>
      </c>
      <c r="E83" s="10">
        <f>[1]!s_dq_pctchange(D$3,$A83)/100</f>
        <v>-4.3478260869560438E-4</v>
      </c>
      <c r="F83" s="8">
        <f>[1]!s_dq_close(F$3,$A83,1)</f>
        <v>5362.68</v>
      </c>
      <c r="G83" s="10">
        <f>[1]!s_dq_pctchange(F$3,$A83)/100</f>
        <v>6.6847253743616249E-3</v>
      </c>
    </row>
    <row r="84" spans="1:7" x14ac:dyDescent="0.2">
      <c r="A84" s="3">
        <f>高速公路!A84</f>
        <v>44419</v>
      </c>
      <c r="B84" s="20">
        <f>[1]!s_dq_close(B$3,$A84,1)</f>
        <v>3.9020000000000001</v>
      </c>
      <c r="C84" s="10">
        <f>[1]!s_dq_pctchange(B$3,$A84)/100</f>
        <v>-7.682458386682893E-4</v>
      </c>
      <c r="D84" s="20">
        <f>[1]!s_dq_close(D$3,$A84,1)</f>
        <v>2.2999999999999998</v>
      </c>
      <c r="E84" s="10">
        <f>[1]!s_dq_pctchange(D$3,$A84)/100</f>
        <v>-4.3459365493278307E-4</v>
      </c>
      <c r="F84" s="8">
        <f>[1]!s_dq_close(F$3,$A84,1)</f>
        <v>5327.07</v>
      </c>
      <c r="G84" s="10">
        <f>[1]!s_dq_pctchange(F$3,$A84)/100</f>
        <v>-6.3049467716994037E-3</v>
      </c>
    </row>
    <row r="85" spans="1:7" x14ac:dyDescent="0.2">
      <c r="A85" s="3">
        <f>高速公路!A85</f>
        <v>44418</v>
      </c>
      <c r="B85" s="20">
        <f>[1]!s_dq_close(B$3,$A85,1)</f>
        <v>3.9049999999999998</v>
      </c>
      <c r="C85" s="10">
        <f>[1]!s_dq_pctchange(B$3,$A85)/100</f>
        <v>-1.5341344924572303E-3</v>
      </c>
      <c r="D85" s="20">
        <f>[1]!s_dq_close(D$3,$A85,1)</f>
        <v>2.3010000000000002</v>
      </c>
      <c r="E85" s="10">
        <f>[1]!s_dq_pctchange(D$3,$A85)/100</f>
        <v>4.3478260869579742E-4</v>
      </c>
      <c r="F85" s="8">
        <f>[1]!s_dq_close(F$3,$A85,1)</f>
        <v>5360.87</v>
      </c>
      <c r="G85" s="10">
        <f>[1]!s_dq_pctchange(F$3,$A85)/100</f>
        <v>8.0499279812562257E-3</v>
      </c>
    </row>
    <row r="86" spans="1:7" x14ac:dyDescent="0.2">
      <c r="A86" s="3">
        <f>高速公路!A86</f>
        <v>44417</v>
      </c>
      <c r="B86" s="20">
        <f>[1]!s_dq_close(B$3,$A86,1)</f>
        <v>3.911</v>
      </c>
      <c r="C86" s="10">
        <f>[1]!s_dq_pctchange(B$3,$A86)/100</f>
        <v>-1.0217113665389537E-3</v>
      </c>
      <c r="D86" s="20">
        <f>[1]!s_dq_close(D$3,$A86,1)</f>
        <v>2.2999999999999998</v>
      </c>
      <c r="E86" s="10">
        <f>[1]!s_dq_pctchange(D$3,$A86)/100</f>
        <v>-8.6880973066908059E-4</v>
      </c>
      <c r="F86" s="8">
        <f>[1]!s_dq_close(F$3,$A86,1)</f>
        <v>5318.06</v>
      </c>
      <c r="G86" s="10">
        <f>[1]!s_dq_pctchange(F$3,$A86)/100</f>
        <v>2.1034846884899761E-2</v>
      </c>
    </row>
    <row r="87" spans="1:7" x14ac:dyDescent="0.2">
      <c r="A87" s="3">
        <f>高速公路!A87</f>
        <v>44414</v>
      </c>
      <c r="B87" s="20">
        <f>[1]!s_dq_close(B$3,$A87,1)</f>
        <v>3.915</v>
      </c>
      <c r="C87" s="10">
        <f>[1]!s_dq_pctchange(B$3,$A87)/100</f>
        <v>2.0476068594829809E-3</v>
      </c>
      <c r="D87" s="20">
        <f>[1]!s_dq_close(D$3,$A87,1)</f>
        <v>2.302</v>
      </c>
      <c r="E87" s="10">
        <f>[1]!s_dq_pctchange(D$3,$A87)/100</f>
        <v>0</v>
      </c>
      <c r="F87" s="8">
        <f>[1]!s_dq_close(F$3,$A87,1)</f>
        <v>5208.5</v>
      </c>
      <c r="G87" s="10">
        <f>[1]!s_dq_pctchange(F$3,$A87)/100</f>
        <v>-3.7356327335535079E-3</v>
      </c>
    </row>
    <row r="88" spans="1:7" x14ac:dyDescent="0.2">
      <c r="A88" s="3">
        <f>高速公路!A88</f>
        <v>44413</v>
      </c>
      <c r="B88" s="20">
        <f>[1]!s_dq_close(B$3,$A88,1)</f>
        <v>3.907</v>
      </c>
      <c r="C88" s="10">
        <f>[1]!s_dq_pctchange(B$3,$A88)/100</f>
        <v>1.0248526774276207E-3</v>
      </c>
      <c r="D88" s="20">
        <f>[1]!s_dq_close(D$3,$A88,1)</f>
        <v>2.302</v>
      </c>
      <c r="E88" s="10">
        <f>[1]!s_dq_pctchange(D$3,$A88)/100</f>
        <v>-1.734605377276671E-3</v>
      </c>
      <c r="F88" s="8">
        <f>[1]!s_dq_close(F$3,$A88,1)</f>
        <v>5228.03</v>
      </c>
      <c r="G88" s="10">
        <f>[1]!s_dq_pctchange(F$3,$A88)/100</f>
        <v>-1.2127258744456531E-2</v>
      </c>
    </row>
    <row r="89" spans="1:7" x14ac:dyDescent="0.2">
      <c r="A89" s="3">
        <f>高速公路!A89</f>
        <v>44412</v>
      </c>
      <c r="B89" s="20">
        <f>[1]!s_dq_close(B$3,$A89,1)</f>
        <v>3.903</v>
      </c>
      <c r="C89" s="10">
        <f>[1]!s_dq_pctchange(B$3,$A89)/100</f>
        <v>5.1268905408875256E-4</v>
      </c>
      <c r="D89" s="20">
        <f>[1]!s_dq_close(D$3,$A89,1)</f>
        <v>2.306</v>
      </c>
      <c r="E89" s="10">
        <f>[1]!s_dq_pctchange(D$3,$A89)/100</f>
        <v>-4.3346337234498913E-4</v>
      </c>
      <c r="F89" s="8">
        <f>[1]!s_dq_close(F$3,$A89,1)</f>
        <v>5292.21</v>
      </c>
      <c r="G89" s="10">
        <f>[1]!s_dq_pctchange(F$3,$A89)/100</f>
        <v>3.9305775027554364E-3</v>
      </c>
    </row>
    <row r="90" spans="1:7" x14ac:dyDescent="0.2">
      <c r="A90" s="3">
        <f>高速公路!A90</f>
        <v>44411</v>
      </c>
      <c r="B90" s="20">
        <f>[1]!s_dq_close(B$3,$A90,1)</f>
        <v>3.9009999999999998</v>
      </c>
      <c r="C90" s="10">
        <f>[1]!s_dq_pctchange(B$3,$A90)/100</f>
        <v>7.6962544894809378E-4</v>
      </c>
      <c r="D90" s="20">
        <f>[1]!s_dq_close(D$3,$A90,1)</f>
        <v>2.3069999999999999</v>
      </c>
      <c r="E90" s="10">
        <f>[1]!s_dq_pctchange(D$3,$A90)/100</f>
        <v>1.7368649587494588E-3</v>
      </c>
      <c r="F90" s="8">
        <f>[1]!s_dq_close(F$3,$A90,1)</f>
        <v>5271.49</v>
      </c>
      <c r="G90" s="10">
        <f>[1]!s_dq_pctchange(F$3,$A90)/100</f>
        <v>-8.5742550422412585E-3</v>
      </c>
    </row>
    <row r="91" spans="1:7" x14ac:dyDescent="0.2">
      <c r="A91" s="3">
        <f>高速公路!A91</f>
        <v>44410</v>
      </c>
      <c r="B91" s="20">
        <f>[1]!s_dq_close(B$3,$A91,1)</f>
        <v>3.8980000000000001</v>
      </c>
      <c r="C91" s="10">
        <f>[1]!s_dq_pctchange(B$3,$A91)/100</f>
        <v>2.3142195937259813E-3</v>
      </c>
      <c r="D91" s="20">
        <f>[1]!s_dq_close(D$3,$A91,1)</f>
        <v>2.3029999999999999</v>
      </c>
      <c r="E91" s="10">
        <f>[1]!s_dq_pctchange(D$3,$A91)/100</f>
        <v>5.6768558951964636E-3</v>
      </c>
      <c r="F91" s="8">
        <f>[1]!s_dq_close(F$3,$A91,1)</f>
        <v>5317.08</v>
      </c>
      <c r="G91" s="10">
        <f>[1]!s_dq_pctchange(F$3,$A91)/100</f>
        <v>2.5117606231202232E-2</v>
      </c>
    </row>
    <row r="92" spans="1:7" x14ac:dyDescent="0.2">
      <c r="A92" s="3">
        <f>高速公路!A92</f>
        <v>44407</v>
      </c>
      <c r="B92" s="20">
        <f>[1]!s_dq_close(B$3,$A92,1)</f>
        <v>3.8889999999999998</v>
      </c>
      <c r="C92" s="10">
        <f>[1]!s_dq_pctchange(B$3,$A92)/100</f>
        <v>0</v>
      </c>
      <c r="D92" s="20">
        <f>[1]!s_dq_close(D$3,$A92,1)</f>
        <v>2.29</v>
      </c>
      <c r="E92" s="10">
        <f>[1]!s_dq_pctchange(D$3,$A92)/100</f>
        <v>0</v>
      </c>
      <c r="F92" s="8">
        <f>[1]!s_dq_close(F$3,$A92,1)</f>
        <v>5186.8</v>
      </c>
      <c r="G92" s="10">
        <f>[1]!s_dq_pctchange(F$3,$A92)/100</f>
        <v>-1.3879464561105396E-4</v>
      </c>
    </row>
    <row r="93" spans="1:7" x14ac:dyDescent="0.2">
      <c r="A93" s="3">
        <f>高速公路!A93</f>
        <v>44406</v>
      </c>
      <c r="B93" s="20">
        <f>[1]!s_dq_close(B$3,$A93,1)</f>
        <v>3.8889999999999998</v>
      </c>
      <c r="C93" s="10">
        <f>[1]!s_dq_pctchange(B$3,$A93)/100</f>
        <v>4.90956072351413E-3</v>
      </c>
      <c r="D93" s="20">
        <f>[1]!s_dq_close(D$3,$A93,1)</f>
        <v>2.29</v>
      </c>
      <c r="E93" s="10">
        <f>[1]!s_dq_pctchange(D$3,$A93)/100</f>
        <v>4.8266783677051867E-3</v>
      </c>
      <c r="F93" s="8">
        <f>[1]!s_dq_close(F$3,$A93,1)</f>
        <v>5187.5200000000004</v>
      </c>
      <c r="G93" s="10">
        <f>[1]!s_dq_pctchange(F$3,$A93)/100</f>
        <v>2.746566049694486E-2</v>
      </c>
    </row>
    <row r="94" spans="1:7" x14ac:dyDescent="0.2">
      <c r="A94" s="3">
        <f>高速公路!A94</f>
        <v>44405</v>
      </c>
      <c r="B94" s="20">
        <f>[1]!s_dq_close(B$3,$A94,1)</f>
        <v>3.87</v>
      </c>
      <c r="C94" s="10">
        <f>[1]!s_dq_pctchange(B$3,$A94)/100</f>
        <v>3.8910505836576197E-3</v>
      </c>
      <c r="D94" s="20">
        <f>[1]!s_dq_close(D$3,$A94,1)</f>
        <v>2.2789999999999999</v>
      </c>
      <c r="E94" s="10">
        <f>[1]!s_dq_pctchange(D$3,$A94)/100</f>
        <v>3.5226772346983741E-3</v>
      </c>
      <c r="F94" s="8">
        <f>[1]!s_dq_close(F$3,$A94,1)</f>
        <v>5048.8500000000004</v>
      </c>
      <c r="G94" s="10">
        <f>[1]!s_dq_pctchange(F$3,$A94)/100</f>
        <v>-2.475371836971212E-2</v>
      </c>
    </row>
    <row r="95" spans="1:7" x14ac:dyDescent="0.2">
      <c r="A95" s="3">
        <f>高速公路!A95</f>
        <v>44404</v>
      </c>
      <c r="B95" s="20">
        <f>[1]!s_dq_close(B$3,$A95,1)</f>
        <v>3.855</v>
      </c>
      <c r="C95" s="10">
        <f>[1]!s_dq_pctchange(B$3,$A95)/100</f>
        <v>-2.5873221216041993E-3</v>
      </c>
      <c r="D95" s="20">
        <f>[1]!s_dq_close(D$3,$A95,1)</f>
        <v>2.2709999999999999</v>
      </c>
      <c r="E95" s="10">
        <f>[1]!s_dq_pctchange(D$3,$A95)/100</f>
        <v>-3.0728709394205957E-3</v>
      </c>
      <c r="F95" s="8">
        <f>[1]!s_dq_close(F$3,$A95,1)</f>
        <v>5177</v>
      </c>
      <c r="G95" s="10">
        <f>[1]!s_dq_pctchange(F$3,$A95)/100</f>
        <v>-3.4878236569483384E-2</v>
      </c>
    </row>
    <row r="96" spans="1:7" x14ac:dyDescent="0.2">
      <c r="A96" s="3">
        <f>高速公路!A96</f>
        <v>44403</v>
      </c>
      <c r="B96" s="20">
        <f>[1]!s_dq_close(B$3,$A96,1)</f>
        <v>3.8650000000000002</v>
      </c>
      <c r="C96" s="10">
        <f>[1]!s_dq_pctchange(B$3,$A96)/100</f>
        <v>-1.1256075722691123E-2</v>
      </c>
      <c r="D96" s="20">
        <f>[1]!s_dq_close(D$3,$A96,1)</f>
        <v>2.278</v>
      </c>
      <c r="E96" s="10">
        <f>[1]!s_dq_pctchange(D$3,$A96)/100</f>
        <v>-3.499562554680668E-3</v>
      </c>
      <c r="F96" s="8">
        <f>[1]!s_dq_close(F$3,$A96,1)</f>
        <v>5364.09</v>
      </c>
      <c r="G96" s="10">
        <f>[1]!s_dq_pctchange(F$3,$A96)/100</f>
        <v>-1.8549182412491535E-2</v>
      </c>
    </row>
    <row r="97" spans="1:7" x14ac:dyDescent="0.2">
      <c r="A97" s="3">
        <f>高速公路!A97</f>
        <v>44400</v>
      </c>
      <c r="B97" s="20">
        <f>[1]!s_dq_close(B$3,$A97,1)</f>
        <v>3.9089999999999998</v>
      </c>
      <c r="C97" s="10">
        <f>[1]!s_dq_pctchange(B$3,$A97)/100</f>
        <v>3.3367556468172229E-3</v>
      </c>
      <c r="D97" s="20">
        <f>[1]!s_dq_close(D$3,$A97,1)</f>
        <v>2.286</v>
      </c>
      <c r="E97" s="10">
        <f>[1]!s_dq_pctchange(D$3,$A97)/100</f>
        <v>-4.3725404459986442E-4</v>
      </c>
      <c r="F97" s="8">
        <f>[1]!s_dq_close(F$3,$A97,1)</f>
        <v>5465.47</v>
      </c>
      <c r="G97" s="10">
        <f>[1]!s_dq_pctchange(F$3,$A97)/100</f>
        <v>-1.0470189922691131E-2</v>
      </c>
    </row>
    <row r="98" spans="1:7" x14ac:dyDescent="0.2">
      <c r="A98" s="3">
        <f>高速公路!A98</f>
        <v>44399</v>
      </c>
      <c r="B98" s="20">
        <f>[1]!s_dq_close(B$3,$A98,1)</f>
        <v>3.8959999999999999</v>
      </c>
      <c r="C98" s="10">
        <f>[1]!s_dq_pctchange(B$3,$A98)/100</f>
        <v>4.382572828048441E-3</v>
      </c>
      <c r="D98" s="20">
        <f>[1]!s_dq_close(D$3,$A98,1)</f>
        <v>2.2869999999999999</v>
      </c>
      <c r="E98" s="10">
        <f>[1]!s_dq_pctchange(D$3,$A98)/100</f>
        <v>-3.919860627177656E-3</v>
      </c>
      <c r="F98" s="8">
        <f>[1]!s_dq_close(F$3,$A98,1)</f>
        <v>5523.3</v>
      </c>
      <c r="G98" s="10">
        <f>[1]!s_dq_pctchange(F$3,$A98)/100</f>
        <v>-3.6762583698914993E-3</v>
      </c>
    </row>
    <row r="99" spans="1:7" x14ac:dyDescent="0.2">
      <c r="A99" s="3">
        <f>高速公路!A99</f>
        <v>44398</v>
      </c>
      <c r="B99" s="20">
        <f>[1]!s_dq_close(B$3,$A99,1)</f>
        <v>3.879</v>
      </c>
      <c r="C99" s="10">
        <f>[1]!s_dq_pctchange(B$3,$A99)/100</f>
        <v>-7.727975270479427E-4</v>
      </c>
      <c r="D99" s="20">
        <f>[1]!s_dq_close(D$3,$A99,1)</f>
        <v>2.2959999999999998</v>
      </c>
      <c r="E99" s="10">
        <f>[1]!s_dq_pctchange(D$3,$A99)/100</f>
        <v>-1.7391304347826103E-3</v>
      </c>
      <c r="F99" s="8">
        <f>[1]!s_dq_close(F$3,$A99,1)</f>
        <v>5543.68</v>
      </c>
      <c r="G99" s="10">
        <f>[1]!s_dq_pctchange(F$3,$A99)/100</f>
        <v>9.081635416573813E-4</v>
      </c>
    </row>
    <row r="100" spans="1:7" x14ac:dyDescent="0.2">
      <c r="A100" s="3">
        <f>高速公路!A100</f>
        <v>44397</v>
      </c>
      <c r="B100" s="20">
        <f>[1]!s_dq_close(B$3,$A100,1)</f>
        <v>3.8820000000000001</v>
      </c>
      <c r="C100" s="10">
        <f>[1]!s_dq_pctchange(B$3,$A100)/100</f>
        <v>-5.1493305870231197E-4</v>
      </c>
      <c r="D100" s="20">
        <f>[1]!s_dq_close(D$3,$A100,1)</f>
        <v>2.2999999999999998</v>
      </c>
      <c r="E100" s="10">
        <f>[1]!s_dq_pctchange(D$3,$A100)/100</f>
        <v>0</v>
      </c>
      <c r="F100" s="8">
        <f>[1]!s_dq_close(F$3,$A100,1)</f>
        <v>5538.65</v>
      </c>
      <c r="G100" s="10">
        <f>[1]!s_dq_pctchange(F$3,$A100)/100</f>
        <v>-5.0728503706738756E-3</v>
      </c>
    </row>
    <row r="101" spans="1:7" x14ac:dyDescent="0.2">
      <c r="A101" s="3">
        <f>高速公路!A101</f>
        <v>44396</v>
      </c>
      <c r="B101" s="20">
        <f>[1]!s_dq_close(B$3,$A101,1)</f>
        <v>3.8839999999999999</v>
      </c>
      <c r="C101" s="10">
        <f>[1]!s_dq_pctchange(B$3,$A101)/100</f>
        <v>-1.5424164524422178E-3</v>
      </c>
      <c r="D101" s="20">
        <f>[1]!s_dq_close(D$3,$A101,1)</f>
        <v>2.2999999999999998</v>
      </c>
      <c r="E101" s="10">
        <f>[1]!s_dq_pctchange(D$3,$A101)/100</f>
        <v>8.7032201914698866E-4</v>
      </c>
      <c r="F101" s="8">
        <f>[1]!s_dq_close(F$3,$A101,1)</f>
        <v>5566.89</v>
      </c>
      <c r="G101" s="10">
        <f>[1]!s_dq_pctchange(F$3,$A101)/100</f>
        <v>-1.0401038148398213E-2</v>
      </c>
    </row>
    <row r="102" spans="1:7" x14ac:dyDescent="0.2">
      <c r="A102" s="3">
        <f>高速公路!A102</f>
        <v>44393</v>
      </c>
      <c r="B102" s="20">
        <f>[1]!s_dq_close(B$3,$A102,1)</f>
        <v>3.89</v>
      </c>
      <c r="C102" s="10">
        <f>[1]!s_dq_pctchange(B$3,$A102)/100</f>
        <v>2.3189899510436336E-3</v>
      </c>
      <c r="D102" s="20">
        <f>[1]!s_dq_close(D$3,$A102,1)</f>
        <v>2.298</v>
      </c>
      <c r="E102" s="10">
        <f>[1]!s_dq_pctchange(D$3,$A102)/100</f>
        <v>5.6892778993435011E-3</v>
      </c>
      <c r="F102" s="8">
        <f>[1]!s_dq_close(F$3,$A102,1)</f>
        <v>5625.4</v>
      </c>
      <c r="G102" s="10">
        <f>[1]!s_dq_pctchange(F$3,$A102)/100</f>
        <v>-4.8031419447860779E-3</v>
      </c>
    </row>
    <row r="103" spans="1:7" x14ac:dyDescent="0.2">
      <c r="A103" s="3">
        <f>高速公路!A103</f>
        <v>44392</v>
      </c>
      <c r="B103" s="20">
        <f>[1]!s_dq_close(B$3,$A103,1)</f>
        <v>3.8809999999999998</v>
      </c>
      <c r="C103" s="10">
        <f>[1]!s_dq_pctchange(B$3,$A103)/100</f>
        <v>9.3628088426526875E-3</v>
      </c>
      <c r="D103" s="20">
        <f>[1]!s_dq_close(D$3,$A103,1)</f>
        <v>2.2850000000000001</v>
      </c>
      <c r="E103" s="10">
        <f>[1]!s_dq_pctchange(D$3,$A103)/100</f>
        <v>1.3753327417923754E-2</v>
      </c>
      <c r="F103" s="8">
        <f>[1]!s_dq_close(F$3,$A103,1)</f>
        <v>5652.55</v>
      </c>
      <c r="G103" s="10">
        <f>[1]!s_dq_pctchange(F$3,$A103)/100</f>
        <v>-1.5310673049452555E-2</v>
      </c>
    </row>
    <row r="104" spans="1:7" x14ac:dyDescent="0.2">
      <c r="A104" s="3">
        <f>高速公路!A104</f>
        <v>44391</v>
      </c>
      <c r="B104" s="20">
        <f>[1]!s_dq_close(B$3,$A104,1)</f>
        <v>3.8450000000000002</v>
      </c>
      <c r="C104" s="10">
        <f>[1]!s_dq_pctchange(B$3,$A104)/100</f>
        <v>-2.6001040041598799E-4</v>
      </c>
      <c r="D104" s="20">
        <f>[1]!s_dq_close(D$3,$A104,1)</f>
        <v>2.254</v>
      </c>
      <c r="E104" s="10">
        <f>[1]!s_dq_pctchange(D$3,$A104)/100</f>
        <v>-6.1728395061727472E-3</v>
      </c>
      <c r="F104" s="8">
        <f>[1]!s_dq_close(F$3,$A104,1)</f>
        <v>5740.44</v>
      </c>
      <c r="G104" s="10">
        <f>[1]!s_dq_pctchange(F$3,$A104)/100</f>
        <v>9.2548964450225781E-3</v>
      </c>
    </row>
    <row r="105" spans="1:7" x14ac:dyDescent="0.2">
      <c r="A105" s="3">
        <f>高速公路!A105</f>
        <v>44390</v>
      </c>
      <c r="B105" s="20">
        <f>[1]!s_dq_close(B$3,$A105,1)</f>
        <v>3.8460000000000001</v>
      </c>
      <c r="C105" s="10">
        <f>[1]!s_dq_pctchange(B$3,$A105)/100</f>
        <v>3.6534446764092472E-3</v>
      </c>
      <c r="D105" s="20">
        <f>[1]!s_dq_close(D$3,$A105,1)</f>
        <v>2.2679999999999998</v>
      </c>
      <c r="E105" s="10">
        <f>[1]!s_dq_pctchange(D$3,$A105)/100</f>
        <v>-7.0052539404553485E-3</v>
      </c>
      <c r="F105" s="8">
        <f>[1]!s_dq_close(F$3,$A105,1)</f>
        <v>5687.8</v>
      </c>
      <c r="G105" s="10">
        <f>[1]!s_dq_pctchange(F$3,$A105)/100</f>
        <v>-9.6253829075674548E-4</v>
      </c>
    </row>
    <row r="106" spans="1:7" x14ac:dyDescent="0.2">
      <c r="A106" s="3">
        <f>高速公路!A106</f>
        <v>44389</v>
      </c>
      <c r="B106" s="20">
        <f>[1]!s_dq_close(B$3,$A106,1)</f>
        <v>3.8319999999999999</v>
      </c>
      <c r="C106" s="10">
        <f>[1]!s_dq_pctchange(B$3,$A106)/100</f>
        <v>-3.3810143042913767E-3</v>
      </c>
      <c r="D106" s="20">
        <f>[1]!s_dq_close(D$3,$A106,1)</f>
        <v>2.2839999999999998</v>
      </c>
      <c r="E106" s="10">
        <f>[1]!s_dq_pctchange(D$3,$A106)/100</f>
        <v>-2.6200873362446407E-3</v>
      </c>
      <c r="F106" s="8">
        <f>[1]!s_dq_close(F$3,$A106,1)</f>
        <v>5693.28</v>
      </c>
      <c r="G106" s="10">
        <f>[1]!s_dq_pctchange(F$3,$A106)/100</f>
        <v>2.8359150141442501E-3</v>
      </c>
    </row>
    <row r="107" spans="1:7" x14ac:dyDescent="0.2">
      <c r="A107" s="3">
        <f>高速公路!A107</f>
        <v>44386</v>
      </c>
      <c r="B107" s="20">
        <f>[1]!s_dq_close(B$3,$A107,1)</f>
        <v>3.8450000000000002</v>
      </c>
      <c r="C107" s="10">
        <f>[1]!s_dq_pctchange(B$3,$A107)/100</f>
        <v>-2.5940337224383365E-3</v>
      </c>
      <c r="D107" s="20">
        <f>[1]!s_dq_close(D$3,$A107,1)</f>
        <v>2.29</v>
      </c>
      <c r="E107" s="10">
        <f>[1]!s_dq_pctchange(D$3,$A107)/100</f>
        <v>-1.3083296990842187E-3</v>
      </c>
      <c r="F107" s="8">
        <f>[1]!s_dq_close(F$3,$A107,1)</f>
        <v>5677.18</v>
      </c>
      <c r="G107" s="10">
        <f>[1]!s_dq_pctchange(F$3,$A107)/100</f>
        <v>1.2621244929919666E-2</v>
      </c>
    </row>
    <row r="108" spans="1:7" x14ac:dyDescent="0.2">
      <c r="A108" s="3">
        <f>高速公路!A108</f>
        <v>44385</v>
      </c>
      <c r="B108" s="20">
        <f>[1]!s_dq_close(B$3,$A108,1)</f>
        <v>3.855</v>
      </c>
      <c r="C108" s="10">
        <f>[1]!s_dq_pctchange(B$3,$A108)/100</f>
        <v>-4.39049586776857E-3</v>
      </c>
      <c r="D108" s="20">
        <f>[1]!s_dq_close(D$3,$A108,1)</f>
        <v>2.2930000000000001</v>
      </c>
      <c r="E108" s="10">
        <f>[1]!s_dq_pctchange(D$3,$A108)/100</f>
        <v>0</v>
      </c>
      <c r="F108" s="8">
        <f>[1]!s_dq_close(F$3,$A108,1)</f>
        <v>5606.42</v>
      </c>
      <c r="G108" s="10">
        <f>[1]!s_dq_pctchange(F$3,$A108)/100</f>
        <v>-1.2072395606641882E-2</v>
      </c>
    </row>
    <row r="109" spans="1:7" x14ac:dyDescent="0.2">
      <c r="A109" s="3">
        <f>高速公路!A109</f>
        <v>44384</v>
      </c>
      <c r="B109" s="20">
        <f>[1]!s_dq_close(B$3,$A109,1)</f>
        <v>3.8719999999999999</v>
      </c>
      <c r="C109" s="10">
        <f>[1]!s_dq_pctchange(B$3,$A109)/100</f>
        <v>-3.6026762738034569E-3</v>
      </c>
      <c r="D109" s="20">
        <f>[1]!s_dq_close(D$3,$A109,1)</f>
        <v>2.2930000000000001</v>
      </c>
      <c r="E109" s="10">
        <f>[1]!s_dq_pctchange(D$3,$A109)/100</f>
        <v>-2.1758050478676645E-3</v>
      </c>
      <c r="F109" s="8">
        <f>[1]!s_dq_close(F$3,$A109,1)</f>
        <v>5674.93</v>
      </c>
      <c r="G109" s="10">
        <f>[1]!s_dq_pctchange(F$3,$A109)/100</f>
        <v>1.7625308429448549E-2</v>
      </c>
    </row>
    <row r="110" spans="1:7" x14ac:dyDescent="0.2">
      <c r="A110" s="3">
        <f>高速公路!A110</f>
        <v>44383</v>
      </c>
      <c r="B110" s="20">
        <f>[1]!s_dq_close(B$3,$A110,1)</f>
        <v>3.8860000000000001</v>
      </c>
      <c r="C110" s="10">
        <f>[1]!s_dq_pctchange(B$3,$A110)/100</f>
        <v>-1.2850167052171405E-3</v>
      </c>
      <c r="D110" s="20">
        <f>[1]!s_dq_close(D$3,$A110,1)</f>
        <v>2.298</v>
      </c>
      <c r="E110" s="10">
        <f>[1]!s_dq_pctchange(D$3,$A110)/100</f>
        <v>-1.7376194613379684E-3</v>
      </c>
      <c r="F110" s="8">
        <f>[1]!s_dq_close(F$3,$A110,1)</f>
        <v>5576.64</v>
      </c>
      <c r="G110" s="10">
        <f>[1]!s_dq_pctchange(F$3,$A110)/100</f>
        <v>-5.1218924777221815E-3</v>
      </c>
    </row>
    <row r="111" spans="1:7" x14ac:dyDescent="0.2">
      <c r="A111" s="3">
        <f>高速公路!A111</f>
        <v>44382</v>
      </c>
      <c r="B111" s="20">
        <f>[1]!s_dq_close(B$3,$A111,1)</f>
        <v>3.891</v>
      </c>
      <c r="C111" s="10">
        <f>[1]!s_dq_pctchange(B$3,$A111)/100</f>
        <v>-1.2833675564681451E-3</v>
      </c>
      <c r="D111" s="20">
        <f>[1]!s_dq_close(D$3,$A111,1)</f>
        <v>2.302</v>
      </c>
      <c r="E111" s="10">
        <f>[1]!s_dq_pctchange(D$3,$A111)/100</f>
        <v>-3.4632034632034662E-3</v>
      </c>
      <c r="F111" s="8">
        <f>[1]!s_dq_close(F$3,$A111,1)</f>
        <v>5605.35</v>
      </c>
      <c r="G111" s="10">
        <f>[1]!s_dq_pctchange(F$3,$A111)/100</f>
        <v>4.903191107924052E-3</v>
      </c>
    </row>
    <row r="112" spans="1:7" x14ac:dyDescent="0.2">
      <c r="A112" s="3">
        <f>高速公路!A112</f>
        <v>44379</v>
      </c>
      <c r="B112" s="20">
        <f>[1]!s_dq_close(B$3,$A112,1)</f>
        <v>3.8959999999999999</v>
      </c>
      <c r="C112" s="10">
        <f>[1]!s_dq_pctchange(B$3,$A112)/100</f>
        <v>-2.0491803278688543E-3</v>
      </c>
      <c r="D112" s="20">
        <f>[1]!s_dq_close(D$3,$A112,1)</f>
        <v>2.31</v>
      </c>
      <c r="E112" s="10">
        <f>[1]!s_dq_pctchange(D$3,$A112)/100</f>
        <v>-1.2970168612192448E-3</v>
      </c>
      <c r="F112" s="8">
        <f>[1]!s_dq_close(F$3,$A112,1)</f>
        <v>5578</v>
      </c>
      <c r="G112" s="10">
        <f>[1]!s_dq_pctchange(F$3,$A112)/100</f>
        <v>-8.4366434033839068E-3</v>
      </c>
    </row>
    <row r="113" spans="1:7" x14ac:dyDescent="0.2">
      <c r="A113" s="3">
        <f>高速公路!A113</f>
        <v>44378</v>
      </c>
      <c r="B113" s="20">
        <f>[1]!s_dq_close(B$3,$A113,1)</f>
        <v>3.9039999999999999</v>
      </c>
      <c r="C113" s="10">
        <f>[1]!s_dq_pctchange(B$3,$A113)/100</f>
        <v>2.8255843822245371E-3</v>
      </c>
      <c r="D113" s="20">
        <f>[1]!s_dq_close(D$3,$A113,1)</f>
        <v>2.3130000000000002</v>
      </c>
      <c r="E113" s="10">
        <f>[1]!s_dq_pctchange(D$3,$A113)/100</f>
        <v>4.3421623968737432E-3</v>
      </c>
      <c r="F113" s="8">
        <f>[1]!s_dq_close(F$3,$A113,1)</f>
        <v>5625.46</v>
      </c>
      <c r="G113" s="10">
        <f>[1]!s_dq_pctchange(F$3,$A113)/100</f>
        <v>-1.0467953216991508E-2</v>
      </c>
    </row>
    <row r="114" spans="1:7" x14ac:dyDescent="0.2">
      <c r="A114" s="3">
        <f>高速公路!A114</f>
        <v>44377</v>
      </c>
      <c r="B114" s="20">
        <f>[1]!s_dq_close(B$3,$A114,1)</f>
        <v>3.8929999999999998</v>
      </c>
      <c r="C114" s="10">
        <f>[1]!s_dq_pctchange(B$3,$A114)/100</f>
        <v>5.1400668208681055E-4</v>
      </c>
      <c r="D114" s="20">
        <f>[1]!s_dq_close(D$3,$A114,1)</f>
        <v>2.3029999999999999</v>
      </c>
      <c r="E114" s="10">
        <f>[1]!s_dq_pctchange(D$3,$A114)/100</f>
        <v>4.3440486533444391E-4</v>
      </c>
      <c r="F114" s="8">
        <f>[1]!s_dq_close(F$3,$A114,1)</f>
        <v>5684.97</v>
      </c>
      <c r="G114" s="10">
        <f>[1]!s_dq_pctchange(F$3,$A114)/100</f>
        <v>-1.8330550390576973E-3</v>
      </c>
    </row>
    <row r="115" spans="1:7" x14ac:dyDescent="0.2">
      <c r="A115" s="3">
        <f>高速公路!A115</f>
        <v>44376</v>
      </c>
      <c r="B115" s="20">
        <f>[1]!s_dq_close(B$3,$A115,1)</f>
        <v>3.891</v>
      </c>
      <c r="C115" s="10">
        <f>[1]!s_dq_pctchange(B$3,$A115)/100</f>
        <v>-1.7957927142124466E-3</v>
      </c>
      <c r="D115" s="20">
        <f>[1]!s_dq_close(D$3,$A115,1)</f>
        <v>2.302</v>
      </c>
      <c r="E115" s="10">
        <f>[1]!s_dq_pctchange(D$3,$A115)/100</f>
        <v>-5.1858254105445157E-3</v>
      </c>
      <c r="F115" s="8">
        <f>[1]!s_dq_close(F$3,$A115,1)</f>
        <v>5695.41</v>
      </c>
      <c r="G115" s="10">
        <f>[1]!s_dq_pctchange(F$3,$A115)/100</f>
        <v>-1.6409834848189243E-2</v>
      </c>
    </row>
    <row r="116" spans="1:7" x14ac:dyDescent="0.2">
      <c r="A116" s="3">
        <f>高速公路!A116</f>
        <v>44375</v>
      </c>
      <c r="B116" s="20">
        <f>[1]!s_dq_close(B$3,$A116,1)</f>
        <v>3.8980000000000001</v>
      </c>
      <c r="C116" s="10">
        <f>[1]!s_dq_pctchange(B$3,$A116)/100</f>
        <v>-2.8140189306727235E-3</v>
      </c>
      <c r="D116" s="20">
        <f>[1]!s_dq_close(D$3,$A116,1)</f>
        <v>2.3140000000000001</v>
      </c>
      <c r="E116" s="10">
        <f>[1]!s_dq_pctchange(D$3,$A116)/100</f>
        <v>-4.3029259896728862E-3</v>
      </c>
      <c r="F116" s="8">
        <f>[1]!s_dq_close(F$3,$A116,1)</f>
        <v>5790.43</v>
      </c>
      <c r="G116" s="10">
        <f>[1]!s_dq_pctchange(F$3,$A116)/100</f>
        <v>-1.4495540880931322E-2</v>
      </c>
    </row>
    <row r="117" spans="1:7" x14ac:dyDescent="0.2">
      <c r="A117" s="3">
        <f>高速公路!A117</f>
        <v>44372</v>
      </c>
      <c r="B117" s="20">
        <f>[1]!s_dq_close(B$3,$A117,1)</f>
        <v>3.9089999999999998</v>
      </c>
      <c r="C117" s="10">
        <f>[1]!s_dq_pctchange(B$3,$A117)/100</f>
        <v>2.0507562163547825E-3</v>
      </c>
      <c r="D117" s="20">
        <f>[1]!s_dq_close(D$3,$A117,1)</f>
        <v>2.3239999999999998</v>
      </c>
      <c r="E117" s="10">
        <f>[1]!s_dq_pctchange(D$3,$A117)/100</f>
        <v>4.3047783039168734E-4</v>
      </c>
      <c r="F117" s="8">
        <f>[1]!s_dq_close(F$3,$A117,1)</f>
        <v>5875.6</v>
      </c>
      <c r="G117" s="10">
        <f>[1]!s_dq_pctchange(F$3,$A117)/100</f>
        <v>-1.0273574560479969E-2</v>
      </c>
    </row>
    <row r="118" spans="1:7" x14ac:dyDescent="0.2">
      <c r="A118" s="3">
        <f>高速公路!A118</f>
        <v>44371</v>
      </c>
      <c r="B118" s="20">
        <f>[1]!s_dq_close(B$3,$A118,1)</f>
        <v>3.9009999999999998</v>
      </c>
      <c r="C118" s="10">
        <f>[1]!s_dq_pctchange(B$3,$A118)/100</f>
        <v>-2.5568908207620126E-3</v>
      </c>
      <c r="D118" s="20">
        <f>[1]!s_dq_close(D$3,$A118,1)</f>
        <v>2.323</v>
      </c>
      <c r="E118" s="10">
        <f>[1]!s_dq_pctchange(D$3,$A118)/100</f>
        <v>6.4991334488735371E-3</v>
      </c>
      <c r="F118" s="8">
        <f>[1]!s_dq_close(F$3,$A118,1)</f>
        <v>5936.59</v>
      </c>
      <c r="G118" s="10">
        <f>[1]!s_dq_pctchange(F$3,$A118)/100</f>
        <v>1.2145907746340761E-2</v>
      </c>
    </row>
    <row r="119" spans="1:7" x14ac:dyDescent="0.2">
      <c r="A119" s="3">
        <f>高速公路!A119</f>
        <v>44370</v>
      </c>
      <c r="B119" s="20">
        <f>[1]!s_dq_close(B$3,$A119,1)</f>
        <v>3.911</v>
      </c>
      <c r="C119" s="10">
        <f>[1]!s_dq_pctchange(B$3,$A119)/100</f>
        <v>4.365690806368748E-3</v>
      </c>
      <c r="D119" s="20">
        <f>[1]!s_dq_close(D$3,$A119,1)</f>
        <v>2.3079999999999998</v>
      </c>
      <c r="E119" s="10">
        <f>[1]!s_dq_pctchange(D$3,$A119)/100</f>
        <v>-1.1563169164882285E-2</v>
      </c>
      <c r="F119" s="8">
        <f>[1]!s_dq_close(F$3,$A119,1)</f>
        <v>5865.35</v>
      </c>
      <c r="G119" s="10">
        <f>[1]!s_dq_pctchange(F$3,$A119)/100</f>
        <v>1.037671928414278E-3</v>
      </c>
    </row>
    <row r="120" spans="1:7" x14ac:dyDescent="0.2">
      <c r="A120" s="3">
        <f>高速公路!A120</f>
        <v>44369</v>
      </c>
      <c r="B120" s="20">
        <f>[1]!s_dq_close(B$3,$A120,1)</f>
        <v>3.8940000000000001</v>
      </c>
      <c r="C120" s="10">
        <f>[1]!s_dq_pctchange(B$3,$A120)/100</f>
        <v>-1.9637462235649508E-2</v>
      </c>
      <c r="D120" s="20">
        <f>[1]!s_dq_close(D$3,$A120,1)</f>
        <v>2.335</v>
      </c>
      <c r="E120" s="10">
        <f>[1]!s_dq_pctchange(D$3,$A120)/100</f>
        <v>-1.3519222644697942E-2</v>
      </c>
      <c r="F120" s="8">
        <f>[1]!s_dq_close(F$3,$A120,1)</f>
        <v>5859.27</v>
      </c>
      <c r="G120" s="10">
        <f>[1]!s_dq_pctchange(F$3,$A120)/100</f>
        <v>-2.8403869325181932E-3</v>
      </c>
    </row>
    <row r="121" spans="1:7" x14ac:dyDescent="0.2">
      <c r="A121" s="3">
        <f>高速公路!A121</f>
        <v>44368</v>
      </c>
      <c r="B121" s="20">
        <f>[1]!s_dq_close(B$3,$A121,1)</f>
        <v>3.972</v>
      </c>
      <c r="C121" s="10">
        <f>[1]!s_dq_pctchange(B$3,$A121)/100</f>
        <v>2.1079691516709471E-2</v>
      </c>
      <c r="D121" s="20">
        <f>[1]!s_dq_close(D$3,$A121,1)</f>
        <v>2.367</v>
      </c>
      <c r="E121" s="10">
        <f>[1]!s_dq_pctchange(D$3,$A121)/100</f>
        <v>2.9130434782608773E-2</v>
      </c>
      <c r="F121" s="8">
        <f>[1]!s_dq_close(F$3,$A121,1)</f>
        <v>5875.96</v>
      </c>
      <c r="G121" s="10">
        <f>[1]!s_dq_pctchange(F$3,$A121)/100</f>
        <v>3.1233821049177036E-2</v>
      </c>
    </row>
    <row r="122" spans="1:7" x14ac:dyDescent="0.2">
      <c r="A122" s="3"/>
    </row>
    <row r="123" spans="1:7" x14ac:dyDescent="0.2">
      <c r="A123" s="3"/>
    </row>
    <row r="124" spans="1:7" x14ac:dyDescent="0.2">
      <c r="A124" s="3"/>
    </row>
    <row r="125" spans="1:7" x14ac:dyDescent="0.2">
      <c r="A125" s="3"/>
    </row>
    <row r="126" spans="1:7" x14ac:dyDescent="0.2">
      <c r="A126" s="3"/>
    </row>
    <row r="127" spans="1:7" x14ac:dyDescent="0.2">
      <c r="A127" s="3"/>
    </row>
    <row r="128" spans="1:7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</sheetData>
  <mergeCells count="6">
    <mergeCell ref="T2:U2"/>
    <mergeCell ref="B2:C2"/>
    <mergeCell ref="D2:E2"/>
    <mergeCell ref="F2:G2"/>
    <mergeCell ref="P2:Q2"/>
    <mergeCell ref="R2:S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87C5-AA20-4304-867E-E2358BB76B6F}">
  <dimension ref="A2:Q121"/>
  <sheetViews>
    <sheetView workbookViewId="0">
      <selection activeCell="K2" sqref="K2"/>
    </sheetView>
  </sheetViews>
  <sheetFormatPr defaultRowHeight="14.25" x14ac:dyDescent="0.2"/>
  <cols>
    <col min="1" max="1" width="11.125" bestFit="1" customWidth="1"/>
    <col min="13" max="13" width="11.625" bestFit="1" customWidth="1"/>
  </cols>
  <sheetData>
    <row r="2" spans="1:17" x14ac:dyDescent="0.2">
      <c r="B2" s="28" t="str">
        <f ca="1">VLOOKUP(B3,Basic!$A:$B,2,)</f>
        <v>富国首创水务REIT</v>
      </c>
      <c r="C2" s="28"/>
      <c r="D2" s="28" t="s">
        <v>54</v>
      </c>
      <c r="E2" s="28"/>
      <c r="N2" s="28" t="str">
        <f ca="1">VLOOKUP(N3,Basic!$A:$B,2,)</f>
        <v>富国首创水务REIT</v>
      </c>
      <c r="O2" s="28"/>
      <c r="P2" s="28" t="s">
        <v>54</v>
      </c>
      <c r="Q2" s="28"/>
    </row>
    <row r="3" spans="1:17" x14ac:dyDescent="0.2">
      <c r="B3" s="1" t="s">
        <v>20</v>
      </c>
      <c r="C3" s="1"/>
      <c r="D3" t="s">
        <v>35</v>
      </c>
      <c r="N3" s="1" t="s">
        <v>20</v>
      </c>
      <c r="O3" s="22">
        <f>PEARSON(O6:O29,Q6:Q29)</f>
        <v>0.3369028181383083</v>
      </c>
      <c r="P3" t="s">
        <v>35</v>
      </c>
    </row>
    <row r="4" spans="1:17" x14ac:dyDescent="0.2">
      <c r="B4" s="19" t="s">
        <v>50</v>
      </c>
      <c r="C4" s="19" t="s">
        <v>51</v>
      </c>
      <c r="D4" s="19" t="s">
        <v>50</v>
      </c>
      <c r="E4" s="19" t="s">
        <v>51</v>
      </c>
      <c r="N4" s="19" t="s">
        <v>50</v>
      </c>
      <c r="O4" s="19" t="s">
        <v>51</v>
      </c>
      <c r="P4" s="19" t="s">
        <v>50</v>
      </c>
      <c r="Q4" s="19" t="s">
        <v>51</v>
      </c>
    </row>
    <row r="5" spans="1:17" x14ac:dyDescent="0.2">
      <c r="A5" s="3">
        <f>高速公路!A5</f>
        <v>44539</v>
      </c>
      <c r="B5" s="20">
        <f>[1]!s_dq_close(B$3,$A5,1)</f>
        <v>5.0549999999999997</v>
      </c>
      <c r="C5" s="10">
        <f>[1]!s_dq_pctchange(B$3,$A5)/100</f>
        <v>8.3782166367444271E-3</v>
      </c>
      <c r="D5" s="8">
        <f>[1]!s_dq_close(D$3,$A5,1)</f>
        <v>2948.3879999999999</v>
      </c>
      <c r="E5" s="10">
        <f>[1]!s_dq_pctchange(D$3,$A5)/100</f>
        <v>5.9118544144439126E-3</v>
      </c>
      <c r="M5" s="15">
        <v>44372</v>
      </c>
      <c r="N5" s="9">
        <f>[1]!s_dq_close(N$3,$M5)</f>
        <v>3.883</v>
      </c>
      <c r="P5" s="9">
        <f>[1]!s_dq_close(P$3,$M5)</f>
        <v>2802.3</v>
      </c>
    </row>
    <row r="6" spans="1:17" x14ac:dyDescent="0.2">
      <c r="A6" s="3">
        <f>高速公路!A6</f>
        <v>44538</v>
      </c>
      <c r="B6" s="20">
        <f>[1]!s_dq_close(B$3,$A6,1)</f>
        <v>5.0129999999999999</v>
      </c>
      <c r="C6" s="10">
        <f>[1]!s_dq_pctchange(B$3,$A6)/100</f>
        <v>2.8005601120224518E-3</v>
      </c>
      <c r="D6" s="8">
        <f>[1]!s_dq_close(D$3,$A6,1)</f>
        <v>2931.06</v>
      </c>
      <c r="E6" s="10">
        <f>[1]!s_dq_pctchange(D$3,$A6)/100</f>
        <v>6.8634321282822937E-3</v>
      </c>
      <c r="M6" s="15">
        <f>WORKDAY(M5,5)</f>
        <v>44379</v>
      </c>
      <c r="N6" s="9">
        <f>[1]!s_dq_close(N$3,$M6)</f>
        <v>3.89</v>
      </c>
      <c r="O6" s="21">
        <f>N6/N5-1</f>
        <v>1.8027298480556286E-3</v>
      </c>
      <c r="P6" s="9">
        <f>[1]!s_dq_close(P$3,$M6)</f>
        <v>2707.84</v>
      </c>
      <c r="Q6" s="21">
        <f>P6/P5-1</f>
        <v>-3.3708025550440723E-2</v>
      </c>
    </row>
    <row r="7" spans="1:17" x14ac:dyDescent="0.2">
      <c r="A7" s="3">
        <f>高速公路!A7</f>
        <v>44537</v>
      </c>
      <c r="B7" s="20">
        <f>[1]!s_dq_close(B$3,$A7,1)</f>
        <v>4.9989999999999997</v>
      </c>
      <c r="C7" s="10">
        <f>[1]!s_dq_pctchange(B$3,$A7)/100</f>
        <v>3.2424617926476669E-2</v>
      </c>
      <c r="D7" s="8">
        <f>[1]!s_dq_close(D$3,$A7,1)</f>
        <v>2911.08</v>
      </c>
      <c r="E7" s="10">
        <f>[1]!s_dq_pctchange(D$3,$A7)/100</f>
        <v>-3.0220195332357214E-4</v>
      </c>
      <c r="M7" s="15">
        <f t="shared" ref="M7:M29" si="0">WORKDAY(M6,5)</f>
        <v>44386</v>
      </c>
      <c r="N7" s="9">
        <f>[1]!s_dq_close(N$3,$M7)</f>
        <v>3.8370000000000002</v>
      </c>
      <c r="O7" s="21">
        <f t="shared" ref="O7:Q29" si="1">N7/N6-1</f>
        <v>-1.362467866323902E-2</v>
      </c>
      <c r="P7" s="9">
        <f>[1]!s_dq_close(P$3,$M7)</f>
        <v>2740.88</v>
      </c>
      <c r="Q7" s="21">
        <f t="shared" si="1"/>
        <v>1.220160718506258E-2</v>
      </c>
    </row>
    <row r="8" spans="1:17" x14ac:dyDescent="0.2">
      <c r="A8" s="3">
        <f>高速公路!A8</f>
        <v>44536</v>
      </c>
      <c r="B8" s="20">
        <f>[1]!s_dq_close(B$3,$A8,1)</f>
        <v>4.8419999999999996</v>
      </c>
      <c r="C8" s="10">
        <f>[1]!s_dq_pctchange(B$3,$A8)/100</f>
        <v>2.2769612916578828E-3</v>
      </c>
      <c r="D8" s="8">
        <f>[1]!s_dq_close(D$3,$A8,1)</f>
        <v>2911.96</v>
      </c>
      <c r="E8" s="10">
        <f>[1]!s_dq_pctchange(D$3,$A8)/100</f>
        <v>-1.1376792158806494E-2</v>
      </c>
      <c r="M8" s="15">
        <f t="shared" si="0"/>
        <v>44393</v>
      </c>
      <c r="N8" s="9">
        <f>[1]!s_dq_close(N$3,$M8)</f>
        <v>3.8580000000000001</v>
      </c>
      <c r="O8" s="21">
        <f t="shared" si="1"/>
        <v>5.4730258014072941E-3</v>
      </c>
      <c r="P8" s="9">
        <f>[1]!s_dq_close(P$3,$M8)</f>
        <v>2764.23</v>
      </c>
      <c r="Q8" s="21">
        <f t="shared" si="1"/>
        <v>8.5191617290796273E-3</v>
      </c>
    </row>
    <row r="9" spans="1:17" x14ac:dyDescent="0.2">
      <c r="A9" s="3">
        <f>高速公路!A9</f>
        <v>44533</v>
      </c>
      <c r="B9" s="20">
        <f>[1]!s_dq_close(B$3,$A9,1)</f>
        <v>4.8310000000000004</v>
      </c>
      <c r="C9" s="10">
        <f>[1]!s_dq_pctchange(B$3,$A9)/100</f>
        <v>7.5078206465068777E-3</v>
      </c>
      <c r="D9" s="8">
        <f>[1]!s_dq_close(D$3,$A9,1)</f>
        <v>2945.47</v>
      </c>
      <c r="E9" s="10">
        <f>[1]!s_dq_pctchange(D$3,$A9)/100</f>
        <v>6.4855851207419194E-3</v>
      </c>
      <c r="M9" s="15">
        <f t="shared" si="0"/>
        <v>44400</v>
      </c>
      <c r="N9" s="9">
        <f>[1]!s_dq_close(N$3,$M9)</f>
        <v>3.8959999999999999</v>
      </c>
      <c r="O9" s="21">
        <f t="shared" si="1"/>
        <v>9.8496630378432926E-3</v>
      </c>
      <c r="P9" s="9">
        <f>[1]!s_dq_close(P$3,$M9)</f>
        <v>2737.77</v>
      </c>
      <c r="Q9" s="21">
        <f t="shared" si="1"/>
        <v>-9.5722859530502635E-3</v>
      </c>
    </row>
    <row r="10" spans="1:17" x14ac:dyDescent="0.2">
      <c r="A10" s="3">
        <f>高速公路!A10</f>
        <v>44532</v>
      </c>
      <c r="B10" s="20">
        <f>[1]!s_dq_close(B$3,$A10,1)</f>
        <v>4.7949999999999999</v>
      </c>
      <c r="C10" s="10">
        <f>[1]!s_dq_pctchange(B$3,$A10)/100</f>
        <v>1.0750421585160238E-2</v>
      </c>
      <c r="D10" s="8">
        <f>[1]!s_dq_close(D$3,$A10,1)</f>
        <v>2926.49</v>
      </c>
      <c r="E10" s="10">
        <f>[1]!s_dq_pctchange(D$3,$A10)/100</f>
        <v>-6.3425880339675776E-3</v>
      </c>
      <c r="M10" s="15">
        <f t="shared" si="0"/>
        <v>44407</v>
      </c>
      <c r="N10" s="9">
        <f>[1]!s_dq_close(N$3,$M10)</f>
        <v>3.8820000000000001</v>
      </c>
      <c r="O10" s="21">
        <f t="shared" si="1"/>
        <v>-3.5934291581107836E-3</v>
      </c>
      <c r="P10" s="9">
        <f>[1]!s_dq_close(P$3,$M10)</f>
        <v>2615.98</v>
      </c>
      <c r="Q10" s="21">
        <f t="shared" si="1"/>
        <v>-4.4485110144387607E-2</v>
      </c>
    </row>
    <row r="11" spans="1:17" x14ac:dyDescent="0.2">
      <c r="A11" s="3">
        <f>高速公路!A11</f>
        <v>44531</v>
      </c>
      <c r="B11" s="20">
        <f>[1]!s_dq_close(B$3,$A11,1)</f>
        <v>4.7439999999999998</v>
      </c>
      <c r="C11" s="10">
        <f>[1]!s_dq_pctchange(B$3,$A11)/100</f>
        <v>1.4777285201603701E-3</v>
      </c>
      <c r="D11" s="8">
        <f>[1]!s_dq_close(D$3,$A11,1)</f>
        <v>2945.17</v>
      </c>
      <c r="E11" s="10">
        <f>[1]!s_dq_pctchange(D$3,$A11)/100</f>
        <v>1.6753894167034978E-2</v>
      </c>
      <c r="M11" s="15">
        <f t="shared" si="0"/>
        <v>44414</v>
      </c>
      <c r="N11" s="9">
        <f>[1]!s_dq_close(N$3,$M11)</f>
        <v>3.9950000000000001</v>
      </c>
      <c r="O11" s="21">
        <f t="shared" si="1"/>
        <v>2.9108706852138067E-2</v>
      </c>
      <c r="P11" s="9">
        <f>[1]!s_dq_close(P$3,$M11)</f>
        <v>2664.69</v>
      </c>
      <c r="Q11" s="21">
        <f t="shared" si="1"/>
        <v>1.8620172937102053E-2</v>
      </c>
    </row>
    <row r="12" spans="1:17" x14ac:dyDescent="0.2">
      <c r="A12" s="3">
        <f>高速公路!A12</f>
        <v>44530</v>
      </c>
      <c r="B12" s="20">
        <f>[1]!s_dq_close(B$3,$A12,1)</f>
        <v>4.7370000000000001</v>
      </c>
      <c r="C12" s="10">
        <f>[1]!s_dq_pctchange(B$3,$A12)/100</f>
        <v>2.1155066638459457E-3</v>
      </c>
      <c r="D12" s="8">
        <f>[1]!s_dq_close(D$3,$A12,1)</f>
        <v>2896.64</v>
      </c>
      <c r="E12" s="10">
        <f>[1]!s_dq_pctchange(D$3,$A12)/100</f>
        <v>1.6339949545098788E-2</v>
      </c>
      <c r="M12" s="15">
        <f t="shared" si="0"/>
        <v>44421</v>
      </c>
      <c r="N12" s="9">
        <f>[1]!s_dq_close(N$3,$M12)</f>
        <v>3.9489999999999998</v>
      </c>
      <c r="O12" s="21">
        <f t="shared" si="1"/>
        <v>-1.1514392991239131E-2</v>
      </c>
      <c r="P12" s="9">
        <f>[1]!s_dq_close(P$3,$M12)</f>
        <v>2699.3</v>
      </c>
      <c r="Q12" s="21">
        <f t="shared" si="1"/>
        <v>1.2988377634921999E-2</v>
      </c>
    </row>
    <row r="13" spans="1:17" x14ac:dyDescent="0.2">
      <c r="A13" s="3">
        <f>高速公路!A13</f>
        <v>44529</v>
      </c>
      <c r="B13" s="20">
        <f>[1]!s_dq_close(B$3,$A13,1)</f>
        <v>4.7270000000000003</v>
      </c>
      <c r="C13" s="10">
        <f>[1]!s_dq_pctchange(B$3,$A13)/100</f>
        <v>6.350550381033263E-4</v>
      </c>
      <c r="D13" s="8">
        <f>[1]!s_dq_close(D$3,$A13,1)</f>
        <v>2850.07</v>
      </c>
      <c r="E13" s="10">
        <f>[1]!s_dq_pctchange(D$3,$A13)/100</f>
        <v>-8.5609528712759942E-3</v>
      </c>
      <c r="M13" s="15">
        <f t="shared" si="0"/>
        <v>44428</v>
      </c>
      <c r="N13" s="9">
        <f>[1]!s_dq_close(N$3,$M13)</f>
        <v>3.9590000000000001</v>
      </c>
      <c r="O13" s="21">
        <f t="shared" si="1"/>
        <v>2.5322866548493916E-3</v>
      </c>
      <c r="P13" s="9">
        <f>[1]!s_dq_close(P$3,$M13)</f>
        <v>2738.03</v>
      </c>
      <c r="Q13" s="21">
        <f t="shared" si="1"/>
        <v>1.4348164338902736E-2</v>
      </c>
    </row>
    <row r="14" spans="1:17" x14ac:dyDescent="0.2">
      <c r="A14" s="3">
        <f>高速公路!A14</f>
        <v>44526</v>
      </c>
      <c r="B14" s="20">
        <f>[1]!s_dq_close(B$3,$A14,1)</f>
        <v>4.7240000000000002</v>
      </c>
      <c r="C14" s="10">
        <f>[1]!s_dq_pctchange(B$3,$A14)/100</f>
        <v>-2.1164021164009437E-4</v>
      </c>
      <c r="D14" s="8">
        <f>[1]!s_dq_close(D$3,$A14,1)</f>
        <v>2874.68</v>
      </c>
      <c r="E14" s="10">
        <f>[1]!s_dq_pctchange(D$3,$A14)/100</f>
        <v>1.1652009276561785E-2</v>
      </c>
      <c r="M14" s="15">
        <f t="shared" si="0"/>
        <v>44435</v>
      </c>
      <c r="N14" s="9">
        <f>[1]!s_dq_close(N$3,$M14)</f>
        <v>4.0190000000000001</v>
      </c>
      <c r="O14" s="21">
        <f t="shared" si="1"/>
        <v>1.5155342258146076E-2</v>
      </c>
      <c r="P14" s="9">
        <f>[1]!s_dq_close(P$3,$M14)</f>
        <v>2854.52</v>
      </c>
      <c r="Q14" s="21">
        <f t="shared" si="1"/>
        <v>4.2545187598382661E-2</v>
      </c>
    </row>
    <row r="15" spans="1:17" x14ac:dyDescent="0.2">
      <c r="A15" s="3">
        <f>高速公路!A15</f>
        <v>44525</v>
      </c>
      <c r="B15" s="20">
        <f>[1]!s_dq_close(B$3,$A15,1)</f>
        <v>4.7249999999999996</v>
      </c>
      <c r="C15" s="10">
        <f>[1]!s_dq_pctchange(B$3,$A15)/100</f>
        <v>-4.2310133276933948E-4</v>
      </c>
      <c r="D15" s="8">
        <f>[1]!s_dq_close(D$3,$A15,1)</f>
        <v>2841.57</v>
      </c>
      <c r="E15" s="10">
        <f>[1]!s_dq_pctchange(D$3,$A15)/100</f>
        <v>2.780826413616207E-3</v>
      </c>
      <c r="M15" s="15">
        <f t="shared" si="0"/>
        <v>44442</v>
      </c>
      <c r="N15" s="9">
        <f>[1]!s_dq_close(N$3,$M15)</f>
        <v>4.0529999999999999</v>
      </c>
      <c r="O15" s="21">
        <f t="shared" si="1"/>
        <v>8.4598158745956553E-3</v>
      </c>
      <c r="P15" s="9">
        <f>[1]!s_dq_close(P$3,$M15)</f>
        <v>2976.31</v>
      </c>
      <c r="Q15" s="21">
        <f t="shared" si="1"/>
        <v>4.2665667082381509E-2</v>
      </c>
    </row>
    <row r="16" spans="1:17" x14ac:dyDescent="0.2">
      <c r="A16" s="3">
        <f>高速公路!A16</f>
        <v>44524</v>
      </c>
      <c r="B16" s="20">
        <f>[1]!s_dq_close(B$3,$A16,1)</f>
        <v>4.7270000000000003</v>
      </c>
      <c r="C16" s="10">
        <f>[1]!s_dq_pctchange(B$3,$A16)/100</f>
        <v>8.5342436526562905E-3</v>
      </c>
      <c r="D16" s="8">
        <f>[1]!s_dq_close(D$3,$A16,1)</f>
        <v>2833.69</v>
      </c>
      <c r="E16" s="10">
        <f>[1]!s_dq_pctchange(D$3,$A16)/100</f>
        <v>-3.6426926390183464E-3</v>
      </c>
      <c r="M16" s="15">
        <f t="shared" si="0"/>
        <v>44449</v>
      </c>
      <c r="N16" s="9">
        <f>[1]!s_dq_close(N$3,$M16)</f>
        <v>4.0430000000000001</v>
      </c>
      <c r="O16" s="21">
        <f t="shared" si="1"/>
        <v>-2.4673081667899721E-3</v>
      </c>
      <c r="P16" s="9">
        <f>[1]!s_dq_close(P$3,$M16)</f>
        <v>3052.97</v>
      </c>
      <c r="Q16" s="21">
        <f t="shared" si="1"/>
        <v>2.5756725609899389E-2</v>
      </c>
    </row>
    <row r="17" spans="1:17" x14ac:dyDescent="0.2">
      <c r="A17" s="3">
        <f>高速公路!A17</f>
        <v>44523</v>
      </c>
      <c r="B17" s="20">
        <f>[1]!s_dq_close(B$3,$A17,1)</f>
        <v>4.6870000000000003</v>
      </c>
      <c r="C17" s="10">
        <f>[1]!s_dq_pctchange(B$3,$A17)/100</f>
        <v>-1.471515661130952E-2</v>
      </c>
      <c r="D17" s="8">
        <f>[1]!s_dq_close(D$3,$A17,1)</f>
        <v>2844.05</v>
      </c>
      <c r="E17" s="10">
        <f>[1]!s_dq_pctchange(D$3,$A17)/100</f>
        <v>4.9185019769410138E-3</v>
      </c>
      <c r="M17" s="15">
        <f t="shared" si="0"/>
        <v>44456</v>
      </c>
      <c r="N17" s="9">
        <f>[1]!s_dq_close(N$3,$M17)</f>
        <v>4.3150000000000004</v>
      </c>
      <c r="O17" s="21">
        <f t="shared" si="1"/>
        <v>6.727677467227311E-2</v>
      </c>
      <c r="P17" s="9">
        <f>[1]!s_dq_close(P$3,$M17)</f>
        <v>3000.39</v>
      </c>
      <c r="Q17" s="21">
        <f t="shared" si="1"/>
        <v>-1.7222573428497423E-2</v>
      </c>
    </row>
    <row r="18" spans="1:17" x14ac:dyDescent="0.2">
      <c r="A18" s="3">
        <f>高速公路!A18</f>
        <v>44522</v>
      </c>
      <c r="B18" s="20">
        <f>[1]!s_dq_close(B$3,$A18,1)</f>
        <v>4.7569999999999997</v>
      </c>
      <c r="C18" s="10">
        <f>[1]!s_dq_pctchange(B$3,$A18)/100</f>
        <v>-3.1433361274100101E-3</v>
      </c>
      <c r="D18" s="8">
        <f>[1]!s_dq_close(D$3,$A18,1)</f>
        <v>2830.13</v>
      </c>
      <c r="E18" s="10">
        <f>[1]!s_dq_pctchange(D$3,$A18)/100</f>
        <v>1.4153630583164964E-3</v>
      </c>
      <c r="M18" s="15">
        <f t="shared" si="0"/>
        <v>44463</v>
      </c>
      <c r="N18" s="9">
        <f>[1]!s_dq_close(N$3,$M18)</f>
        <v>4.6630000000000003</v>
      </c>
      <c r="O18" s="21">
        <f t="shared" si="1"/>
        <v>8.0648899188876078E-2</v>
      </c>
      <c r="P18" s="9">
        <f>[1]!s_dq_close(P$3,$M18)</f>
        <v>3154.03</v>
      </c>
      <c r="Q18" s="21">
        <f t="shared" si="1"/>
        <v>5.1206676465392897E-2</v>
      </c>
    </row>
    <row r="19" spans="1:17" x14ac:dyDescent="0.2">
      <c r="A19" s="3">
        <f>高速公路!A19</f>
        <v>44519</v>
      </c>
      <c r="B19" s="20">
        <f>[1]!s_dq_close(B$3,$A19,1)</f>
        <v>4.7720000000000002</v>
      </c>
      <c r="C19" s="10">
        <f>[1]!s_dq_pctchange(B$3,$A19)/100</f>
        <v>7.3886426008022256E-3</v>
      </c>
      <c r="D19" s="8">
        <f>[1]!s_dq_close(D$3,$A19,1)</f>
        <v>2826.13</v>
      </c>
      <c r="E19" s="10">
        <f>[1]!s_dq_pctchange(D$3,$A19)/100</f>
        <v>8.4965314453738124E-3</v>
      </c>
      <c r="M19" s="15">
        <f t="shared" si="0"/>
        <v>44470</v>
      </c>
      <c r="N19" s="9">
        <f>[1]!s_dq_close(N$3,$M19)</f>
        <v>4.5359999999999996</v>
      </c>
      <c r="O19" s="21">
        <f t="shared" si="1"/>
        <v>-2.7235685181213998E-2</v>
      </c>
      <c r="P19" s="9">
        <f>[1]!s_dq_close(P$3,$M19)</f>
        <v>3017.57</v>
      </c>
      <c r="Q19" s="21">
        <f t="shared" si="1"/>
        <v>-4.3265282828635065E-2</v>
      </c>
    </row>
    <row r="20" spans="1:17" x14ac:dyDescent="0.2">
      <c r="A20" s="3">
        <f>高速公路!A20</f>
        <v>44518</v>
      </c>
      <c r="B20" s="20">
        <f>[1]!s_dq_close(B$3,$A20,1)</f>
        <v>4.7370000000000001</v>
      </c>
      <c r="C20" s="10">
        <f>[1]!s_dq_pctchange(B$3,$A20)/100</f>
        <v>4.4529262086513794E-3</v>
      </c>
      <c r="D20" s="8">
        <f>[1]!s_dq_close(D$3,$A20,1)</f>
        <v>2802.32</v>
      </c>
      <c r="E20" s="10">
        <f>[1]!s_dq_pctchange(D$3,$A20)/100</f>
        <v>-8.9825018035730696E-3</v>
      </c>
      <c r="M20" s="15">
        <f t="shared" si="0"/>
        <v>44477</v>
      </c>
      <c r="N20" s="9">
        <f>[1]!s_dq_close(N$3,$M20)</f>
        <v>4.5190000000000001</v>
      </c>
      <c r="O20" s="21">
        <f t="shared" si="1"/>
        <v>-3.7477954144619074E-3</v>
      </c>
      <c r="P20" s="9">
        <f>[1]!s_dq_close(P$3,$M20)</f>
        <v>3129.41</v>
      </c>
      <c r="Q20" s="21">
        <f t="shared" si="1"/>
        <v>3.7062934745507148E-2</v>
      </c>
    </row>
    <row r="21" spans="1:17" x14ac:dyDescent="0.2">
      <c r="A21" s="3">
        <f>高速公路!A21</f>
        <v>44517</v>
      </c>
      <c r="B21" s="20">
        <f>[1]!s_dq_close(B$3,$A21,1)</f>
        <v>4.7160000000000002</v>
      </c>
      <c r="C21" s="10">
        <f>[1]!s_dq_pctchange(B$3,$A21)/100</f>
        <v>6.4020486555698367E-3</v>
      </c>
      <c r="D21" s="8">
        <f>[1]!s_dq_close(D$3,$A21,1)</f>
        <v>2827.72</v>
      </c>
      <c r="E21" s="10">
        <f>[1]!s_dq_pctchange(D$3,$A21)/100</f>
        <v>-4.8740660972632606E-3</v>
      </c>
      <c r="M21" s="15">
        <f t="shared" si="0"/>
        <v>44484</v>
      </c>
      <c r="N21" s="9">
        <f>[1]!s_dq_close(N$3,$M21)</f>
        <v>4.4089999999999998</v>
      </c>
      <c r="O21" s="21">
        <f t="shared" si="1"/>
        <v>-2.4341668510732495E-2</v>
      </c>
      <c r="P21" s="9">
        <f>[1]!s_dq_close(P$3,$M21)</f>
        <v>2803.55</v>
      </c>
      <c r="Q21" s="21">
        <f t="shared" si="1"/>
        <v>-0.10412825420766203</v>
      </c>
    </row>
    <row r="22" spans="1:17" x14ac:dyDescent="0.2">
      <c r="A22" s="3">
        <f>高速公路!A22</f>
        <v>44516</v>
      </c>
      <c r="B22" s="20">
        <f>[1]!s_dq_close(B$3,$A22,1)</f>
        <v>4.6859999999999999</v>
      </c>
      <c r="C22" s="10">
        <f>[1]!s_dq_pctchange(B$3,$A22)/100</f>
        <v>0</v>
      </c>
      <c r="D22" s="8">
        <f>[1]!s_dq_close(D$3,$A22,1)</f>
        <v>2841.57</v>
      </c>
      <c r="E22" s="10">
        <f>[1]!s_dq_pctchange(D$3,$A22)/100</f>
        <v>-2.7794447427433046E-3</v>
      </c>
      <c r="M22" s="15">
        <f t="shared" si="0"/>
        <v>44491</v>
      </c>
      <c r="N22" s="9">
        <f>[1]!s_dq_close(N$3,$M22)</f>
        <v>4.601</v>
      </c>
      <c r="O22" s="21">
        <f t="shared" si="1"/>
        <v>4.3547289634837894E-2</v>
      </c>
      <c r="P22" s="9">
        <f>[1]!s_dq_close(P$3,$M22)</f>
        <v>2746.36</v>
      </c>
      <c r="Q22" s="21">
        <f t="shared" si="1"/>
        <v>-2.0399136808688989E-2</v>
      </c>
    </row>
    <row r="23" spans="1:17" x14ac:dyDescent="0.2">
      <c r="A23" s="3">
        <f>高速公路!A23</f>
        <v>44515</v>
      </c>
      <c r="B23" s="20">
        <f>[1]!s_dq_close(B$3,$A23,1)</f>
        <v>4.6859999999999999</v>
      </c>
      <c r="C23" s="10">
        <f>[1]!s_dq_pctchange(B$3,$A23)/100</f>
        <v>6.4061499039079939E-4</v>
      </c>
      <c r="D23" s="8">
        <f>[1]!s_dq_close(D$3,$A23,1)</f>
        <v>2849.49</v>
      </c>
      <c r="E23" s="10">
        <f>[1]!s_dq_pctchange(D$3,$A23)/100</f>
        <v>8.2657202605682222E-3</v>
      </c>
      <c r="M23" s="15">
        <f t="shared" si="0"/>
        <v>44498</v>
      </c>
      <c r="N23" s="9">
        <f>[1]!s_dq_close(N$3,$M23)</f>
        <v>4.7039999999999997</v>
      </c>
      <c r="O23" s="21">
        <f t="shared" si="1"/>
        <v>2.2386437730927966E-2</v>
      </c>
      <c r="P23" s="9">
        <f>[1]!s_dq_close(P$3,$M23)</f>
        <v>2801.96</v>
      </c>
      <c r="Q23" s="21">
        <f t="shared" si="1"/>
        <v>2.0244978808313441E-2</v>
      </c>
    </row>
    <row r="24" spans="1:17" x14ac:dyDescent="0.2">
      <c r="A24" s="3">
        <f>高速公路!A24</f>
        <v>44512</v>
      </c>
      <c r="B24" s="20">
        <f>[1]!s_dq_close(B$3,$A24,1)</f>
        <v>4.6829999999999998</v>
      </c>
      <c r="C24" s="10">
        <f>[1]!s_dq_pctchange(B$3,$A24)/100</f>
        <v>3.8585209003214995E-3</v>
      </c>
      <c r="D24" s="8">
        <f>[1]!s_dq_close(D$3,$A24,1)</f>
        <v>2826.13</v>
      </c>
      <c r="E24" s="10">
        <f>[1]!s_dq_pctchange(D$3,$A24)/100</f>
        <v>2.0778152446397427E-3</v>
      </c>
      <c r="M24" s="15">
        <f t="shared" si="0"/>
        <v>44505</v>
      </c>
      <c r="N24" s="9">
        <f>[1]!s_dq_close(N$3,$M24)</f>
        <v>4.6689999999999996</v>
      </c>
      <c r="O24" s="21">
        <f t="shared" si="1"/>
        <v>-7.4404761904762751E-3</v>
      </c>
      <c r="P24" s="9">
        <f>[1]!s_dq_close(P$3,$M24)</f>
        <v>2732.86</v>
      </c>
      <c r="Q24" s="21">
        <f t="shared" si="1"/>
        <v>-2.4661308512612612E-2</v>
      </c>
    </row>
    <row r="25" spans="1:17" x14ac:dyDescent="0.2">
      <c r="A25" s="3">
        <f>高速公路!A25</f>
        <v>44511</v>
      </c>
      <c r="B25" s="20">
        <f>[1]!s_dq_close(B$3,$A25,1)</f>
        <v>4.665</v>
      </c>
      <c r="C25" s="10">
        <f>[1]!s_dq_pctchange(B$3,$A25)/100</f>
        <v>1.0177566045907256E-2</v>
      </c>
      <c r="D25" s="8">
        <f>[1]!s_dq_close(D$3,$A25,1)</f>
        <v>2820.27</v>
      </c>
      <c r="E25" s="10">
        <f>[1]!s_dq_pctchange(D$3,$A25)/100</f>
        <v>7.5847433405739177E-3</v>
      </c>
      <c r="M25" s="15">
        <f t="shared" si="0"/>
        <v>44512</v>
      </c>
      <c r="N25" s="9">
        <f>[1]!s_dq_close(N$3,$M25)</f>
        <v>4.6829999999999998</v>
      </c>
      <c r="O25" s="21">
        <f t="shared" si="1"/>
        <v>2.9985007496251548E-3</v>
      </c>
      <c r="P25" s="9">
        <f>[1]!s_dq_close(P$3,$M25)</f>
        <v>2826.13</v>
      </c>
      <c r="Q25" s="21">
        <f t="shared" si="1"/>
        <v>3.4129080889617525E-2</v>
      </c>
    </row>
    <row r="26" spans="1:17" x14ac:dyDescent="0.2">
      <c r="A26" s="3">
        <f>高速公路!A26</f>
        <v>44510</v>
      </c>
      <c r="B26" s="20">
        <f>[1]!s_dq_close(B$3,$A26,1)</f>
        <v>4.6180000000000003</v>
      </c>
      <c r="C26" s="10">
        <f>[1]!s_dq_pctchange(B$3,$A26)/100</f>
        <v>-2.1649707728933662E-4</v>
      </c>
      <c r="D26" s="8">
        <f>[1]!s_dq_close(D$3,$A26,1)</f>
        <v>2799.04</v>
      </c>
      <c r="E26" s="10">
        <f>[1]!s_dq_pctchange(D$3,$A26)/100</f>
        <v>2.5009199812846767E-5</v>
      </c>
      <c r="M26" s="15">
        <f t="shared" si="0"/>
        <v>44519</v>
      </c>
      <c r="N26" s="9">
        <f>[1]!s_dq_close(N$3,$M26)</f>
        <v>4.7720000000000002</v>
      </c>
      <c r="O26" s="21">
        <f t="shared" si="1"/>
        <v>1.9004911381593104E-2</v>
      </c>
      <c r="P26" s="9">
        <f>[1]!s_dq_close(P$3,$M26)</f>
        <v>2826.13</v>
      </c>
      <c r="Q26" s="21">
        <f t="shared" si="1"/>
        <v>0</v>
      </c>
    </row>
    <row r="27" spans="1:17" x14ac:dyDescent="0.2">
      <c r="A27" s="3">
        <f>高速公路!A27</f>
        <v>44509</v>
      </c>
      <c r="B27" s="20">
        <f>[1]!s_dq_close(B$3,$A27,1)</f>
        <v>4.6189999999999998</v>
      </c>
      <c r="C27" s="10">
        <f>[1]!s_dq_pctchange(B$3,$A27)/100</f>
        <v>-5.5974165769644355E-3</v>
      </c>
      <c r="D27" s="8">
        <f>[1]!s_dq_close(D$3,$A27,1)</f>
        <v>2798.97</v>
      </c>
      <c r="E27" s="10">
        <f>[1]!s_dq_pctchange(D$3,$A27)/100</f>
        <v>-3.0347392154557924E-3</v>
      </c>
      <c r="M27" s="15">
        <f t="shared" si="0"/>
        <v>44526</v>
      </c>
      <c r="N27" s="9">
        <f>[1]!s_dq_close(N$3,$M27)</f>
        <v>4.7240000000000002</v>
      </c>
      <c r="O27" s="21">
        <f t="shared" si="1"/>
        <v>-1.0058675607711676E-2</v>
      </c>
      <c r="P27" s="9">
        <f>[1]!s_dq_close(P$3,$M27)</f>
        <v>2874.68</v>
      </c>
      <c r="Q27" s="21">
        <f t="shared" si="1"/>
        <v>1.7178969120316356E-2</v>
      </c>
    </row>
    <row r="28" spans="1:17" x14ac:dyDescent="0.2">
      <c r="A28" s="3">
        <f>高速公路!A28</f>
        <v>44508</v>
      </c>
      <c r="B28" s="20">
        <f>[1]!s_dq_close(B$3,$A28,1)</f>
        <v>4.6449999999999996</v>
      </c>
      <c r="C28" s="10">
        <f>[1]!s_dq_pctchange(B$3,$A28)/100</f>
        <v>-5.1402869993574692E-3</v>
      </c>
      <c r="D28" s="8">
        <f>[1]!s_dq_close(D$3,$A28,1)</f>
        <v>2807.49</v>
      </c>
      <c r="E28" s="10">
        <f>[1]!s_dq_pctchange(D$3,$A28)/100</f>
        <v>2.7308387550039025E-2</v>
      </c>
      <c r="M28" s="15">
        <f t="shared" si="0"/>
        <v>44533</v>
      </c>
      <c r="N28" s="9">
        <f>[1]!s_dq_close(N$3,$M28)</f>
        <v>4.8310000000000004</v>
      </c>
      <c r="O28" s="21">
        <f t="shared" si="1"/>
        <v>2.265029635901783E-2</v>
      </c>
      <c r="P28" s="9">
        <f>[1]!s_dq_close(P$3,$M28)</f>
        <v>2945.47</v>
      </c>
      <c r="Q28" s="21">
        <f t="shared" si="1"/>
        <v>2.4625349604129765E-2</v>
      </c>
    </row>
    <row r="29" spans="1:17" x14ac:dyDescent="0.2">
      <c r="A29" s="3">
        <f>高速公路!A29</f>
        <v>44505</v>
      </c>
      <c r="B29" s="20">
        <f>[1]!s_dq_close(B$3,$A29,1)</f>
        <v>4.6689999999999996</v>
      </c>
      <c r="C29" s="10">
        <f>[1]!s_dq_pctchange(B$3,$A29)/100</f>
        <v>1.4999999999999991E-2</v>
      </c>
      <c r="D29" s="8">
        <f>[1]!s_dq_close(D$3,$A29,1)</f>
        <v>2732.86</v>
      </c>
      <c r="E29" s="10">
        <f>[1]!s_dq_pctchange(D$3,$A29)/100</f>
        <v>-1.4311786304255246E-2</v>
      </c>
      <c r="M29" s="15">
        <f t="shared" si="0"/>
        <v>44540</v>
      </c>
      <c r="N29" s="9">
        <f>[1]!s_dq_close(N$3,$M29)</f>
        <v>5.0549999999999997</v>
      </c>
      <c r="O29" s="21">
        <f t="shared" si="1"/>
        <v>4.6367211757399884E-2</v>
      </c>
      <c r="P29" s="9">
        <f>[1]!s_dq_close(P$3,$M29)</f>
        <v>2948.3879999999999</v>
      </c>
      <c r="Q29" s="21">
        <f t="shared" si="1"/>
        <v>9.9067381436590551E-4</v>
      </c>
    </row>
    <row r="30" spans="1:17" x14ac:dyDescent="0.2">
      <c r="A30" s="3">
        <f>高速公路!A30</f>
        <v>44504</v>
      </c>
      <c r="B30" s="20">
        <f>[1]!s_dq_close(B$3,$A30,1)</f>
        <v>4.5999999999999996</v>
      </c>
      <c r="C30" s="10">
        <f>[1]!s_dq_pctchange(B$3,$A30)/100</f>
        <v>7.0052539404553485E-3</v>
      </c>
      <c r="D30" s="8">
        <f>[1]!s_dq_close(D$3,$A30,1)</f>
        <v>2772.54</v>
      </c>
      <c r="E30" s="10">
        <f>[1]!s_dq_pctchange(D$3,$A30)/100</f>
        <v>7.0977115873592312E-3</v>
      </c>
    </row>
    <row r="31" spans="1:17" x14ac:dyDescent="0.2">
      <c r="A31" s="3">
        <f>高速公路!A31</f>
        <v>44503</v>
      </c>
      <c r="B31" s="20">
        <f>[1]!s_dq_close(B$3,$A31,1)</f>
        <v>4.5679999999999996</v>
      </c>
      <c r="C31" s="10">
        <f>[1]!s_dq_pctchange(B$3,$A31)/100</f>
        <v>-4.5761603835259958E-3</v>
      </c>
      <c r="D31" s="8">
        <f>[1]!s_dq_close(D$3,$A31,1)</f>
        <v>2753</v>
      </c>
      <c r="E31" s="10">
        <f>[1]!s_dq_pctchange(D$3,$A31)/100</f>
        <v>7.2221449843775489E-3</v>
      </c>
    </row>
    <row r="32" spans="1:17" x14ac:dyDescent="0.2">
      <c r="A32" s="3">
        <f>高速公路!A32</f>
        <v>44502</v>
      </c>
      <c r="B32" s="20">
        <f>[1]!s_dq_close(B$3,$A32,1)</f>
        <v>4.5890000000000004</v>
      </c>
      <c r="C32" s="10">
        <f>[1]!s_dq_pctchange(B$3,$A32)/100</f>
        <v>-1.8395721925133564E-2</v>
      </c>
      <c r="D32" s="8">
        <f>[1]!s_dq_close(D$3,$A32,1)</f>
        <v>2733.26</v>
      </c>
      <c r="E32" s="10">
        <f>[1]!s_dq_pctchange(D$3,$A32)/100</f>
        <v>-2.5388131761551178E-2</v>
      </c>
    </row>
    <row r="33" spans="1:5" x14ac:dyDescent="0.2">
      <c r="A33" s="3">
        <f>高速公路!A33</f>
        <v>44501</v>
      </c>
      <c r="B33" s="20">
        <f>[1]!s_dq_close(B$3,$A33,1)</f>
        <v>4.6749999999999998</v>
      </c>
      <c r="C33" s="10">
        <f>[1]!s_dq_pctchange(B$3,$A33)/100</f>
        <v>-6.1649659863945404E-3</v>
      </c>
      <c r="D33" s="8">
        <f>[1]!s_dq_close(D$3,$A33,1)</f>
        <v>2804.46</v>
      </c>
      <c r="E33" s="10">
        <f>[1]!s_dq_pctchange(D$3,$A33)/100</f>
        <v>8.9223258005110705E-4</v>
      </c>
    </row>
    <row r="34" spans="1:5" x14ac:dyDescent="0.2">
      <c r="A34" s="3">
        <f>高速公路!A34</f>
        <v>44498</v>
      </c>
      <c r="B34" s="20">
        <f>[1]!s_dq_close(B$3,$A34,1)</f>
        <v>4.7039999999999997</v>
      </c>
      <c r="C34" s="10">
        <f>[1]!s_dq_pctchange(B$3,$A34)/100</f>
        <v>1.0960670535138654E-2</v>
      </c>
      <c r="D34" s="8">
        <f>[1]!s_dq_close(D$3,$A34,1)</f>
        <v>2801.96</v>
      </c>
      <c r="E34" s="10">
        <f>[1]!s_dq_pctchange(D$3,$A34)/100</f>
        <v>1.3319446101991561E-2</v>
      </c>
    </row>
    <row r="35" spans="1:5" x14ac:dyDescent="0.2">
      <c r="A35" s="3">
        <f>高速公路!A35</f>
        <v>44497</v>
      </c>
      <c r="B35" s="20">
        <f>[1]!s_dq_close(B$3,$A35,1)</f>
        <v>4.6529999999999996</v>
      </c>
      <c r="C35" s="10">
        <f>[1]!s_dq_pctchange(B$3,$A35)/100</f>
        <v>1.152173913043477E-2</v>
      </c>
      <c r="D35" s="8">
        <f>[1]!s_dq_close(D$3,$A35,1)</f>
        <v>2765.13</v>
      </c>
      <c r="E35" s="10">
        <f>[1]!s_dq_pctchange(D$3,$A35)/100</f>
        <v>-1.2323056975386033E-2</v>
      </c>
    </row>
    <row r="36" spans="1:5" x14ac:dyDescent="0.2">
      <c r="A36" s="3">
        <f>高速公路!A36</f>
        <v>44496</v>
      </c>
      <c r="B36" s="20">
        <f>[1]!s_dq_close(B$3,$A36,1)</f>
        <v>4.5999999999999996</v>
      </c>
      <c r="C36" s="10">
        <f>[1]!s_dq_pctchange(B$3,$A36)/100</f>
        <v>1.054481546572936E-2</v>
      </c>
      <c r="D36" s="8">
        <f>[1]!s_dq_close(D$3,$A36,1)</f>
        <v>2799.63</v>
      </c>
      <c r="E36" s="10">
        <f>[1]!s_dq_pctchange(D$3,$A36)/100</f>
        <v>-4.1156801365963679E-3</v>
      </c>
    </row>
    <row r="37" spans="1:5" x14ac:dyDescent="0.2">
      <c r="A37" s="3">
        <f>高速公路!A37</f>
        <v>44495</v>
      </c>
      <c r="B37" s="20">
        <f>[1]!s_dq_close(B$3,$A37,1)</f>
        <v>4.5519999999999996</v>
      </c>
      <c r="C37" s="10">
        <f>[1]!s_dq_pctchange(B$3,$A37)/100</f>
        <v>-2.2546703886622377E-2</v>
      </c>
      <c r="D37" s="8">
        <f>[1]!s_dq_close(D$3,$A37,1)</f>
        <v>2811.2</v>
      </c>
      <c r="E37" s="10">
        <f>[1]!s_dq_pctchange(D$3,$A37)/100</f>
        <v>1.6135561852987059E-2</v>
      </c>
    </row>
    <row r="38" spans="1:5" x14ac:dyDescent="0.2">
      <c r="A38" s="3">
        <f>高速公路!A38</f>
        <v>44494</v>
      </c>
      <c r="B38" s="20">
        <f>[1]!s_dq_close(B$3,$A38,1)</f>
        <v>4.657</v>
      </c>
      <c r="C38" s="10">
        <f>[1]!s_dq_pctchange(B$3,$A38)/100</f>
        <v>1.2171267115844393E-2</v>
      </c>
      <c r="D38" s="8">
        <f>[1]!s_dq_close(D$3,$A38,1)</f>
        <v>2766.56</v>
      </c>
      <c r="E38" s="10">
        <f>[1]!s_dq_pctchange(D$3,$A38)/100</f>
        <v>7.3551901425886693E-3</v>
      </c>
    </row>
    <row r="39" spans="1:5" x14ac:dyDescent="0.2">
      <c r="A39" s="3">
        <f>高速公路!A39</f>
        <v>44491</v>
      </c>
      <c r="B39" s="20">
        <f>[1]!s_dq_close(B$3,$A39,1)</f>
        <v>4.601</v>
      </c>
      <c r="C39" s="10">
        <f>[1]!s_dq_pctchange(B$3,$A39)/100</f>
        <v>1.3436123348017607E-2</v>
      </c>
      <c r="D39" s="8">
        <f>[1]!s_dq_close(D$3,$A39,1)</f>
        <v>2746.36</v>
      </c>
      <c r="E39" s="10">
        <f>[1]!s_dq_pctchange(D$3,$A39)/100</f>
        <v>-1.4698654267704147E-2</v>
      </c>
    </row>
    <row r="40" spans="1:5" x14ac:dyDescent="0.2">
      <c r="A40" s="3">
        <f>高速公路!A40</f>
        <v>44490</v>
      </c>
      <c r="B40" s="20">
        <f>[1]!s_dq_close(B$3,$A40,1)</f>
        <v>4.54</v>
      </c>
      <c r="C40" s="10">
        <f>[1]!s_dq_pctchange(B$3,$A40)/100</f>
        <v>1.7709033848912741E-2</v>
      </c>
      <c r="D40" s="8">
        <f>[1]!s_dq_close(D$3,$A40,1)</f>
        <v>2787.33</v>
      </c>
      <c r="E40" s="10">
        <f>[1]!s_dq_pctchange(D$3,$A40)/100</f>
        <v>-1.1546549688108382E-2</v>
      </c>
    </row>
    <row r="41" spans="1:5" x14ac:dyDescent="0.2">
      <c r="A41" s="3">
        <f>高速公路!A41</f>
        <v>44489</v>
      </c>
      <c r="B41" s="20">
        <f>[1]!s_dq_close(B$3,$A41,1)</f>
        <v>4.4610000000000003</v>
      </c>
      <c r="C41" s="10">
        <f>[1]!s_dq_pctchange(B$3,$A41)/100</f>
        <v>5.8624577226608103E-3</v>
      </c>
      <c r="D41" s="8">
        <f>[1]!s_dq_close(D$3,$A41,1)</f>
        <v>2819.89</v>
      </c>
      <c r="E41" s="10">
        <f>[1]!s_dq_pctchange(D$3,$A41)/100</f>
        <v>-7.6051381312687407E-3</v>
      </c>
    </row>
    <row r="42" spans="1:5" x14ac:dyDescent="0.2">
      <c r="A42" s="3">
        <f>高速公路!A42</f>
        <v>44488</v>
      </c>
      <c r="B42" s="20">
        <f>[1]!s_dq_close(B$3,$A42,1)</f>
        <v>4.4349999999999996</v>
      </c>
      <c r="C42" s="10">
        <f>[1]!s_dq_pctchange(B$3,$A42)/100</f>
        <v>3.6207286716451723E-3</v>
      </c>
      <c r="D42" s="8">
        <f>[1]!s_dq_close(D$3,$A42,1)</f>
        <v>2841.5</v>
      </c>
      <c r="E42" s="10">
        <f>[1]!s_dq_pctchange(D$3,$A42)/100</f>
        <v>3.1419896914495838E-3</v>
      </c>
    </row>
    <row r="43" spans="1:5" x14ac:dyDescent="0.2">
      <c r="A43" s="3">
        <f>高速公路!A43</f>
        <v>44487</v>
      </c>
      <c r="B43" s="20">
        <f>[1]!s_dq_close(B$3,$A43,1)</f>
        <v>4.4189999999999996</v>
      </c>
      <c r="C43" s="10">
        <f>[1]!s_dq_pctchange(B$3,$A43)/100</f>
        <v>2.268088001814422E-3</v>
      </c>
      <c r="D43" s="8">
        <f>[1]!s_dq_close(D$3,$A43,1)</f>
        <v>2832.6</v>
      </c>
      <c r="E43" s="10">
        <f>[1]!s_dq_pctchange(D$3,$A43)/100</f>
        <v>1.0361862638440451E-2</v>
      </c>
    </row>
    <row r="44" spans="1:5" x14ac:dyDescent="0.2">
      <c r="A44" s="3">
        <f>高速公路!A44</f>
        <v>44484</v>
      </c>
      <c r="B44" s="20">
        <f>[1]!s_dq_close(B$3,$A44,1)</f>
        <v>4.4089999999999998</v>
      </c>
      <c r="C44" s="10">
        <f>[1]!s_dq_pctchange(B$3,$A44)/100</f>
        <v>-6.0865644724977762E-3</v>
      </c>
      <c r="D44" s="8">
        <f>[1]!s_dq_close(D$3,$A44,1)</f>
        <v>2803.55</v>
      </c>
      <c r="E44" s="10">
        <f>[1]!s_dq_pctchange(D$3,$A44)/100</f>
        <v>-1.8965969731432008E-2</v>
      </c>
    </row>
    <row r="45" spans="1:5" x14ac:dyDescent="0.2">
      <c r="A45" s="3">
        <f>高速公路!A45</f>
        <v>44483</v>
      </c>
      <c r="B45" s="20">
        <f>[1]!s_dq_close(B$3,$A45,1)</f>
        <v>4.4359999999999999</v>
      </c>
      <c r="C45" s="10">
        <f>[1]!s_dq_pctchange(B$3,$A45)/100</f>
        <v>-4.4883303411132093E-3</v>
      </c>
      <c r="D45" s="8">
        <f>[1]!s_dq_close(D$3,$A45,1)</f>
        <v>2857.75</v>
      </c>
      <c r="E45" s="10">
        <f>[1]!s_dq_pctchange(D$3,$A45)/100</f>
        <v>-4.0184297105894853E-3</v>
      </c>
    </row>
    <row r="46" spans="1:5" x14ac:dyDescent="0.2">
      <c r="A46" s="3">
        <f>高速公路!A46</f>
        <v>44482</v>
      </c>
      <c r="B46" s="20">
        <f>[1]!s_dq_close(B$3,$A46,1)</f>
        <v>4.4560000000000004</v>
      </c>
      <c r="C46" s="10">
        <f>[1]!s_dq_pctchange(B$3,$A46)/100</f>
        <v>4.0558810274900145E-3</v>
      </c>
      <c r="D46" s="8">
        <f>[1]!s_dq_close(D$3,$A46,1)</f>
        <v>2869.28</v>
      </c>
      <c r="E46" s="10">
        <f>[1]!s_dq_pctchange(D$3,$A46)/100</f>
        <v>-3.3049690801556848E-2</v>
      </c>
    </row>
    <row r="47" spans="1:5" x14ac:dyDescent="0.2">
      <c r="A47" s="3">
        <f>高速公路!A47</f>
        <v>44481</v>
      </c>
      <c r="B47" s="20">
        <f>[1]!s_dq_close(B$3,$A47,1)</f>
        <v>4.4379999999999997</v>
      </c>
      <c r="C47" s="10">
        <f>[1]!s_dq_pctchange(B$3,$A47)/100</f>
        <v>-9.8170459616243825E-3</v>
      </c>
      <c r="D47" s="8">
        <f>[1]!s_dq_close(D$3,$A47,1)</f>
        <v>2967.35</v>
      </c>
      <c r="E47" s="10">
        <f>[1]!s_dq_pctchange(D$3,$A47)/100</f>
        <v>-3.5226875856326184E-3</v>
      </c>
    </row>
    <row r="48" spans="1:5" x14ac:dyDescent="0.2">
      <c r="A48" s="3">
        <f>高速公路!A48</f>
        <v>44480</v>
      </c>
      <c r="B48" s="20">
        <f>[1]!s_dq_close(B$3,$A48,1)</f>
        <v>4.4820000000000002</v>
      </c>
      <c r="C48" s="10">
        <f>[1]!s_dq_pctchange(B$3,$A48)/100</f>
        <v>-8.187652135428174E-3</v>
      </c>
      <c r="D48" s="8">
        <f>[1]!s_dq_close(D$3,$A48,1)</f>
        <v>2977.84</v>
      </c>
      <c r="E48" s="10">
        <f>[1]!s_dq_pctchange(D$3,$A48)/100</f>
        <v>-4.8434049868825026E-2</v>
      </c>
    </row>
    <row r="49" spans="1:5" x14ac:dyDescent="0.2">
      <c r="A49" s="3">
        <f>高速公路!A49</f>
        <v>44477</v>
      </c>
      <c r="B49" s="20">
        <f>[1]!s_dq_close(B$3,$A49,1)</f>
        <v>4.5190000000000001</v>
      </c>
      <c r="C49" s="10">
        <f>[1]!s_dq_pctchange(B$3,$A49)/100</f>
        <v>-3.7477954144619625E-3</v>
      </c>
      <c r="D49" s="8">
        <f>[1]!s_dq_close(D$3,$A49,1)</f>
        <v>3129.41</v>
      </c>
      <c r="E49" s="10">
        <f>[1]!s_dq_pctchange(D$3,$A49)/100</f>
        <v>3.7062934745507044E-2</v>
      </c>
    </row>
    <row r="50" spans="1:5" x14ac:dyDescent="0.2">
      <c r="A50" s="3">
        <f>高速公路!A50</f>
        <v>44469</v>
      </c>
      <c r="B50" s="20">
        <f>[1]!s_dq_close(B$3,$A50,1)</f>
        <v>4.5359999999999996</v>
      </c>
      <c r="C50" s="10">
        <f>[1]!s_dq_pctchange(B$3,$A50)/100</f>
        <v>4.0366972477064049E-2</v>
      </c>
      <c r="D50" s="8">
        <f>[1]!s_dq_close(D$3,$A50,1)</f>
        <v>3017.57</v>
      </c>
      <c r="E50" s="10">
        <f>[1]!s_dq_pctchange(D$3,$A50)/100</f>
        <v>2.4001981783876972E-2</v>
      </c>
    </row>
    <row r="51" spans="1:5" x14ac:dyDescent="0.2">
      <c r="A51" s="3">
        <f>高速公路!A51</f>
        <v>44468</v>
      </c>
      <c r="B51" s="20">
        <f>[1]!s_dq_close(B$3,$A51,1)</f>
        <v>4.3600000000000003</v>
      </c>
      <c r="C51" s="10">
        <f>[1]!s_dq_pctchange(B$3,$A51)/100</f>
        <v>2.4436090225563933E-2</v>
      </c>
      <c r="D51" s="8">
        <f>[1]!s_dq_close(D$3,$A51,1)</f>
        <v>2946.84</v>
      </c>
      <c r="E51" s="10">
        <f>[1]!s_dq_pctchange(D$3,$A51)/100</f>
        <v>-3.3480707922805428E-2</v>
      </c>
    </row>
    <row r="52" spans="1:5" x14ac:dyDescent="0.2">
      <c r="A52" s="3">
        <f>高速公路!A52</f>
        <v>44467</v>
      </c>
      <c r="B52" s="20">
        <f>[1]!s_dq_close(B$3,$A52,1)</f>
        <v>4.2560000000000002</v>
      </c>
      <c r="C52" s="10">
        <f>[1]!s_dq_pctchange(B$3,$A52)/100</f>
        <v>-3.9927814121362419E-2</v>
      </c>
      <c r="D52" s="8">
        <f>[1]!s_dq_close(D$3,$A52,1)</f>
        <v>3048.92</v>
      </c>
      <c r="E52" s="10">
        <f>[1]!s_dq_pctchange(D$3,$A52)/100</f>
        <v>1.2640906584829565E-2</v>
      </c>
    </row>
    <row r="53" spans="1:5" x14ac:dyDescent="0.2">
      <c r="A53" s="3">
        <f>高速公路!A53</f>
        <v>44466</v>
      </c>
      <c r="B53" s="20">
        <f>[1]!s_dq_close(B$3,$A53,1)</f>
        <v>4.4329999999999998</v>
      </c>
      <c r="C53" s="10">
        <f>[1]!s_dq_pctchange(B$3,$A53)/100</f>
        <v>-4.9324469225820379E-2</v>
      </c>
      <c r="D53" s="8">
        <f>[1]!s_dq_close(D$3,$A53,1)</f>
        <v>3010.86</v>
      </c>
      <c r="E53" s="10">
        <f>[1]!s_dq_pctchange(D$3,$A53)/100</f>
        <v>-4.5392719790236645E-2</v>
      </c>
    </row>
    <row r="54" spans="1:5" x14ac:dyDescent="0.2">
      <c r="A54" s="3">
        <f>高速公路!A54</f>
        <v>44463</v>
      </c>
      <c r="B54" s="20">
        <f>[1]!s_dq_close(B$3,$A54,1)</f>
        <v>4.6630000000000003</v>
      </c>
      <c r="C54" s="10">
        <f>[1]!s_dq_pctchange(B$3,$A54)/100</f>
        <v>2.5511326149109427E-2</v>
      </c>
      <c r="D54" s="8">
        <f>[1]!s_dq_close(D$3,$A54,1)</f>
        <v>3154.03</v>
      </c>
      <c r="E54" s="10">
        <f>[1]!s_dq_pctchange(D$3,$A54)/100</f>
        <v>-3.0355666093821506E-2</v>
      </c>
    </row>
    <row r="55" spans="1:5" x14ac:dyDescent="0.2">
      <c r="A55" s="3">
        <f>高速公路!A55</f>
        <v>44462</v>
      </c>
      <c r="B55" s="20">
        <f>[1]!s_dq_close(B$3,$A55,1)</f>
        <v>4.5469999999999997</v>
      </c>
      <c r="C55" s="10">
        <f>[1]!s_dq_pctchange(B$3,$A55)/100</f>
        <v>2.7338454586534014E-2</v>
      </c>
      <c r="D55" s="8">
        <f>[1]!s_dq_close(D$3,$A55,1)</f>
        <v>3252.77</v>
      </c>
      <c r="E55" s="10">
        <f>[1]!s_dq_pctchange(D$3,$A55)/100</f>
        <v>6.0729682312965105E-2</v>
      </c>
    </row>
    <row r="56" spans="1:5" x14ac:dyDescent="0.2">
      <c r="A56" s="3">
        <f>高速公路!A56</f>
        <v>44461</v>
      </c>
      <c r="B56" s="20">
        <f>[1]!s_dq_close(B$3,$A56,1)</f>
        <v>4.4260000000000002</v>
      </c>
      <c r="C56" s="10">
        <f>[1]!s_dq_pctchange(B$3,$A56)/100</f>
        <v>2.5724217844727639E-2</v>
      </c>
      <c r="D56" s="8">
        <f>[1]!s_dq_close(D$3,$A56,1)</f>
        <v>3066.54</v>
      </c>
      <c r="E56" s="10">
        <f>[1]!s_dq_pctchange(D$3,$A56)/100</f>
        <v>2.2047133872596592E-2</v>
      </c>
    </row>
    <row r="57" spans="1:5" x14ac:dyDescent="0.2">
      <c r="A57" s="3">
        <f>高速公路!A57</f>
        <v>44456</v>
      </c>
      <c r="B57" s="20">
        <f>[1]!s_dq_close(B$3,$A57,1)</f>
        <v>4.3150000000000004</v>
      </c>
      <c r="C57" s="10">
        <f>[1]!s_dq_pctchange(B$3,$A57)/100</f>
        <v>1.9371604063312248E-2</v>
      </c>
      <c r="D57" s="8">
        <f>[1]!s_dq_close(D$3,$A57,1)</f>
        <v>3000.39</v>
      </c>
      <c r="E57" s="10">
        <f>[1]!s_dq_pctchange(D$3,$A57)/100</f>
        <v>-1.520818912731006E-3</v>
      </c>
    </row>
    <row r="58" spans="1:5" x14ac:dyDescent="0.2">
      <c r="A58" s="3">
        <f>高速公路!A58</f>
        <v>44455</v>
      </c>
      <c r="B58" s="20">
        <f>[1]!s_dq_close(B$3,$A58,1)</f>
        <v>4.2329999999999997</v>
      </c>
      <c r="C58" s="10">
        <f>[1]!s_dq_pctchange(B$3,$A58)/100</f>
        <v>7.3774393146120165E-3</v>
      </c>
      <c r="D58" s="8">
        <f>[1]!s_dq_close(D$3,$A58,1)</f>
        <v>3004.96</v>
      </c>
      <c r="E58" s="10">
        <f>[1]!s_dq_pctchange(D$3,$A58)/100</f>
        <v>-2.3275920911924684E-2</v>
      </c>
    </row>
    <row r="59" spans="1:5" x14ac:dyDescent="0.2">
      <c r="A59" s="3">
        <f>高速公路!A59</f>
        <v>44454</v>
      </c>
      <c r="B59" s="20">
        <f>[1]!s_dq_close(B$3,$A59,1)</f>
        <v>4.202</v>
      </c>
      <c r="C59" s="10">
        <f>[1]!s_dq_pctchange(B$3,$A59)/100</f>
        <v>3.8222646918299125E-3</v>
      </c>
      <c r="D59" s="8">
        <f>[1]!s_dq_close(D$3,$A59,1)</f>
        <v>3076.57</v>
      </c>
      <c r="E59" s="10">
        <f>[1]!s_dq_pctchange(D$3,$A59)/100</f>
        <v>1.3012627385127007E-2</v>
      </c>
    </row>
    <row r="60" spans="1:5" x14ac:dyDescent="0.2">
      <c r="A60" s="3">
        <f>高速公路!A60</f>
        <v>44453</v>
      </c>
      <c r="B60" s="20">
        <f>[1]!s_dq_close(B$3,$A60,1)</f>
        <v>4.1859999999999999</v>
      </c>
      <c r="C60" s="10">
        <f>[1]!s_dq_pctchange(B$3,$A60)/100</f>
        <v>2.6987242394504497E-2</v>
      </c>
      <c r="D60" s="8">
        <f>[1]!s_dq_close(D$3,$A60,1)</f>
        <v>3037.05</v>
      </c>
      <c r="E60" s="10">
        <f>[1]!s_dq_pctchange(D$3,$A60)/100</f>
        <v>-2.9705785567550477E-2</v>
      </c>
    </row>
    <row r="61" spans="1:5" x14ac:dyDescent="0.2">
      <c r="A61" s="3">
        <f>高速公路!A61</f>
        <v>44452</v>
      </c>
      <c r="B61" s="20">
        <f>[1]!s_dq_close(B$3,$A61,1)</f>
        <v>4.0759999999999996</v>
      </c>
      <c r="C61" s="10">
        <f>[1]!s_dq_pctchange(B$3,$A61)/100</f>
        <v>8.1622557506800582E-3</v>
      </c>
      <c r="D61" s="8">
        <f>[1]!s_dq_close(D$3,$A61,1)</f>
        <v>3130.03</v>
      </c>
      <c r="E61" s="10">
        <f>[1]!s_dq_pctchange(D$3,$A61)/100</f>
        <v>2.5240994834538302E-2</v>
      </c>
    </row>
    <row r="62" spans="1:5" x14ac:dyDescent="0.2">
      <c r="A62" s="3">
        <f>高速公路!A62</f>
        <v>44449</v>
      </c>
      <c r="B62" s="20">
        <f>[1]!s_dq_close(B$3,$A62,1)</f>
        <v>4.0430000000000001</v>
      </c>
      <c r="C62" s="10">
        <f>[1]!s_dq_pctchange(B$3,$A62)/100</f>
        <v>-2.7133695115935173E-3</v>
      </c>
      <c r="D62" s="8">
        <f>[1]!s_dq_close(D$3,$A62,1)</f>
        <v>3052.97</v>
      </c>
      <c r="E62" s="10">
        <f>[1]!s_dq_pctchange(D$3,$A62)/100</f>
        <v>-1.641472718369039E-2</v>
      </c>
    </row>
    <row r="63" spans="1:5" x14ac:dyDescent="0.2">
      <c r="A63" s="3">
        <f>高速公路!A63</f>
        <v>44448</v>
      </c>
      <c r="B63" s="20">
        <f>[1]!s_dq_close(B$3,$A63,1)</f>
        <v>4.0540000000000003</v>
      </c>
      <c r="C63" s="10">
        <f>[1]!s_dq_pctchange(B$3,$A63)/100</f>
        <v>0</v>
      </c>
      <c r="D63" s="8">
        <f>[1]!s_dq_close(D$3,$A63,1)</f>
        <v>3103.92</v>
      </c>
      <c r="E63" s="10">
        <f>[1]!s_dq_pctchange(D$3,$A63)/100</f>
        <v>1.6968477751602967E-2</v>
      </c>
    </row>
    <row r="64" spans="1:5" x14ac:dyDescent="0.2">
      <c r="A64" s="3">
        <f>高速公路!A64</f>
        <v>44447</v>
      </c>
      <c r="B64" s="20">
        <f>[1]!s_dq_close(B$3,$A64,1)</f>
        <v>4.0540000000000003</v>
      </c>
      <c r="C64" s="10">
        <f>[1]!s_dq_pctchange(B$3,$A64)/100</f>
        <v>-2.4660912453747122E-4</v>
      </c>
      <c r="D64" s="8">
        <f>[1]!s_dq_close(D$3,$A64,1)</f>
        <v>3052.13</v>
      </c>
      <c r="E64" s="10">
        <f>[1]!s_dq_pctchange(D$3,$A64)/100</f>
        <v>1.768875788575169E-2</v>
      </c>
    </row>
    <row r="65" spans="1:5" x14ac:dyDescent="0.2">
      <c r="A65" s="3">
        <f>高速公路!A65</f>
        <v>44446</v>
      </c>
      <c r="B65" s="20">
        <f>[1]!s_dq_close(B$3,$A65,1)</f>
        <v>4.0549999999999997</v>
      </c>
      <c r="C65" s="10">
        <f>[1]!s_dq_pctchange(B$3,$A65)/100</f>
        <v>0</v>
      </c>
      <c r="D65" s="8">
        <f>[1]!s_dq_close(D$3,$A65,1)</f>
        <v>2999.08</v>
      </c>
      <c r="E65" s="10">
        <f>[1]!s_dq_pctchange(D$3,$A65)/100</f>
        <v>3.6174776710270308E-3</v>
      </c>
    </row>
    <row r="66" spans="1:5" x14ac:dyDescent="0.2">
      <c r="A66" s="3">
        <f>高速公路!A66</f>
        <v>44445</v>
      </c>
      <c r="B66" s="20">
        <f>[1]!s_dq_close(B$3,$A66,1)</f>
        <v>4.0549999999999997</v>
      </c>
      <c r="C66" s="10">
        <f>[1]!s_dq_pctchange(B$3,$A66)/100</f>
        <v>4.9346163335795207E-4</v>
      </c>
      <c r="D66" s="8">
        <f>[1]!s_dq_close(D$3,$A66,1)</f>
        <v>2988.27</v>
      </c>
      <c r="E66" s="10">
        <f>[1]!s_dq_pctchange(D$3,$A66)/100</f>
        <v>4.0183986211113883E-3</v>
      </c>
    </row>
    <row r="67" spans="1:5" x14ac:dyDescent="0.2">
      <c r="A67" s="3">
        <f>高速公路!A67</f>
        <v>44442</v>
      </c>
      <c r="B67" s="20">
        <f>[1]!s_dq_close(B$3,$A67,1)</f>
        <v>4.0529999999999999</v>
      </c>
      <c r="C67" s="10">
        <f>[1]!s_dq_pctchange(B$3,$A67)/100</f>
        <v>0</v>
      </c>
      <c r="D67" s="8">
        <f>[1]!s_dq_close(D$3,$A67,1)</f>
        <v>2976.31</v>
      </c>
      <c r="E67" s="10">
        <f>[1]!s_dq_pctchange(D$3,$A67)/100</f>
        <v>-2.7241291498572963E-3</v>
      </c>
    </row>
    <row r="68" spans="1:5" x14ac:dyDescent="0.2">
      <c r="A68" s="3">
        <f>高速公路!A68</f>
        <v>44441</v>
      </c>
      <c r="B68" s="20">
        <f>[1]!s_dq_close(B$3,$A68,1)</f>
        <v>4.0529999999999999</v>
      </c>
      <c r="C68" s="10">
        <f>[1]!s_dq_pctchange(B$3,$A68)/100</f>
        <v>8.4598158745956224E-3</v>
      </c>
      <c r="D68" s="8">
        <f>[1]!s_dq_close(D$3,$A68,1)</f>
        <v>2984.44</v>
      </c>
      <c r="E68" s="10">
        <f>[1]!s_dq_pctchange(D$3,$A68)/100</f>
        <v>1.1949003119490112E-2</v>
      </c>
    </row>
    <row r="69" spans="1:5" x14ac:dyDescent="0.2">
      <c r="A69" s="3">
        <f>高速公路!A69</f>
        <v>44440</v>
      </c>
      <c r="B69" s="20">
        <f>[1]!s_dq_close(B$3,$A69,1)</f>
        <v>4.0190000000000001</v>
      </c>
      <c r="C69" s="10">
        <f>[1]!s_dq_pctchange(B$3,$A69)/100</f>
        <v>-6.6732575383094735E-3</v>
      </c>
      <c r="D69" s="8">
        <f>[1]!s_dq_close(D$3,$A69,1)</f>
        <v>2949.2</v>
      </c>
      <c r="E69" s="10">
        <f>[1]!s_dq_pctchange(D$3,$A69)/100</f>
        <v>1.330943068231074E-3</v>
      </c>
    </row>
    <row r="70" spans="1:5" x14ac:dyDescent="0.2">
      <c r="A70" s="3">
        <f>高速公路!A70</f>
        <v>44439</v>
      </c>
      <c r="B70" s="20">
        <f>[1]!s_dq_close(B$3,$A70,1)</f>
        <v>4.0460000000000003</v>
      </c>
      <c r="C70" s="10">
        <f>[1]!s_dq_pctchange(B$3,$A70)/100</f>
        <v>-1.234263144902467E-3</v>
      </c>
      <c r="D70" s="8">
        <f>[1]!s_dq_close(D$3,$A70,1)</f>
        <v>2945.28</v>
      </c>
      <c r="E70" s="10">
        <f>[1]!s_dq_pctchange(D$3,$A70)/100</f>
        <v>2.8997861844403762E-2</v>
      </c>
    </row>
    <row r="71" spans="1:5" x14ac:dyDescent="0.2">
      <c r="A71" s="3">
        <f>高速公路!A71</f>
        <v>44438</v>
      </c>
      <c r="B71" s="20">
        <f>[1]!s_dq_close(B$3,$A71,1)</f>
        <v>4.0510000000000002</v>
      </c>
      <c r="C71" s="10">
        <f>[1]!s_dq_pctchange(B$3,$A71)/100</f>
        <v>7.9621796466782854E-3</v>
      </c>
      <c r="D71" s="8">
        <f>[1]!s_dq_close(D$3,$A71,1)</f>
        <v>2862.28</v>
      </c>
      <c r="E71" s="10">
        <f>[1]!s_dq_pctchange(D$3,$A71)/100</f>
        <v>2.7184955789415449E-3</v>
      </c>
    </row>
    <row r="72" spans="1:5" x14ac:dyDescent="0.2">
      <c r="A72" s="3">
        <f>高速公路!A72</f>
        <v>44435</v>
      </c>
      <c r="B72" s="20">
        <f>[1]!s_dq_close(B$3,$A72,1)</f>
        <v>4.0190000000000001</v>
      </c>
      <c r="C72" s="10">
        <f>[1]!s_dq_pctchange(B$3,$A72)/100</f>
        <v>8.2789764174610921E-3</v>
      </c>
      <c r="D72" s="8">
        <f>[1]!s_dq_close(D$3,$A72,1)</f>
        <v>2854.52</v>
      </c>
      <c r="E72" s="10">
        <f>[1]!s_dq_pctchange(D$3,$A72)/100</f>
        <v>4.6965140650086766E-4</v>
      </c>
    </row>
    <row r="73" spans="1:5" x14ac:dyDescent="0.2">
      <c r="A73" s="3">
        <f>高速公路!A73</f>
        <v>44434</v>
      </c>
      <c r="B73" s="20">
        <f>[1]!s_dq_close(B$3,$A73,1)</f>
        <v>3.9860000000000002</v>
      </c>
      <c r="C73" s="10">
        <f>[1]!s_dq_pctchange(B$3,$A73)/100</f>
        <v>5.5499495459132801E-3</v>
      </c>
      <c r="D73" s="8">
        <f>[1]!s_dq_close(D$3,$A73,1)</f>
        <v>2853.18</v>
      </c>
      <c r="E73" s="10">
        <f>[1]!s_dq_pctchange(D$3,$A73)/100</f>
        <v>-3.3285099137049566E-4</v>
      </c>
    </row>
    <row r="74" spans="1:5" x14ac:dyDescent="0.2">
      <c r="A74" s="3">
        <f>高速公路!A74</f>
        <v>44433</v>
      </c>
      <c r="B74" s="20">
        <f>[1]!s_dq_close(B$3,$A74,1)</f>
        <v>3.964</v>
      </c>
      <c r="C74" s="10">
        <f>[1]!s_dq_pctchange(B$3,$A74)/100</f>
        <v>1.262945188178806E-3</v>
      </c>
      <c r="D74" s="8">
        <f>[1]!s_dq_close(D$3,$A74,1)</f>
        <v>2854.13</v>
      </c>
      <c r="E74" s="10">
        <f>[1]!s_dq_pctchange(D$3,$A74)/100</f>
        <v>9.9897377826533209E-3</v>
      </c>
    </row>
    <row r="75" spans="1:5" x14ac:dyDescent="0.2">
      <c r="A75" s="3">
        <f>高速公路!A75</f>
        <v>44432</v>
      </c>
      <c r="B75" s="20">
        <f>[1]!s_dq_close(B$3,$A75,1)</f>
        <v>3.9590000000000001</v>
      </c>
      <c r="C75" s="10">
        <f>[1]!s_dq_pctchange(B$3,$A75)/100</f>
        <v>5.0543340914840126E-4</v>
      </c>
      <c r="D75" s="8">
        <f>[1]!s_dq_close(D$3,$A75,1)</f>
        <v>2825.9</v>
      </c>
      <c r="E75" s="10">
        <f>[1]!s_dq_pctchange(D$3,$A75)/100</f>
        <v>2.1785113806880842E-2</v>
      </c>
    </row>
    <row r="76" spans="1:5" x14ac:dyDescent="0.2">
      <c r="A76" s="3">
        <f>高速公路!A76</f>
        <v>44431</v>
      </c>
      <c r="B76" s="20">
        <f>[1]!s_dq_close(B$3,$A76,1)</f>
        <v>3.9569999999999999</v>
      </c>
      <c r="C76" s="10">
        <f>[1]!s_dq_pctchange(B$3,$A76)/100</f>
        <v>-5.0517807527158975E-4</v>
      </c>
      <c r="D76" s="8">
        <f>[1]!s_dq_close(D$3,$A76,1)</f>
        <v>2765.65</v>
      </c>
      <c r="E76" s="10">
        <f>[1]!s_dq_pctchange(D$3,$A76)/100</f>
        <v>1.0087544694543116E-2</v>
      </c>
    </row>
    <row r="77" spans="1:5" x14ac:dyDescent="0.2">
      <c r="A77" s="3">
        <f>高速公路!A77</f>
        <v>44428</v>
      </c>
      <c r="B77" s="20">
        <f>[1]!s_dq_close(B$3,$A77,1)</f>
        <v>3.9590000000000001</v>
      </c>
      <c r="C77" s="10">
        <f>[1]!s_dq_pctchange(B$3,$A77)/100</f>
        <v>1.7712550607287747E-3</v>
      </c>
      <c r="D77" s="8">
        <f>[1]!s_dq_close(D$3,$A77,1)</f>
        <v>2738.03</v>
      </c>
      <c r="E77" s="10">
        <f>[1]!s_dq_pctchange(D$3,$A77)/100</f>
        <v>-1.1241676176168822E-2</v>
      </c>
    </row>
    <row r="78" spans="1:5" x14ac:dyDescent="0.2">
      <c r="A78" s="3">
        <f>高速公路!A78</f>
        <v>44427</v>
      </c>
      <c r="B78" s="20">
        <f>[1]!s_dq_close(B$3,$A78,1)</f>
        <v>3.952</v>
      </c>
      <c r="C78" s="10">
        <f>[1]!s_dq_pctchange(B$3,$A78)/100</f>
        <v>3.0456852791878198E-3</v>
      </c>
      <c r="D78" s="8">
        <f>[1]!s_dq_close(D$3,$A78,1)</f>
        <v>2769.16</v>
      </c>
      <c r="E78" s="10">
        <f>[1]!s_dq_pctchange(D$3,$A78)/100</f>
        <v>-1.8526066569080214E-2</v>
      </c>
    </row>
    <row r="79" spans="1:5" x14ac:dyDescent="0.2">
      <c r="A79" s="3">
        <f>高速公路!A79</f>
        <v>44426</v>
      </c>
      <c r="B79" s="20">
        <f>[1]!s_dq_close(B$3,$A79,1)</f>
        <v>3.94</v>
      </c>
      <c r="C79" s="10">
        <f>[1]!s_dq_pctchange(B$3,$A79)/100</f>
        <v>5.1020408163265354E-3</v>
      </c>
      <c r="D79" s="8">
        <f>[1]!s_dq_close(D$3,$A79,1)</f>
        <v>2821.43</v>
      </c>
      <c r="E79" s="10">
        <f>[1]!s_dq_pctchange(D$3,$A79)/100</f>
        <v>2.3670356542908791E-2</v>
      </c>
    </row>
    <row r="80" spans="1:5" x14ac:dyDescent="0.2">
      <c r="A80" s="3">
        <f>高速公路!A80</f>
        <v>44425</v>
      </c>
      <c r="B80" s="20">
        <f>[1]!s_dq_close(B$3,$A80,1)</f>
        <v>3.92</v>
      </c>
      <c r="C80" s="10">
        <f>[1]!s_dq_pctchange(B$3,$A80)/100</f>
        <v>-1.7825311942959298E-3</v>
      </c>
      <c r="D80" s="8">
        <f>[1]!s_dq_close(D$3,$A80,1)</f>
        <v>2756.19</v>
      </c>
      <c r="E80" s="10">
        <f>[1]!s_dq_pctchange(D$3,$A80)/100</f>
        <v>-1.9300964686114631E-3</v>
      </c>
    </row>
    <row r="81" spans="1:5" x14ac:dyDescent="0.2">
      <c r="A81" s="3">
        <f>高速公路!A81</f>
        <v>44424</v>
      </c>
      <c r="B81" s="20">
        <f>[1]!s_dq_close(B$3,$A81,1)</f>
        <v>3.927</v>
      </c>
      <c r="C81" s="10">
        <f>[1]!s_dq_pctchange(B$3,$A81)/100</f>
        <v>-5.5710306406684725E-3</v>
      </c>
      <c r="D81" s="8">
        <f>[1]!s_dq_close(D$3,$A81,1)</f>
        <v>2761.52</v>
      </c>
      <c r="E81" s="10">
        <f>[1]!s_dq_pctchange(D$3,$A81)/100</f>
        <v>2.3050420479383469E-2</v>
      </c>
    </row>
    <row r="82" spans="1:5" x14ac:dyDescent="0.2">
      <c r="A82" s="3">
        <f>高速公路!A82</f>
        <v>44421</v>
      </c>
      <c r="B82" s="20">
        <f>[1]!s_dq_close(B$3,$A82,1)</f>
        <v>3.9489999999999998</v>
      </c>
      <c r="C82" s="10">
        <f>[1]!s_dq_pctchange(B$3,$A82)/100</f>
        <v>-1.7694641051567536E-3</v>
      </c>
      <c r="D82" s="8">
        <f>[1]!s_dq_close(D$3,$A82,1)</f>
        <v>2699.3</v>
      </c>
      <c r="E82" s="10">
        <f>[1]!s_dq_pctchange(D$3,$A82)/100</f>
        <v>7.3255288897513902E-3</v>
      </c>
    </row>
    <row r="83" spans="1:5" x14ac:dyDescent="0.2">
      <c r="A83" s="3">
        <f>高速公路!A83</f>
        <v>44420</v>
      </c>
      <c r="B83" s="20">
        <f>[1]!s_dq_close(B$3,$A83,1)</f>
        <v>3.956</v>
      </c>
      <c r="C83" s="10">
        <f>[1]!s_dq_pctchange(B$3,$A83)/100</f>
        <v>-3.5264483627204619E-3</v>
      </c>
      <c r="D83" s="8">
        <f>[1]!s_dq_close(D$3,$A83,1)</f>
        <v>2679.67</v>
      </c>
      <c r="E83" s="10">
        <f>[1]!s_dq_pctchange(D$3,$A83)/100</f>
        <v>-5.8875030606111911E-3</v>
      </c>
    </row>
    <row r="84" spans="1:5" x14ac:dyDescent="0.2">
      <c r="A84" s="3">
        <f>高速公路!A84</f>
        <v>44419</v>
      </c>
      <c r="B84" s="20">
        <f>[1]!s_dq_close(B$3,$A84,1)</f>
        <v>3.97</v>
      </c>
      <c r="C84" s="10">
        <f>[1]!s_dq_pctchange(B$3,$A84)/100</f>
        <v>-2.5125628140702985E-3</v>
      </c>
      <c r="D84" s="8">
        <f>[1]!s_dq_close(D$3,$A84,1)</f>
        <v>2695.54</v>
      </c>
      <c r="E84" s="10">
        <f>[1]!s_dq_pctchange(D$3,$A84)/100</f>
        <v>7.239409115714782E-4</v>
      </c>
    </row>
    <row r="85" spans="1:5" x14ac:dyDescent="0.2">
      <c r="A85" s="3">
        <f>高速公路!A85</f>
        <v>44418</v>
      </c>
      <c r="B85" s="20">
        <f>[1]!s_dq_close(B$3,$A85,1)</f>
        <v>3.98</v>
      </c>
      <c r="C85" s="10">
        <f>[1]!s_dq_pctchange(B$3,$A85)/100</f>
        <v>1.0060362173038239E-3</v>
      </c>
      <c r="D85" s="8">
        <f>[1]!s_dq_close(D$3,$A85,1)</f>
        <v>2693.59</v>
      </c>
      <c r="E85" s="10">
        <f>[1]!s_dq_pctchange(D$3,$A85)/100</f>
        <v>5.8515564318575878E-3</v>
      </c>
    </row>
    <row r="86" spans="1:5" x14ac:dyDescent="0.2">
      <c r="A86" s="3">
        <f>高速公路!A86</f>
        <v>44417</v>
      </c>
      <c r="B86" s="20">
        <f>[1]!s_dq_close(B$3,$A86,1)</f>
        <v>3.976</v>
      </c>
      <c r="C86" s="10">
        <f>[1]!s_dq_pctchange(B$3,$A86)/100</f>
        <v>-4.7559449311639869E-3</v>
      </c>
      <c r="D86" s="8">
        <f>[1]!s_dq_close(D$3,$A86,1)</f>
        <v>2677.92</v>
      </c>
      <c r="E86" s="10">
        <f>[1]!s_dq_pctchange(D$3,$A86)/100</f>
        <v>4.9649302545511928E-3</v>
      </c>
    </row>
    <row r="87" spans="1:5" x14ac:dyDescent="0.2">
      <c r="A87" s="3">
        <f>高速公路!A87</f>
        <v>44414</v>
      </c>
      <c r="B87" s="20">
        <f>[1]!s_dq_close(B$3,$A87,1)</f>
        <v>3.9950000000000001</v>
      </c>
      <c r="C87" s="10">
        <f>[1]!s_dq_pctchange(B$3,$A87)/100</f>
        <v>2.7610441767068577E-3</v>
      </c>
      <c r="D87" s="8">
        <f>[1]!s_dq_close(D$3,$A87,1)</f>
        <v>2664.69</v>
      </c>
      <c r="E87" s="10">
        <f>[1]!s_dq_pctchange(D$3,$A87)/100</f>
        <v>6.2762691318582553E-3</v>
      </c>
    </row>
    <row r="88" spans="1:5" x14ac:dyDescent="0.2">
      <c r="A88" s="3">
        <f>高速公路!A88</f>
        <v>44413</v>
      </c>
      <c r="B88" s="20">
        <f>[1]!s_dq_close(B$3,$A88,1)</f>
        <v>3.984</v>
      </c>
      <c r="C88" s="10">
        <f>[1]!s_dq_pctchange(B$3,$A88)/100</f>
        <v>4.0322580645161324E-3</v>
      </c>
      <c r="D88" s="8">
        <f>[1]!s_dq_close(D$3,$A88,1)</f>
        <v>2648.07</v>
      </c>
      <c r="E88" s="10">
        <f>[1]!s_dq_pctchange(D$3,$A88)/100</f>
        <v>-4.0506386243624971E-3</v>
      </c>
    </row>
    <row r="89" spans="1:5" x14ac:dyDescent="0.2">
      <c r="A89" s="3">
        <f>高速公路!A89</f>
        <v>44412</v>
      </c>
      <c r="B89" s="20">
        <f>[1]!s_dq_close(B$3,$A89,1)</f>
        <v>3.968</v>
      </c>
      <c r="C89" s="10">
        <f>[1]!s_dq_pctchange(B$3,$A89)/100</f>
        <v>9.4123632663444222E-3</v>
      </c>
      <c r="D89" s="8">
        <f>[1]!s_dq_close(D$3,$A89,1)</f>
        <v>2658.84</v>
      </c>
      <c r="E89" s="10">
        <f>[1]!s_dq_pctchange(D$3,$A89)/100</f>
        <v>-1.772064455090105E-3</v>
      </c>
    </row>
    <row r="90" spans="1:5" x14ac:dyDescent="0.2">
      <c r="A90" s="3">
        <f>高速公路!A90</f>
        <v>44411</v>
      </c>
      <c r="B90" s="20">
        <f>[1]!s_dq_close(B$3,$A90,1)</f>
        <v>3.931</v>
      </c>
      <c r="C90" s="10">
        <f>[1]!s_dq_pctchange(B$3,$A90)/100</f>
        <v>5.8853633572160009E-3</v>
      </c>
      <c r="D90" s="8">
        <f>[1]!s_dq_close(D$3,$A90,1)</f>
        <v>2663.56</v>
      </c>
      <c r="E90" s="10">
        <f>[1]!s_dq_pctchange(D$3,$A90)/100</f>
        <v>-2.5502083980871362E-3</v>
      </c>
    </row>
    <row r="91" spans="1:5" x14ac:dyDescent="0.2">
      <c r="A91" s="3">
        <f>高速公路!A91</f>
        <v>44410</v>
      </c>
      <c r="B91" s="20">
        <f>[1]!s_dq_close(B$3,$A91,1)</f>
        <v>3.9079999999999999</v>
      </c>
      <c r="C91" s="10">
        <f>[1]!s_dq_pctchange(B$3,$A91)/100</f>
        <v>6.6975785677485314E-3</v>
      </c>
      <c r="D91" s="8">
        <f>[1]!s_dq_close(D$3,$A91,1)</f>
        <v>2670.37</v>
      </c>
      <c r="E91" s="10">
        <f>[1]!s_dq_pctchange(D$3,$A91)/100</f>
        <v>2.0791443359658667E-2</v>
      </c>
    </row>
    <row r="92" spans="1:5" x14ac:dyDescent="0.2">
      <c r="A92" s="3">
        <f>高速公路!A92</f>
        <v>44407</v>
      </c>
      <c r="B92" s="20">
        <f>[1]!s_dq_close(B$3,$A92,1)</f>
        <v>3.8820000000000001</v>
      </c>
      <c r="C92" s="10">
        <f>[1]!s_dq_pctchange(B$3,$A92)/100</f>
        <v>7.7339520494975863E-4</v>
      </c>
      <c r="D92" s="8">
        <f>[1]!s_dq_close(D$3,$A92,1)</f>
        <v>2615.98</v>
      </c>
      <c r="E92" s="10">
        <f>[1]!s_dq_pctchange(D$3,$A92)/100</f>
        <v>4.0685044024287853E-3</v>
      </c>
    </row>
    <row r="93" spans="1:5" x14ac:dyDescent="0.2">
      <c r="A93" s="3">
        <f>高速公路!A93</f>
        <v>44406</v>
      </c>
      <c r="B93" s="20">
        <f>[1]!s_dq_close(B$3,$A93,1)</f>
        <v>3.879</v>
      </c>
      <c r="C93" s="10">
        <f>[1]!s_dq_pctchange(B$3,$A93)/100</f>
        <v>-5.1533110023184231E-4</v>
      </c>
      <c r="D93" s="8">
        <f>[1]!s_dq_close(D$3,$A93,1)</f>
        <v>2605.38</v>
      </c>
      <c r="E93" s="10">
        <f>[1]!s_dq_pctchange(D$3,$A93)/100</f>
        <v>7.7124203230398121E-3</v>
      </c>
    </row>
    <row r="94" spans="1:5" x14ac:dyDescent="0.2">
      <c r="A94" s="3">
        <f>高速公路!A94</f>
        <v>44405</v>
      </c>
      <c r="B94" s="20">
        <f>[1]!s_dq_close(B$3,$A94,1)</f>
        <v>3.8809999999999998</v>
      </c>
      <c r="C94" s="10">
        <f>[1]!s_dq_pctchange(B$3,$A94)/100</f>
        <v>-2.5700334104343955E-3</v>
      </c>
      <c r="D94" s="8">
        <f>[1]!s_dq_close(D$3,$A94,1)</f>
        <v>2585.44</v>
      </c>
      <c r="E94" s="10">
        <f>[1]!s_dq_pctchange(D$3,$A94)/100</f>
        <v>-2.8942723004694814E-2</v>
      </c>
    </row>
    <row r="95" spans="1:5" x14ac:dyDescent="0.2">
      <c r="A95" s="3">
        <f>高速公路!A95</f>
        <v>44404</v>
      </c>
      <c r="B95" s="20">
        <f>[1]!s_dq_close(B$3,$A95,1)</f>
        <v>3.891</v>
      </c>
      <c r="C95" s="10">
        <f>[1]!s_dq_pctchange(B$3,$A95)/100</f>
        <v>5.1427102082803391E-4</v>
      </c>
      <c r="D95" s="8">
        <f>[1]!s_dq_close(D$3,$A95,1)</f>
        <v>2662.5</v>
      </c>
      <c r="E95" s="10">
        <f>[1]!s_dq_pctchange(D$3,$A95)/100</f>
        <v>-1.4356157081087556E-2</v>
      </c>
    </row>
    <row r="96" spans="1:5" x14ac:dyDescent="0.2">
      <c r="A96" s="3">
        <f>高速公路!A96</f>
        <v>44403</v>
      </c>
      <c r="B96" s="20">
        <f>[1]!s_dq_close(B$3,$A96,1)</f>
        <v>3.8889999999999998</v>
      </c>
      <c r="C96" s="10">
        <f>[1]!s_dq_pctchange(B$3,$A96)/100</f>
        <v>-1.7967145790554718E-3</v>
      </c>
      <c r="D96" s="8">
        <f>[1]!s_dq_close(D$3,$A96,1)</f>
        <v>2701.28</v>
      </c>
      <c r="E96" s="10">
        <f>[1]!s_dq_pctchange(D$3,$A96)/100</f>
        <v>-1.3328365786753373E-2</v>
      </c>
    </row>
    <row r="97" spans="1:5" x14ac:dyDescent="0.2">
      <c r="A97" s="3">
        <f>高速公路!A97</f>
        <v>44400</v>
      </c>
      <c r="B97" s="20">
        <f>[1]!s_dq_close(B$3,$A97,1)</f>
        <v>3.8959999999999999</v>
      </c>
      <c r="C97" s="10">
        <f>[1]!s_dq_pctchange(B$3,$A97)/100</f>
        <v>4.1237113402061891E-3</v>
      </c>
      <c r="D97" s="8">
        <f>[1]!s_dq_close(D$3,$A97,1)</f>
        <v>2737.77</v>
      </c>
      <c r="E97" s="10">
        <f>[1]!s_dq_pctchange(D$3,$A97)/100</f>
        <v>-4.5884401848464733E-3</v>
      </c>
    </row>
    <row r="98" spans="1:5" x14ac:dyDescent="0.2">
      <c r="A98" s="3">
        <f>高速公路!A98</f>
        <v>44399</v>
      </c>
      <c r="B98" s="20">
        <f>[1]!s_dq_close(B$3,$A98,1)</f>
        <v>3.88</v>
      </c>
      <c r="C98" s="10">
        <f>[1]!s_dq_pctchange(B$3,$A98)/100</f>
        <v>7.7379417075060968E-4</v>
      </c>
      <c r="D98" s="8">
        <f>[1]!s_dq_close(D$3,$A98,1)</f>
        <v>2750.39</v>
      </c>
      <c r="E98" s="10">
        <f>[1]!s_dq_pctchange(D$3,$A98)/100</f>
        <v>-1.2056462009435139E-3</v>
      </c>
    </row>
    <row r="99" spans="1:5" x14ac:dyDescent="0.2">
      <c r="A99" s="3">
        <f>高速公路!A99</f>
        <v>44398</v>
      </c>
      <c r="B99" s="20">
        <f>[1]!s_dq_close(B$3,$A99,1)</f>
        <v>3.8769999999999998</v>
      </c>
      <c r="C99" s="10">
        <f>[1]!s_dq_pctchange(B$3,$A99)/100</f>
        <v>2.5799793601648344E-4</v>
      </c>
      <c r="D99" s="8">
        <f>[1]!s_dq_close(D$3,$A99,1)</f>
        <v>2753.71</v>
      </c>
      <c r="E99" s="10">
        <f>[1]!s_dq_pctchange(D$3,$A99)/100</f>
        <v>1.3004164275519028E-2</v>
      </c>
    </row>
    <row r="100" spans="1:5" x14ac:dyDescent="0.2">
      <c r="A100" s="3">
        <f>高速公路!A100</f>
        <v>44397</v>
      </c>
      <c r="B100" s="20">
        <f>[1]!s_dq_close(B$3,$A100,1)</f>
        <v>3.8759999999999999</v>
      </c>
      <c r="C100" s="10">
        <f>[1]!s_dq_pctchange(B$3,$A100)/100</f>
        <v>2.0682523267838695E-3</v>
      </c>
      <c r="D100" s="8">
        <f>[1]!s_dq_close(D$3,$A100,1)</f>
        <v>2718.36</v>
      </c>
      <c r="E100" s="10">
        <f>[1]!s_dq_pctchange(D$3,$A100)/100</f>
        <v>-1.0116017391684235E-2</v>
      </c>
    </row>
    <row r="101" spans="1:5" x14ac:dyDescent="0.2">
      <c r="A101" s="3">
        <f>高速公路!A101</f>
        <v>44396</v>
      </c>
      <c r="B101" s="20">
        <f>[1]!s_dq_close(B$3,$A101,1)</f>
        <v>3.8679999999999999</v>
      </c>
      <c r="C101" s="10">
        <f>[1]!s_dq_pctchange(B$3,$A101)/100</f>
        <v>2.5920165889061135E-3</v>
      </c>
      <c r="D101" s="8">
        <f>[1]!s_dq_close(D$3,$A101,1)</f>
        <v>2746.14</v>
      </c>
      <c r="E101" s="10">
        <f>[1]!s_dq_pctchange(D$3,$A101)/100</f>
        <v>-6.5443179474935671E-3</v>
      </c>
    </row>
    <row r="102" spans="1:5" x14ac:dyDescent="0.2">
      <c r="A102" s="3">
        <f>高速公路!A102</f>
        <v>44393</v>
      </c>
      <c r="B102" s="20">
        <f>[1]!s_dq_close(B$3,$A102,1)</f>
        <v>3.8580000000000001</v>
      </c>
      <c r="C102" s="10">
        <f>[1]!s_dq_pctchange(B$3,$A102)/100</f>
        <v>2.0779220779220797E-3</v>
      </c>
      <c r="D102" s="8">
        <f>[1]!s_dq_close(D$3,$A102,1)</f>
        <v>2764.23</v>
      </c>
      <c r="E102" s="10">
        <f>[1]!s_dq_pctchange(D$3,$A102)/100</f>
        <v>4.9297080347696903E-3</v>
      </c>
    </row>
    <row r="103" spans="1:5" x14ac:dyDescent="0.2">
      <c r="A103" s="3">
        <f>高速公路!A103</f>
        <v>44392</v>
      </c>
      <c r="B103" s="20">
        <f>[1]!s_dq_close(B$3,$A103,1)</f>
        <v>3.85</v>
      </c>
      <c r="C103" s="10">
        <f>[1]!s_dq_pctchange(B$3,$A103)/100</f>
        <v>3.9113428943937743E-3</v>
      </c>
      <c r="D103" s="8">
        <f>[1]!s_dq_close(D$3,$A103,1)</f>
        <v>2750.67</v>
      </c>
      <c r="E103" s="10">
        <f>[1]!s_dq_pctchange(D$3,$A103)/100</f>
        <v>-9.3922751418024399E-3</v>
      </c>
    </row>
    <row r="104" spans="1:5" x14ac:dyDescent="0.2">
      <c r="A104" s="3">
        <f>高速公路!A104</f>
        <v>44391</v>
      </c>
      <c r="B104" s="20">
        <f>[1]!s_dq_close(B$3,$A104,1)</f>
        <v>3.835</v>
      </c>
      <c r="C104" s="10">
        <f>[1]!s_dq_pctchange(B$3,$A104)/100</f>
        <v>-1.8219677251431852E-3</v>
      </c>
      <c r="D104" s="8">
        <f>[1]!s_dq_close(D$3,$A104,1)</f>
        <v>2776.75</v>
      </c>
      <c r="E104" s="10">
        <f>[1]!s_dq_pctchange(D$3,$A104)/100</f>
        <v>-6.4513128045857633E-3</v>
      </c>
    </row>
    <row r="105" spans="1:5" x14ac:dyDescent="0.2">
      <c r="A105" s="3">
        <f>高速公路!A105</f>
        <v>44390</v>
      </c>
      <c r="B105" s="20">
        <f>[1]!s_dq_close(B$3,$A105,1)</f>
        <v>3.8420000000000001</v>
      </c>
      <c r="C105" s="10">
        <f>[1]!s_dq_pctchange(B$3,$A105)/100</f>
        <v>-2.6021337496744465E-4</v>
      </c>
      <c r="D105" s="8">
        <f>[1]!s_dq_close(D$3,$A105,1)</f>
        <v>2794.78</v>
      </c>
      <c r="E105" s="10">
        <f>[1]!s_dq_pctchange(D$3,$A105)/100</f>
        <v>1.2928081881476299E-2</v>
      </c>
    </row>
    <row r="106" spans="1:5" x14ac:dyDescent="0.2">
      <c r="A106" s="3">
        <f>高速公路!A106</f>
        <v>44389</v>
      </c>
      <c r="B106" s="20">
        <f>[1]!s_dq_close(B$3,$A106,1)</f>
        <v>3.843</v>
      </c>
      <c r="C106" s="10">
        <f>[1]!s_dq_pctchange(B$3,$A106)/100</f>
        <v>1.5637216575449004E-3</v>
      </c>
      <c r="D106" s="8">
        <f>[1]!s_dq_close(D$3,$A106,1)</f>
        <v>2759.11</v>
      </c>
      <c r="E106" s="10">
        <f>[1]!s_dq_pctchange(D$3,$A106)/100</f>
        <v>6.6511485362365438E-3</v>
      </c>
    </row>
    <row r="107" spans="1:5" x14ac:dyDescent="0.2">
      <c r="A107" s="3">
        <f>高速公路!A107</f>
        <v>44386</v>
      </c>
      <c r="B107" s="20">
        <f>[1]!s_dq_close(B$3,$A107,1)</f>
        <v>3.8370000000000002</v>
      </c>
      <c r="C107" s="10">
        <f>[1]!s_dq_pctchange(B$3,$A107)/100</f>
        <v>4.9764274489261726E-3</v>
      </c>
      <c r="D107" s="8">
        <f>[1]!s_dq_close(D$3,$A107,1)</f>
        <v>2740.88</v>
      </c>
      <c r="E107" s="10">
        <f>[1]!s_dq_pctchange(D$3,$A107)/100</f>
        <v>1.5422802630360326E-2</v>
      </c>
    </row>
    <row r="108" spans="1:5" x14ac:dyDescent="0.2">
      <c r="A108" s="3">
        <f>高速公路!A108</f>
        <v>44385</v>
      </c>
      <c r="B108" s="20">
        <f>[1]!s_dq_close(B$3,$A108,1)</f>
        <v>3.8180000000000001</v>
      </c>
      <c r="C108" s="10">
        <f>[1]!s_dq_pctchange(B$3,$A108)/100</f>
        <v>-4.6923879040666827E-3</v>
      </c>
      <c r="D108" s="8">
        <f>[1]!s_dq_close(D$3,$A108,1)</f>
        <v>2699.25</v>
      </c>
      <c r="E108" s="10">
        <f>[1]!s_dq_pctchange(D$3,$A108)/100</f>
        <v>-4.4847514761691722E-3</v>
      </c>
    </row>
    <row r="109" spans="1:5" x14ac:dyDescent="0.2">
      <c r="A109" s="3">
        <f>高速公路!A109</f>
        <v>44384</v>
      </c>
      <c r="B109" s="20">
        <f>[1]!s_dq_close(B$3,$A109,1)</f>
        <v>3.8359999999999999</v>
      </c>
      <c r="C109" s="10">
        <f>[1]!s_dq_pctchange(B$3,$A109)/100</f>
        <v>-2.6001040041602262E-3</v>
      </c>
      <c r="D109" s="8">
        <f>[1]!s_dq_close(D$3,$A109,1)</f>
        <v>2711.41</v>
      </c>
      <c r="E109" s="10">
        <f>[1]!s_dq_pctchange(D$3,$A109)/100</f>
        <v>-2.2447019514188959E-3</v>
      </c>
    </row>
    <row r="110" spans="1:5" x14ac:dyDescent="0.2">
      <c r="A110" s="3">
        <f>高速公路!A110</f>
        <v>44383</v>
      </c>
      <c r="B110" s="20">
        <f>[1]!s_dq_close(B$3,$A110,1)</f>
        <v>3.8460000000000001</v>
      </c>
      <c r="C110" s="10">
        <f>[1]!s_dq_pctchange(B$3,$A110)/100</f>
        <v>-4.9159120310478983E-3</v>
      </c>
      <c r="D110" s="8">
        <f>[1]!s_dq_close(D$3,$A110,1)</f>
        <v>2717.51</v>
      </c>
      <c r="E110" s="10">
        <f>[1]!s_dq_pctchange(D$3,$A110)/100</f>
        <v>2.4678879453449709E-3</v>
      </c>
    </row>
    <row r="111" spans="1:5" x14ac:dyDescent="0.2">
      <c r="A111" s="3">
        <f>高速公路!A111</f>
        <v>44382</v>
      </c>
      <c r="B111" s="20">
        <f>[1]!s_dq_close(B$3,$A111,1)</f>
        <v>3.8650000000000002</v>
      </c>
      <c r="C111" s="10">
        <f>[1]!s_dq_pctchange(B$3,$A111)/100</f>
        <v>-6.4267352185089742E-3</v>
      </c>
      <c r="D111" s="8">
        <f>[1]!s_dq_close(D$3,$A111,1)</f>
        <v>2710.82</v>
      </c>
      <c r="E111" s="10">
        <f>[1]!s_dq_pctchange(D$3,$A111)/100</f>
        <v>1.1005081541006921E-3</v>
      </c>
    </row>
    <row r="112" spans="1:5" x14ac:dyDescent="0.2">
      <c r="A112" s="3">
        <f>高速公路!A112</f>
        <v>44379</v>
      </c>
      <c r="B112" s="20">
        <f>[1]!s_dq_close(B$3,$A112,1)</f>
        <v>3.89</v>
      </c>
      <c r="C112" s="10">
        <f>[1]!s_dq_pctchange(B$3,$A112)/100</f>
        <v>3.0943785456420863E-3</v>
      </c>
      <c r="D112" s="8">
        <f>[1]!s_dq_close(D$3,$A112,1)</f>
        <v>2707.84</v>
      </c>
      <c r="E112" s="10">
        <f>[1]!s_dq_pctchange(D$3,$A112)/100</f>
        <v>-6.4831903019985518E-3</v>
      </c>
    </row>
    <row r="113" spans="1:5" x14ac:dyDescent="0.2">
      <c r="A113" s="3">
        <f>高速公路!A113</f>
        <v>44378</v>
      </c>
      <c r="B113" s="20">
        <f>[1]!s_dq_close(B$3,$A113,1)</f>
        <v>3.8780000000000001</v>
      </c>
      <c r="C113" s="10">
        <f>[1]!s_dq_pctchange(B$3,$A113)/100</f>
        <v>1.5449070437287292E-2</v>
      </c>
      <c r="D113" s="8">
        <f>[1]!s_dq_close(D$3,$A113,1)</f>
        <v>2725.51</v>
      </c>
      <c r="E113" s="10">
        <f>[1]!s_dq_pctchange(D$3,$A113)/100</f>
        <v>-6.4740255242829777E-3</v>
      </c>
    </row>
    <row r="114" spans="1:5" x14ac:dyDescent="0.2">
      <c r="A114" s="3">
        <f>高速公路!A114</f>
        <v>44377</v>
      </c>
      <c r="B114" s="20">
        <f>[1]!s_dq_close(B$3,$A114,1)</f>
        <v>3.819</v>
      </c>
      <c r="C114" s="10">
        <f>[1]!s_dq_pctchange(B$3,$A114)/100</f>
        <v>-5.2096900234436094E-3</v>
      </c>
      <c r="D114" s="8">
        <f>[1]!s_dq_close(D$3,$A114,1)</f>
        <v>2743.27</v>
      </c>
      <c r="E114" s="10">
        <f>[1]!s_dq_pctchange(D$3,$A114)/100</f>
        <v>-3.8599803914448993E-3</v>
      </c>
    </row>
    <row r="115" spans="1:5" x14ac:dyDescent="0.2">
      <c r="A115" s="3">
        <f>高速公路!A115</f>
        <v>44376</v>
      </c>
      <c r="B115" s="20">
        <f>[1]!s_dq_close(B$3,$A115,1)</f>
        <v>3.839</v>
      </c>
      <c r="C115" s="10">
        <f>[1]!s_dq_pctchange(B$3,$A115)/100</f>
        <v>-8.7787245029693397E-3</v>
      </c>
      <c r="D115" s="8">
        <f>[1]!s_dq_close(D$3,$A115,1)</f>
        <v>2753.9</v>
      </c>
      <c r="E115" s="10">
        <f>[1]!s_dq_pctchange(D$3,$A115)/100</f>
        <v>-1.20360903334588E-2</v>
      </c>
    </row>
    <row r="116" spans="1:5" x14ac:dyDescent="0.2">
      <c r="A116" s="3">
        <f>高速公路!A116</f>
        <v>44375</v>
      </c>
      <c r="B116" s="20">
        <f>[1]!s_dq_close(B$3,$A116,1)</f>
        <v>3.8730000000000002</v>
      </c>
      <c r="C116" s="10">
        <f>[1]!s_dq_pctchange(B$3,$A116)/100</f>
        <v>-2.5753283543651266E-3</v>
      </c>
      <c r="D116" s="8">
        <f>[1]!s_dq_close(D$3,$A116,1)</f>
        <v>2787.45</v>
      </c>
      <c r="E116" s="10">
        <f>[1]!s_dq_pctchange(D$3,$A116)/100</f>
        <v>-5.2992184990901629E-3</v>
      </c>
    </row>
    <row r="117" spans="1:5" x14ac:dyDescent="0.2">
      <c r="A117" s="3">
        <f>高速公路!A117</f>
        <v>44372</v>
      </c>
      <c r="B117" s="20">
        <f>[1]!s_dq_close(B$3,$A117,1)</f>
        <v>3.883</v>
      </c>
      <c r="C117" s="10">
        <f>[1]!s_dq_pctchange(B$3,$A117)/100</f>
        <v>5.1533110023195669E-4</v>
      </c>
      <c r="D117" s="8">
        <f>[1]!s_dq_close(D$3,$A117,1)</f>
        <v>2802.3</v>
      </c>
      <c r="E117" s="10">
        <f>[1]!s_dq_pctchange(D$3,$A117)/100</f>
        <v>-1.2865701323277201E-3</v>
      </c>
    </row>
    <row r="118" spans="1:5" x14ac:dyDescent="0.2">
      <c r="A118" s="3">
        <f>高速公路!A118</f>
        <v>44371</v>
      </c>
      <c r="B118" s="20">
        <f>[1]!s_dq_close(B$3,$A118,1)</f>
        <v>3.8809999999999998</v>
      </c>
      <c r="C118" s="10">
        <f>[1]!s_dq_pctchange(B$3,$A118)/100</f>
        <v>-2.8263103802672455E-3</v>
      </c>
      <c r="D118" s="8">
        <f>[1]!s_dq_close(D$3,$A118,1)</f>
        <v>2805.91</v>
      </c>
      <c r="E118" s="10">
        <f>[1]!s_dq_pctchange(D$3,$A118)/100</f>
        <v>-1.9137122104087836E-3</v>
      </c>
    </row>
    <row r="119" spans="1:5" x14ac:dyDescent="0.2">
      <c r="A119" s="3">
        <f>高速公路!A119</f>
        <v>44370</v>
      </c>
      <c r="B119" s="20">
        <f>[1]!s_dq_close(B$3,$A119,1)</f>
        <v>3.8919999999999999</v>
      </c>
      <c r="C119" s="10">
        <f>[1]!s_dq_pctchange(B$3,$A119)/100</f>
        <v>1.0288065843621409E-3</v>
      </c>
      <c r="D119" s="8">
        <f>[1]!s_dq_close(D$3,$A119,1)</f>
        <v>2811.29</v>
      </c>
      <c r="E119" s="10">
        <f>[1]!s_dq_pctchange(D$3,$A119)/100</f>
        <v>-9.7014235861863751E-4</v>
      </c>
    </row>
    <row r="120" spans="1:5" x14ac:dyDescent="0.2">
      <c r="A120" s="3">
        <f>高速公路!A120</f>
        <v>44369</v>
      </c>
      <c r="B120" s="20">
        <f>[1]!s_dq_close(B$3,$A120,1)</f>
        <v>3.8879999999999999</v>
      </c>
      <c r="C120" s="10">
        <f>[1]!s_dq_pctchange(B$3,$A120)/100</f>
        <v>1.2876641771825633E-3</v>
      </c>
      <c r="D120" s="8">
        <f>[1]!s_dq_close(D$3,$A120,1)</f>
        <v>2814.02</v>
      </c>
      <c r="E120" s="10">
        <f>[1]!s_dq_pctchange(D$3,$A120)/100</f>
        <v>1.0401967648695642E-2</v>
      </c>
    </row>
    <row r="121" spans="1:5" x14ac:dyDescent="0.2">
      <c r="A121" s="3">
        <f>高速公路!A121</f>
        <v>44368</v>
      </c>
      <c r="B121" s="20">
        <f>[1]!s_dq_close(B$3,$A121,1)</f>
        <v>3.883</v>
      </c>
      <c r="C121" s="10">
        <f>[1]!s_dq_pctchange(B$3,$A121)/100</f>
        <v>4.9459459459459412E-2</v>
      </c>
      <c r="D121" s="8">
        <f>[1]!s_dq_close(D$3,$A121,1)</f>
        <v>2785.05</v>
      </c>
      <c r="E121" s="10">
        <f>[1]!s_dq_pctchange(D$3,$A121)/100</f>
        <v>-3.302260971940179E-4</v>
      </c>
    </row>
  </sheetData>
  <mergeCells count="4">
    <mergeCell ref="B2:C2"/>
    <mergeCell ref="D2:E2"/>
    <mergeCell ref="N2:O2"/>
    <mergeCell ref="P2:Q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4522-5D43-47CC-9585-9AEA4ACAF2DF}">
  <dimension ref="A2:Q121"/>
  <sheetViews>
    <sheetView workbookViewId="0">
      <selection activeCell="E24" sqref="E24"/>
    </sheetView>
  </sheetViews>
  <sheetFormatPr defaultRowHeight="14.25" x14ac:dyDescent="0.2"/>
  <cols>
    <col min="1" max="1" width="11.125" bestFit="1" customWidth="1"/>
    <col min="13" max="13" width="11.625" bestFit="1" customWidth="1"/>
  </cols>
  <sheetData>
    <row r="2" spans="1:17" x14ac:dyDescent="0.2">
      <c r="B2" s="28" t="str">
        <f ca="1">VLOOKUP(B3,Basic!$A:$B,2,)</f>
        <v>中航首钢绿能REIT</v>
      </c>
      <c r="C2" s="28"/>
      <c r="D2" s="28" t="s">
        <v>55</v>
      </c>
      <c r="E2" s="28"/>
      <c r="N2" s="28" t="str">
        <f ca="1">VLOOKUP(N3,Basic!$A:$B,2,)</f>
        <v>中航首钢绿能REIT</v>
      </c>
      <c r="O2" s="28"/>
      <c r="P2" s="28" t="s">
        <v>54</v>
      </c>
      <c r="Q2" s="28"/>
    </row>
    <row r="3" spans="1:17" x14ac:dyDescent="0.2">
      <c r="B3" s="1" t="s">
        <v>23</v>
      </c>
      <c r="C3" s="1"/>
      <c r="D3" t="s">
        <v>36</v>
      </c>
      <c r="N3" s="1" t="s">
        <v>23</v>
      </c>
      <c r="O3" s="22">
        <f>PEARSON(O6:O29,Q6:Q29)</f>
        <v>0.26923337541622916</v>
      </c>
      <c r="P3" t="s">
        <v>36</v>
      </c>
    </row>
    <row r="4" spans="1:17" x14ac:dyDescent="0.2">
      <c r="B4" s="19" t="s">
        <v>50</v>
      </c>
      <c r="C4" s="19" t="s">
        <v>51</v>
      </c>
      <c r="D4" s="19" t="s">
        <v>50</v>
      </c>
      <c r="E4" s="19" t="s">
        <v>51</v>
      </c>
      <c r="N4" s="19" t="s">
        <v>50</v>
      </c>
      <c r="O4" s="19" t="s">
        <v>51</v>
      </c>
      <c r="P4" s="19" t="s">
        <v>50</v>
      </c>
      <c r="Q4" s="19" t="s">
        <v>51</v>
      </c>
    </row>
    <row r="5" spans="1:17" x14ac:dyDescent="0.2">
      <c r="A5" s="3">
        <f>高速公路!A5</f>
        <v>44539</v>
      </c>
      <c r="B5" s="20">
        <f>[1]!s_dq_close(B$3,$A5,1)</f>
        <v>17.396000000000001</v>
      </c>
      <c r="C5" s="10">
        <f>[1]!s_dq_pctchange(B$3,$A5)/100</f>
        <v>7.0043415340088119E-3</v>
      </c>
      <c r="D5" s="8">
        <f>[1]!s_dq_close(D$3,$A5,1)</f>
        <v>1326.17</v>
      </c>
      <c r="E5" s="10">
        <f>[1]!s_dq_pctchange(D$3,$A5)/100</f>
        <v>-2.8122203758149116E-3</v>
      </c>
      <c r="M5" s="15">
        <v>44372</v>
      </c>
      <c r="N5" s="9">
        <f>[1]!s_dq_close(N$3,$M5)</f>
        <v>14.077999999999999</v>
      </c>
      <c r="P5" s="9">
        <f>[1]!s_dq_close(P$3,$M5)</f>
        <v>1179.94</v>
      </c>
    </row>
    <row r="6" spans="1:17" x14ac:dyDescent="0.2">
      <c r="A6" s="3">
        <f>高速公路!A6</f>
        <v>44538</v>
      </c>
      <c r="B6" s="20">
        <f>[1]!s_dq_close(B$3,$A6,1)</f>
        <v>17.274999999999999</v>
      </c>
      <c r="C6" s="10">
        <f>[1]!s_dq_pctchange(B$3,$A6)/100</f>
        <v>4.7109456787251085E-3</v>
      </c>
      <c r="D6" s="8">
        <f>[1]!s_dq_close(D$3,$A6,1)</f>
        <v>1329.91</v>
      </c>
      <c r="E6" s="10">
        <f>[1]!s_dq_pctchange(D$3,$A6)/100</f>
        <v>6.2193101256724547E-3</v>
      </c>
      <c r="M6" s="15">
        <f>WORKDAY(M5,5)</f>
        <v>44379</v>
      </c>
      <c r="N6" s="9">
        <f>[1]!s_dq_close(N$3,$M6)</f>
        <v>14.037000000000001</v>
      </c>
      <c r="O6" s="21">
        <f>N6/N5-1</f>
        <v>-2.9123455036226265E-3</v>
      </c>
      <c r="P6" s="9">
        <f>[1]!s_dq_close(P$3,$M6)</f>
        <v>1138.18</v>
      </c>
      <c r="Q6" s="21">
        <f>P6/P5-1</f>
        <v>-3.5391630082885595E-2</v>
      </c>
    </row>
    <row r="7" spans="1:17" x14ac:dyDescent="0.2">
      <c r="A7" s="3">
        <f>高速公路!A7</f>
        <v>44537</v>
      </c>
      <c r="B7" s="20">
        <f>[1]!s_dq_close(B$3,$A7,1)</f>
        <v>17.193999999999999</v>
      </c>
      <c r="C7" s="10">
        <f>[1]!s_dq_pctchange(B$3,$A7)/100</f>
        <v>2.2149685241315141E-3</v>
      </c>
      <c r="D7" s="8">
        <f>[1]!s_dq_close(D$3,$A7,1)</f>
        <v>1321.69</v>
      </c>
      <c r="E7" s="10">
        <f>[1]!s_dq_pctchange(D$3,$A7)/100</f>
        <v>-9.1684658750150073E-3</v>
      </c>
      <c r="M7" s="15">
        <f t="shared" ref="M7:M29" si="0">WORKDAY(M6,5)</f>
        <v>44386</v>
      </c>
      <c r="N7" s="9">
        <f>[1]!s_dq_close(N$3,$M7)</f>
        <v>13.997999999999999</v>
      </c>
      <c r="O7" s="21">
        <f t="shared" ref="O7:Q22" si="1">N7/N6-1</f>
        <v>-2.7783714468904153E-3</v>
      </c>
      <c r="P7" s="9">
        <f>[1]!s_dq_close(P$3,$M7)</f>
        <v>1203.5</v>
      </c>
      <c r="Q7" s="21">
        <f t="shared" si="1"/>
        <v>5.7389868034932956E-2</v>
      </c>
    </row>
    <row r="8" spans="1:17" x14ac:dyDescent="0.2">
      <c r="A8" s="3">
        <f>高速公路!A8</f>
        <v>44536</v>
      </c>
      <c r="B8" s="20">
        <f>[1]!s_dq_close(B$3,$A8,1)</f>
        <v>17.155999999999999</v>
      </c>
      <c r="C8" s="10">
        <f>[1]!s_dq_pctchange(B$3,$A8)/100</f>
        <v>-2.7900488258545582E-3</v>
      </c>
      <c r="D8" s="8">
        <f>[1]!s_dq_close(D$3,$A8,1)</f>
        <v>1333.92</v>
      </c>
      <c r="E8" s="10">
        <f>[1]!s_dq_pctchange(D$3,$A8)/100</f>
        <v>-1.7630683575626228E-2</v>
      </c>
      <c r="M8" s="15">
        <f t="shared" si="0"/>
        <v>44393</v>
      </c>
      <c r="N8" s="9">
        <f>[1]!s_dq_close(N$3,$M8)</f>
        <v>14.009</v>
      </c>
      <c r="O8" s="21">
        <f t="shared" si="1"/>
        <v>7.8582654664960394E-4</v>
      </c>
      <c r="P8" s="9">
        <f>[1]!s_dq_close(P$3,$M8)</f>
        <v>1205.94</v>
      </c>
      <c r="Q8" s="21">
        <f t="shared" si="1"/>
        <v>2.0274200249272845E-3</v>
      </c>
    </row>
    <row r="9" spans="1:17" x14ac:dyDescent="0.2">
      <c r="A9" s="3">
        <f>高速公路!A9</f>
        <v>44533</v>
      </c>
      <c r="B9" s="20">
        <f>[1]!s_dq_close(B$3,$A9,1)</f>
        <v>17.204000000000001</v>
      </c>
      <c r="C9" s="10">
        <f>[1]!s_dq_pctchange(B$3,$A9)/100</f>
        <v>9.308820107052473E-4</v>
      </c>
      <c r="D9" s="8">
        <f>[1]!s_dq_close(D$3,$A9,1)</f>
        <v>1357.86</v>
      </c>
      <c r="E9" s="10">
        <f>[1]!s_dq_pctchange(D$3,$A9)/100</f>
        <v>1.0748686188980235E-2</v>
      </c>
      <c r="M9" s="15">
        <f t="shared" si="0"/>
        <v>44400</v>
      </c>
      <c r="N9" s="9">
        <f>[1]!s_dq_close(N$3,$M9)</f>
        <v>14.045</v>
      </c>
      <c r="O9" s="21">
        <f t="shared" si="1"/>
        <v>2.5697765722034749E-3</v>
      </c>
      <c r="P9" s="9">
        <f>[1]!s_dq_close(P$3,$M9)</f>
        <v>1204.69</v>
      </c>
      <c r="Q9" s="21">
        <f t="shared" si="1"/>
        <v>-1.0365358143854531E-3</v>
      </c>
    </row>
    <row r="10" spans="1:17" x14ac:dyDescent="0.2">
      <c r="A10" s="3">
        <f>高速公路!A10</f>
        <v>44532</v>
      </c>
      <c r="B10" s="20">
        <f>[1]!s_dq_close(B$3,$A10,1)</f>
        <v>17.187999999999999</v>
      </c>
      <c r="C10" s="10">
        <f>[1]!s_dq_pctchange(B$3,$A10)/100</f>
        <v>1.0226871987774744E-2</v>
      </c>
      <c r="D10" s="8">
        <f>[1]!s_dq_close(D$3,$A10,1)</f>
        <v>1343.42</v>
      </c>
      <c r="E10" s="10">
        <f>[1]!s_dq_pctchange(D$3,$A10)/100</f>
        <v>-1.8742513220556766E-2</v>
      </c>
      <c r="M10" s="15">
        <f t="shared" si="0"/>
        <v>44407</v>
      </c>
      <c r="N10" s="9">
        <f>[1]!s_dq_close(N$3,$M10)</f>
        <v>14.041</v>
      </c>
      <c r="O10" s="21">
        <f t="shared" si="1"/>
        <v>-2.8479886080456929E-4</v>
      </c>
      <c r="P10" s="9">
        <f>[1]!s_dq_close(P$3,$M10)</f>
        <v>1162.03</v>
      </c>
      <c r="Q10" s="21">
        <f t="shared" si="1"/>
        <v>-3.5411599664644133E-2</v>
      </c>
    </row>
    <row r="11" spans="1:17" x14ac:dyDescent="0.2">
      <c r="A11" s="3">
        <f>高速公路!A11</f>
        <v>44531</v>
      </c>
      <c r="B11" s="20">
        <f>[1]!s_dq_close(B$3,$A11,1)</f>
        <v>17.013999999999999</v>
      </c>
      <c r="C11" s="10">
        <f>[1]!s_dq_pctchange(B$3,$A11)/100</f>
        <v>1.7635647522192194E-4</v>
      </c>
      <c r="D11" s="8">
        <f>[1]!s_dq_close(D$3,$A11,1)</f>
        <v>1369.08</v>
      </c>
      <c r="E11" s="10">
        <f>[1]!s_dq_pctchange(D$3,$A11)/100</f>
        <v>1.3885494656861657E-2</v>
      </c>
      <c r="M11" s="15">
        <f t="shared" si="0"/>
        <v>44414</v>
      </c>
      <c r="N11" s="9">
        <f>[1]!s_dq_close(N$3,$M11)</f>
        <v>14.343</v>
      </c>
      <c r="O11" s="21">
        <f t="shared" si="1"/>
        <v>2.1508439569831284E-2</v>
      </c>
      <c r="P11" s="9">
        <f>[1]!s_dq_close(P$3,$M11)</f>
        <v>1195.76</v>
      </c>
      <c r="Q11" s="21">
        <f t="shared" si="1"/>
        <v>2.9026789325576896E-2</v>
      </c>
    </row>
    <row r="12" spans="1:17" x14ac:dyDescent="0.2">
      <c r="A12" s="3">
        <f>高速公路!A12</f>
        <v>44530</v>
      </c>
      <c r="B12" s="20">
        <f>[1]!s_dq_close(B$3,$A12,1)</f>
        <v>17.010999999999999</v>
      </c>
      <c r="C12" s="10">
        <f>[1]!s_dq_pctchange(B$3,$A12)/100</f>
        <v>5.8820069407670191E-4</v>
      </c>
      <c r="D12" s="8">
        <f>[1]!s_dq_close(D$3,$A12,1)</f>
        <v>1350.33</v>
      </c>
      <c r="E12" s="10">
        <f>[1]!s_dq_pctchange(D$3,$A12)/100</f>
        <v>5.4831467334524495E-4</v>
      </c>
      <c r="M12" s="15">
        <f t="shared" si="0"/>
        <v>44421</v>
      </c>
      <c r="N12" s="9">
        <f>[1]!s_dq_close(N$3,$M12)</f>
        <v>14.481</v>
      </c>
      <c r="O12" s="21">
        <f t="shared" si="1"/>
        <v>9.6214181133653653E-3</v>
      </c>
      <c r="P12" s="9">
        <f>[1]!s_dq_close(P$3,$M12)</f>
        <v>1233.33</v>
      </c>
      <c r="Q12" s="21">
        <f t="shared" si="1"/>
        <v>3.1419348364220223E-2</v>
      </c>
    </row>
    <row r="13" spans="1:17" x14ac:dyDescent="0.2">
      <c r="A13" s="3">
        <f>高速公路!A13</f>
        <v>44529</v>
      </c>
      <c r="B13" s="20">
        <f>[1]!s_dq_close(B$3,$A13,1)</f>
        <v>17.001000000000001</v>
      </c>
      <c r="C13" s="10">
        <f>[1]!s_dq_pctchange(B$3,$A13)/100</f>
        <v>-1.2336975678532043E-3</v>
      </c>
      <c r="D13" s="8">
        <f>[1]!s_dq_close(D$3,$A13,1)</f>
        <v>1349.59</v>
      </c>
      <c r="E13" s="10">
        <f>[1]!s_dq_pctchange(D$3,$A13)/100</f>
        <v>-1.0550008064634454E-2</v>
      </c>
      <c r="M13" s="15">
        <f t="shared" si="0"/>
        <v>44428</v>
      </c>
      <c r="N13" s="9">
        <f>[1]!s_dq_close(N$3,$M13)</f>
        <v>14.489000000000001</v>
      </c>
      <c r="O13" s="21">
        <f t="shared" si="1"/>
        <v>5.5244803535670073E-4</v>
      </c>
      <c r="P13" s="9">
        <f>[1]!s_dq_close(P$3,$M13)</f>
        <v>1221.31</v>
      </c>
      <c r="Q13" s="21">
        <f t="shared" si="1"/>
        <v>-9.7459722864116083E-3</v>
      </c>
    </row>
    <row r="14" spans="1:17" x14ac:dyDescent="0.2">
      <c r="A14" s="3">
        <f>高速公路!A14</f>
        <v>44526</v>
      </c>
      <c r="B14" s="20">
        <f>[1]!s_dq_close(B$3,$A14,1)</f>
        <v>17.021999999999998</v>
      </c>
      <c r="C14" s="10">
        <f>[1]!s_dq_pctchange(B$3,$A14)/100</f>
        <v>1.1750881316092195E-4</v>
      </c>
      <c r="D14" s="8">
        <f>[1]!s_dq_close(D$3,$A14,1)</f>
        <v>1363.98</v>
      </c>
      <c r="E14" s="10">
        <f>[1]!s_dq_pctchange(D$3,$A14)/100</f>
        <v>2.3025921036841507E-2</v>
      </c>
      <c r="M14" s="15">
        <f t="shared" si="0"/>
        <v>44435</v>
      </c>
      <c r="N14" s="9">
        <f>[1]!s_dq_close(N$3,$M14)</f>
        <v>14.715999999999999</v>
      </c>
      <c r="O14" s="21">
        <f t="shared" si="1"/>
        <v>1.5667057767961845E-2</v>
      </c>
      <c r="P14" s="9">
        <f>[1]!s_dq_close(P$3,$M14)</f>
        <v>1256.81</v>
      </c>
      <c r="Q14" s="21">
        <f t="shared" si="1"/>
        <v>2.9067149208636733E-2</v>
      </c>
    </row>
    <row r="15" spans="1:17" x14ac:dyDescent="0.2">
      <c r="A15" s="3">
        <f>高速公路!A15</f>
        <v>44525</v>
      </c>
      <c r="B15" s="20">
        <f>[1]!s_dq_close(B$3,$A15,1)</f>
        <v>17.02</v>
      </c>
      <c r="C15" s="10">
        <f>[1]!s_dq_pctchange(B$3,$A15)/100</f>
        <v>-2.9368575624076393E-4</v>
      </c>
      <c r="D15" s="8">
        <f>[1]!s_dq_close(D$3,$A15,1)</f>
        <v>1333.28</v>
      </c>
      <c r="E15" s="10">
        <f>[1]!s_dq_pctchange(D$3,$A15)/100</f>
        <v>-1.6996742914903837E-3</v>
      </c>
      <c r="M15" s="15">
        <f t="shared" si="0"/>
        <v>44442</v>
      </c>
      <c r="N15" s="9">
        <f>[1]!s_dq_close(N$3,$M15)</f>
        <v>15.015000000000001</v>
      </c>
      <c r="O15" s="21">
        <f t="shared" si="1"/>
        <v>2.0318021201413572E-2</v>
      </c>
      <c r="P15" s="9">
        <f>[1]!s_dq_close(P$3,$M15)</f>
        <v>1331.86</v>
      </c>
      <c r="Q15" s="21">
        <f t="shared" si="1"/>
        <v>5.971467445357681E-2</v>
      </c>
    </row>
    <row r="16" spans="1:17" x14ac:dyDescent="0.2">
      <c r="A16" s="3">
        <f>高速公路!A16</f>
        <v>44524</v>
      </c>
      <c r="B16" s="20">
        <f>[1]!s_dq_close(B$3,$A16,1)</f>
        <v>17.024999999999999</v>
      </c>
      <c r="C16" s="10">
        <f>[1]!s_dq_pctchange(B$3,$A16)/100</f>
        <v>1.3527820256440237E-3</v>
      </c>
      <c r="D16" s="8">
        <f>[1]!s_dq_close(D$3,$A16,1)</f>
        <v>1335.55</v>
      </c>
      <c r="E16" s="10">
        <f>[1]!s_dq_pctchange(D$3,$A16)/100</f>
        <v>3.4637173726838923E-3</v>
      </c>
      <c r="M16" s="15">
        <f t="shared" si="0"/>
        <v>44449</v>
      </c>
      <c r="N16" s="9">
        <f>[1]!s_dq_close(N$3,$M16)</f>
        <v>15.007</v>
      </c>
      <c r="O16" s="21">
        <f t="shared" si="1"/>
        <v>-5.3280053280058137E-4</v>
      </c>
      <c r="P16" s="9">
        <f>[1]!s_dq_close(P$3,$M16)</f>
        <v>1366.91</v>
      </c>
      <c r="Q16" s="21">
        <f t="shared" si="1"/>
        <v>2.6316579820702124E-2</v>
      </c>
    </row>
    <row r="17" spans="1:17" x14ac:dyDescent="0.2">
      <c r="A17" s="3">
        <f>高速公路!A17</f>
        <v>44523</v>
      </c>
      <c r="B17" s="20">
        <f>[1]!s_dq_close(B$3,$A17,1)</f>
        <v>17.001999999999999</v>
      </c>
      <c r="C17" s="10">
        <f>[1]!s_dq_pctchange(B$3,$A17)/100</f>
        <v>-2.5812507333098957E-3</v>
      </c>
      <c r="D17" s="8">
        <f>[1]!s_dq_close(D$3,$A17,1)</f>
        <v>1330.94</v>
      </c>
      <c r="E17" s="10">
        <f>[1]!s_dq_pctchange(D$3,$A17)/100</f>
        <v>6.7396352578988992E-3</v>
      </c>
      <c r="M17" s="15">
        <f t="shared" si="0"/>
        <v>44456</v>
      </c>
      <c r="N17" s="9">
        <f>[1]!s_dq_close(N$3,$M17)</f>
        <v>16.291</v>
      </c>
      <c r="O17" s="21">
        <f t="shared" si="1"/>
        <v>8.5560071966415796E-2</v>
      </c>
      <c r="P17" s="9">
        <f>[1]!s_dq_close(P$3,$M17)</f>
        <v>1362.43</v>
      </c>
      <c r="Q17" s="21">
        <f t="shared" si="1"/>
        <v>-3.2774652318001696E-3</v>
      </c>
    </row>
    <row r="18" spans="1:17" x14ac:dyDescent="0.2">
      <c r="A18" s="3">
        <f>高速公路!A18</f>
        <v>44522</v>
      </c>
      <c r="B18" s="20">
        <f>[1]!s_dq_close(B$3,$A18,1)</f>
        <v>17.045999999999999</v>
      </c>
      <c r="C18" s="10">
        <f>[1]!s_dq_pctchange(B$3,$A18)/100</f>
        <v>-3.1578947368422249E-3</v>
      </c>
      <c r="D18" s="8">
        <f>[1]!s_dq_close(D$3,$A18,1)</f>
        <v>1322.03</v>
      </c>
      <c r="E18" s="10">
        <f>[1]!s_dq_pctchange(D$3,$A18)/100</f>
        <v>8.3518930957684097E-3</v>
      </c>
      <c r="M18" s="15">
        <f t="shared" si="0"/>
        <v>44463</v>
      </c>
      <c r="N18" s="9">
        <f>[1]!s_dq_close(N$3,$M18)</f>
        <v>17.838000000000001</v>
      </c>
      <c r="O18" s="21">
        <f t="shared" si="1"/>
        <v>9.4960407587011186E-2</v>
      </c>
      <c r="P18" s="9">
        <f>[1]!s_dq_close(P$3,$M18)</f>
        <v>1410.69</v>
      </c>
      <c r="Q18" s="21">
        <f t="shared" si="1"/>
        <v>3.5422003332281182E-2</v>
      </c>
    </row>
    <row r="19" spans="1:17" x14ac:dyDescent="0.2">
      <c r="A19" s="3">
        <f>高速公路!A19</f>
        <v>44519</v>
      </c>
      <c r="B19" s="20">
        <f>[1]!s_dq_close(B$3,$A19,1)</f>
        <v>17.100000000000001</v>
      </c>
      <c r="C19" s="10">
        <f>[1]!s_dq_pctchange(B$3,$A19)/100</f>
        <v>-5.8139534883719689E-3</v>
      </c>
      <c r="D19" s="8">
        <f>[1]!s_dq_close(D$3,$A19,1)</f>
        <v>1311.08</v>
      </c>
      <c r="E19" s="10">
        <f>[1]!s_dq_pctchange(D$3,$A19)/100</f>
        <v>3.8666799384393579E-3</v>
      </c>
      <c r="M19" s="15">
        <f t="shared" si="0"/>
        <v>44470</v>
      </c>
      <c r="N19" s="9">
        <f>[1]!s_dq_close(N$3,$M19)</f>
        <v>16.706</v>
      </c>
      <c r="O19" s="21">
        <f t="shared" si="1"/>
        <v>-6.3460029151250263E-2</v>
      </c>
      <c r="P19" s="9">
        <f>[1]!s_dq_close(P$3,$M19)</f>
        <v>1361.31</v>
      </c>
      <c r="Q19" s="21">
        <f t="shared" si="1"/>
        <v>-3.5004146906832956E-2</v>
      </c>
    </row>
    <row r="20" spans="1:17" x14ac:dyDescent="0.2">
      <c r="A20" s="3">
        <f>高速公路!A20</f>
        <v>44518</v>
      </c>
      <c r="B20" s="20">
        <f>[1]!s_dq_close(B$3,$A20,1)</f>
        <v>17.2</v>
      </c>
      <c r="C20" s="10">
        <f>[1]!s_dq_pctchange(B$3,$A20)/100</f>
        <v>-1.7984584641735728E-2</v>
      </c>
      <c r="D20" s="8">
        <f>[1]!s_dq_close(D$3,$A20,1)</f>
        <v>1306.03</v>
      </c>
      <c r="E20" s="10">
        <f>[1]!s_dq_pctchange(D$3,$A20)/100</f>
        <v>1.5797909461106815E-3</v>
      </c>
      <c r="M20" s="15">
        <f t="shared" si="0"/>
        <v>44477</v>
      </c>
      <c r="N20" s="9">
        <f>[1]!s_dq_close(N$3,$M20)</f>
        <v>16.798999999999999</v>
      </c>
      <c r="O20" s="21">
        <f t="shared" si="1"/>
        <v>5.566862205195644E-3</v>
      </c>
      <c r="P20" s="9">
        <f>[1]!s_dq_close(P$3,$M20)</f>
        <v>1359.69</v>
      </c>
      <c r="Q20" s="21">
        <f t="shared" si="1"/>
        <v>-1.1900301915066525E-3</v>
      </c>
    </row>
    <row r="21" spans="1:17" x14ac:dyDescent="0.2">
      <c r="A21" s="3">
        <f>高速公路!A21</f>
        <v>44517</v>
      </c>
      <c r="B21" s="20">
        <f>[1]!s_dq_close(B$3,$A21,1)</f>
        <v>17.515000000000001</v>
      </c>
      <c r="C21" s="10">
        <f>[1]!s_dq_pctchange(B$3,$A21)/100</f>
        <v>1.7157563625965764E-3</v>
      </c>
      <c r="D21" s="8">
        <f>[1]!s_dq_close(D$3,$A21,1)</f>
        <v>1303.97</v>
      </c>
      <c r="E21" s="10">
        <f>[1]!s_dq_pctchange(D$3,$A21)/100</f>
        <v>8.5153446355648987E-3</v>
      </c>
      <c r="M21" s="15">
        <f t="shared" si="0"/>
        <v>44484</v>
      </c>
      <c r="N21" s="9">
        <f>[1]!s_dq_close(N$3,$M21)</f>
        <v>16.672000000000001</v>
      </c>
      <c r="O21" s="21">
        <f t="shared" si="1"/>
        <v>-7.5599738079646928E-3</v>
      </c>
      <c r="P21" s="9">
        <f>[1]!s_dq_close(P$3,$M21)</f>
        <v>1237.99</v>
      </c>
      <c r="Q21" s="21">
        <f t="shared" si="1"/>
        <v>-8.950569615132864E-2</v>
      </c>
    </row>
    <row r="22" spans="1:17" x14ac:dyDescent="0.2">
      <c r="A22" s="3">
        <f>高速公路!A22</f>
        <v>44516</v>
      </c>
      <c r="B22" s="20">
        <f>[1]!s_dq_close(B$3,$A22,1)</f>
        <v>18</v>
      </c>
      <c r="C22" s="10">
        <f>[1]!s_dq_pctchange(B$3,$A22)/100</f>
        <v>1.8618074811838643E-2</v>
      </c>
      <c r="D22" s="8">
        <f>[1]!s_dq_close(D$3,$A22,1)</f>
        <v>1292.96</v>
      </c>
      <c r="E22" s="10">
        <f>[1]!s_dq_pctchange(D$3,$A22)/100</f>
        <v>-9.8482179779754483E-3</v>
      </c>
      <c r="M22" s="15">
        <f t="shared" si="0"/>
        <v>44491</v>
      </c>
      <c r="N22" s="9">
        <f>[1]!s_dq_close(N$3,$M22)</f>
        <v>17.715</v>
      </c>
      <c r="O22" s="21">
        <f t="shared" si="1"/>
        <v>6.255998080614189E-2</v>
      </c>
      <c r="P22" s="9">
        <f>[1]!s_dq_close(P$3,$M22)</f>
        <v>1223.73</v>
      </c>
      <c r="Q22" s="21">
        <f t="shared" si="1"/>
        <v>-1.1518671394760815E-2</v>
      </c>
    </row>
    <row r="23" spans="1:17" x14ac:dyDescent="0.2">
      <c r="A23" s="3">
        <f>高速公路!A23</f>
        <v>44515</v>
      </c>
      <c r="B23" s="20">
        <f>[1]!s_dq_close(B$3,$A23,1)</f>
        <v>17.670999999999999</v>
      </c>
      <c r="C23" s="10">
        <f>[1]!s_dq_pctchange(B$3,$A23)/100</f>
        <v>3.7489349616585598E-3</v>
      </c>
      <c r="D23" s="8">
        <f>[1]!s_dq_close(D$3,$A23,1)</f>
        <v>1305.82</v>
      </c>
      <c r="E23" s="10">
        <f>[1]!s_dq_pctchange(D$3,$A23)/100</f>
        <v>2.4421624081149049E-2</v>
      </c>
      <c r="M23" s="15">
        <f t="shared" si="0"/>
        <v>44498</v>
      </c>
      <c r="N23" s="9">
        <f>[1]!s_dq_close(N$3,$M23)</f>
        <v>17.78</v>
      </c>
      <c r="O23" s="21">
        <f t="shared" ref="O23:Q29" si="2">N23/N22-1</f>
        <v>3.6692068868191541E-3</v>
      </c>
      <c r="P23" s="9">
        <f>[1]!s_dq_close(P$3,$M23)</f>
        <v>1218.43</v>
      </c>
      <c r="Q23" s="21">
        <f t="shared" si="2"/>
        <v>-4.3310207316973326E-3</v>
      </c>
    </row>
    <row r="24" spans="1:17" x14ac:dyDescent="0.2">
      <c r="A24" s="3">
        <f>高速公路!A24</f>
        <v>44512</v>
      </c>
      <c r="B24" s="20">
        <f>[1]!s_dq_close(B$3,$A24,1)</f>
        <v>17.605</v>
      </c>
      <c r="C24" s="10">
        <f>[1]!s_dq_pctchange(B$3,$A24)/100</f>
        <v>3.0617023767708678E-2</v>
      </c>
      <c r="D24" s="8">
        <f>[1]!s_dq_close(D$3,$A24,1)</f>
        <v>1274.69</v>
      </c>
      <c r="E24" s="10">
        <f>[1]!s_dq_pctchange(D$3,$A24)/100</f>
        <v>6.2838963314992427E-3</v>
      </c>
      <c r="M24" s="15">
        <f t="shared" si="0"/>
        <v>44505</v>
      </c>
      <c r="N24" s="9">
        <f>[1]!s_dq_close(N$3,$M24)</f>
        <v>17.132999999999999</v>
      </c>
      <c r="O24" s="21">
        <f t="shared" si="2"/>
        <v>-3.6389201349831368E-2</v>
      </c>
      <c r="P24" s="9">
        <f>[1]!s_dq_close(P$3,$M24)</f>
        <v>1196.67</v>
      </c>
      <c r="Q24" s="21">
        <f t="shared" si="2"/>
        <v>-1.7859048119301058E-2</v>
      </c>
    </row>
    <row r="25" spans="1:17" x14ac:dyDescent="0.2">
      <c r="A25" s="3">
        <f>高速公路!A25</f>
        <v>44511</v>
      </c>
      <c r="B25" s="20">
        <f>[1]!s_dq_close(B$3,$A25,1)</f>
        <v>17.082000000000001</v>
      </c>
      <c r="C25" s="10">
        <f>[1]!s_dq_pctchange(B$3,$A25)/100</f>
        <v>4.6462388990178571E-3</v>
      </c>
      <c r="D25" s="8">
        <f>[1]!s_dq_close(D$3,$A25,1)</f>
        <v>1266.73</v>
      </c>
      <c r="E25" s="10">
        <f>[1]!s_dq_pctchange(D$3,$A25)/100</f>
        <v>1.4439016577240308E-2</v>
      </c>
      <c r="M25" s="15">
        <f t="shared" si="0"/>
        <v>44512</v>
      </c>
      <c r="N25" s="9">
        <f>[1]!s_dq_close(N$3,$M25)</f>
        <v>17.605</v>
      </c>
      <c r="O25" s="21">
        <f t="shared" si="2"/>
        <v>2.7549174108445706E-2</v>
      </c>
      <c r="P25" s="9">
        <f>[1]!s_dq_close(P$3,$M25)</f>
        <v>1274.69</v>
      </c>
      <c r="Q25" s="21">
        <f t="shared" si="2"/>
        <v>6.5197589978857939E-2</v>
      </c>
    </row>
    <row r="26" spans="1:17" x14ac:dyDescent="0.2">
      <c r="A26" s="3">
        <f>高速公路!A26</f>
        <v>44510</v>
      </c>
      <c r="B26" s="20">
        <f>[1]!s_dq_close(B$3,$A26,1)</f>
        <v>17.003</v>
      </c>
      <c r="C26" s="10">
        <f>[1]!s_dq_pctchange(B$3,$A26)/100</f>
        <v>-2.9397930385695E-4</v>
      </c>
      <c r="D26" s="8">
        <f>[1]!s_dq_close(D$3,$A26,1)</f>
        <v>1248.7</v>
      </c>
      <c r="E26" s="10">
        <f>[1]!s_dq_pctchange(D$3,$A26)/100</f>
        <v>3.5038655029976757E-3</v>
      </c>
      <c r="M26" s="15">
        <f t="shared" si="0"/>
        <v>44519</v>
      </c>
      <c r="N26" s="9">
        <f>[1]!s_dq_close(N$3,$M26)</f>
        <v>17.100000000000001</v>
      </c>
      <c r="O26" s="21">
        <f t="shared" si="2"/>
        <v>-2.8685032661175724E-2</v>
      </c>
      <c r="P26" s="9">
        <f>[1]!s_dq_close(P$3,$M26)</f>
        <v>1311.08</v>
      </c>
      <c r="Q26" s="21">
        <f t="shared" si="2"/>
        <v>2.854811758152942E-2</v>
      </c>
    </row>
    <row r="27" spans="1:17" x14ac:dyDescent="0.2">
      <c r="A27" s="3">
        <f>高速公路!A27</f>
        <v>44509</v>
      </c>
      <c r="B27" s="20">
        <f>[1]!s_dq_close(B$3,$A27,1)</f>
        <v>17.007999999999999</v>
      </c>
      <c r="C27" s="10">
        <f>[1]!s_dq_pctchange(B$3,$A27)/100</f>
        <v>-2.9896242452665412E-3</v>
      </c>
      <c r="D27" s="8">
        <f>[1]!s_dq_close(D$3,$A27,1)</f>
        <v>1244.3399999999999</v>
      </c>
      <c r="E27" s="10">
        <f>[1]!s_dq_pctchange(D$3,$A27)/100</f>
        <v>-2.0450881793904687E-3</v>
      </c>
      <c r="M27" s="15">
        <f t="shared" si="0"/>
        <v>44526</v>
      </c>
      <c r="N27" s="9">
        <f>[1]!s_dq_close(N$3,$M27)</f>
        <v>17.021999999999998</v>
      </c>
      <c r="O27" s="21">
        <f t="shared" si="2"/>
        <v>-4.5614035087720994E-3</v>
      </c>
      <c r="P27" s="9">
        <f>[1]!s_dq_close(P$3,$M27)</f>
        <v>1363.98</v>
      </c>
      <c r="Q27" s="21">
        <f t="shared" si="2"/>
        <v>4.034841504713671E-2</v>
      </c>
    </row>
    <row r="28" spans="1:17" x14ac:dyDescent="0.2">
      <c r="A28" s="3">
        <f>高速公路!A28</f>
        <v>44508</v>
      </c>
      <c r="B28" s="20">
        <f>[1]!s_dq_close(B$3,$A28,1)</f>
        <v>17.059000000000001</v>
      </c>
      <c r="C28" s="10">
        <f>[1]!s_dq_pctchange(B$3,$A28)/100</f>
        <v>-4.3191501780189146E-3</v>
      </c>
      <c r="D28" s="8">
        <f>[1]!s_dq_close(D$3,$A28,1)</f>
        <v>1246.8900000000001</v>
      </c>
      <c r="E28" s="10">
        <f>[1]!s_dq_pctchange(D$3,$A28)/100</f>
        <v>4.1966456917947322E-2</v>
      </c>
      <c r="M28" s="15">
        <f t="shared" si="0"/>
        <v>44533</v>
      </c>
      <c r="N28" s="9">
        <f>[1]!s_dq_close(N$3,$M28)</f>
        <v>17.204000000000001</v>
      </c>
      <c r="O28" s="21">
        <f t="shared" si="2"/>
        <v>1.0692045588062582E-2</v>
      </c>
      <c r="P28" s="9">
        <f>[1]!s_dq_close(P$3,$M28)</f>
        <v>1357.86</v>
      </c>
      <c r="Q28" s="21">
        <f t="shared" si="2"/>
        <v>-4.4868693089342715E-3</v>
      </c>
    </row>
    <row r="29" spans="1:17" x14ac:dyDescent="0.2">
      <c r="A29" s="3">
        <f>高速公路!A29</f>
        <v>44505</v>
      </c>
      <c r="B29" s="20">
        <f>[1]!s_dq_close(B$3,$A29,1)</f>
        <v>17.132999999999999</v>
      </c>
      <c r="C29" s="10">
        <f>[1]!s_dq_pctchange(B$3,$A29)/100</f>
        <v>1.3726998402461353E-2</v>
      </c>
      <c r="D29" s="8">
        <f>[1]!s_dq_close(D$3,$A29,1)</f>
        <v>1196.67</v>
      </c>
      <c r="E29" s="10">
        <f>[1]!s_dq_pctchange(D$3,$A29)/100</f>
        <v>-1.7367098585997821E-2</v>
      </c>
      <c r="M29" s="15">
        <f t="shared" si="0"/>
        <v>44540</v>
      </c>
      <c r="N29" s="9">
        <f>[1]!s_dq_close(N$3,$M29)</f>
        <v>17.396000000000001</v>
      </c>
      <c r="O29" s="21">
        <f t="shared" si="2"/>
        <v>1.1160195303417719E-2</v>
      </c>
      <c r="P29" s="9">
        <f>[1]!s_dq_close(P$3,$M29)</f>
        <v>1326.17</v>
      </c>
      <c r="Q29" s="21">
        <f t="shared" si="2"/>
        <v>-2.3338193922790129E-2</v>
      </c>
    </row>
    <row r="30" spans="1:17" x14ac:dyDescent="0.2">
      <c r="A30" s="3">
        <f>高速公路!A30</f>
        <v>44504</v>
      </c>
      <c r="B30" s="20">
        <f>[1]!s_dq_close(B$3,$A30,1)</f>
        <v>16.901</v>
      </c>
      <c r="C30" s="10">
        <f>[1]!s_dq_pctchange(B$3,$A30)/100</f>
        <v>-5.8820069407682744E-3</v>
      </c>
      <c r="D30" s="8">
        <f>[1]!s_dq_close(D$3,$A30,1)</f>
        <v>1217.82</v>
      </c>
      <c r="E30" s="10">
        <f>[1]!s_dq_pctchange(D$3,$A30)/100</f>
        <v>1.4613256906721737E-2</v>
      </c>
    </row>
    <row r="31" spans="1:17" x14ac:dyDescent="0.2">
      <c r="A31" s="3">
        <f>高速公路!A31</f>
        <v>44503</v>
      </c>
      <c r="B31" s="20">
        <f>[1]!s_dq_close(B$3,$A31,1)</f>
        <v>17.001000000000001</v>
      </c>
      <c r="C31" s="10">
        <f>[1]!s_dq_pctchange(B$3,$A31)/100</f>
        <v>-1.6714864083285017E-2</v>
      </c>
      <c r="D31" s="8">
        <f>[1]!s_dq_close(D$3,$A31,1)</f>
        <v>1200.28</v>
      </c>
      <c r="E31" s="10">
        <f>[1]!s_dq_pctchange(D$3,$A31)/100</f>
        <v>4.510875478077373E-3</v>
      </c>
    </row>
    <row r="32" spans="1:17" x14ac:dyDescent="0.2">
      <c r="A32" s="3">
        <f>高速公路!A32</f>
        <v>44502</v>
      </c>
      <c r="B32" s="20">
        <f>[1]!s_dq_close(B$3,$A32,1)</f>
        <v>17.29</v>
      </c>
      <c r="C32" s="10">
        <f>[1]!s_dq_pctchange(B$3,$A32)/100</f>
        <v>-1.7836855260168146E-2</v>
      </c>
      <c r="D32" s="8">
        <f>[1]!s_dq_close(D$3,$A32,1)</f>
        <v>1194.8900000000001</v>
      </c>
      <c r="E32" s="10">
        <f>[1]!s_dq_pctchange(D$3,$A32)/100</f>
        <v>-2.290457110148008E-2</v>
      </c>
    </row>
    <row r="33" spans="1:5" x14ac:dyDescent="0.2">
      <c r="A33" s="3">
        <f>高速公路!A33</f>
        <v>44501</v>
      </c>
      <c r="B33" s="20">
        <f>[1]!s_dq_close(B$3,$A33,1)</f>
        <v>17.603999999999999</v>
      </c>
      <c r="C33" s="10">
        <f>[1]!s_dq_pctchange(B$3,$A33)/100</f>
        <v>-9.8987626546682746E-3</v>
      </c>
      <c r="D33" s="8">
        <f>[1]!s_dq_close(D$3,$A33,1)</f>
        <v>1222.9000000000001</v>
      </c>
      <c r="E33" s="10">
        <f>[1]!s_dq_pctchange(D$3,$A33)/100</f>
        <v>3.6686555649483575E-3</v>
      </c>
    </row>
    <row r="34" spans="1:5" x14ac:dyDescent="0.2">
      <c r="A34" s="3">
        <f>高速公路!A34</f>
        <v>44498</v>
      </c>
      <c r="B34" s="20">
        <f>[1]!s_dq_close(B$3,$A34,1)</f>
        <v>17.78</v>
      </c>
      <c r="C34" s="10">
        <f>[1]!s_dq_pctchange(B$3,$A34)/100</f>
        <v>2.2502250225030018E-4</v>
      </c>
      <c r="D34" s="8">
        <f>[1]!s_dq_close(D$3,$A34,1)</f>
        <v>1218.43</v>
      </c>
      <c r="E34" s="10">
        <f>[1]!s_dq_pctchange(D$3,$A34)/100</f>
        <v>1.639166485927367E-2</v>
      </c>
    </row>
    <row r="35" spans="1:5" x14ac:dyDescent="0.2">
      <c r="A35" s="3">
        <f>高速公路!A35</f>
        <v>44497</v>
      </c>
      <c r="B35" s="20">
        <f>[1]!s_dq_close(B$3,$A35,1)</f>
        <v>17.776</v>
      </c>
      <c r="C35" s="10">
        <f>[1]!s_dq_pctchange(B$3,$A35)/100</f>
        <v>1.4322396576319613E-2</v>
      </c>
      <c r="D35" s="8">
        <f>[1]!s_dq_close(D$3,$A35,1)</f>
        <v>1198.78</v>
      </c>
      <c r="E35" s="10">
        <f>[1]!s_dq_pctchange(D$3,$A35)/100</f>
        <v>-3.6389212652224577E-2</v>
      </c>
    </row>
    <row r="36" spans="1:5" x14ac:dyDescent="0.2">
      <c r="A36" s="3">
        <f>高速公路!A36</f>
        <v>44496</v>
      </c>
      <c r="B36" s="20">
        <f>[1]!s_dq_close(B$3,$A36,1)</f>
        <v>17.524999999999999</v>
      </c>
      <c r="C36" s="10">
        <f>[1]!s_dq_pctchange(B$3,$A36)/100</f>
        <v>1.0902168897092758E-2</v>
      </c>
      <c r="D36" s="8">
        <f>[1]!s_dq_close(D$3,$A36,1)</f>
        <v>1244.05</v>
      </c>
      <c r="E36" s="10">
        <f>[1]!s_dq_pctchange(D$3,$A36)/100</f>
        <v>-7.2292059922092532E-4</v>
      </c>
    </row>
    <row r="37" spans="1:5" x14ac:dyDescent="0.2">
      <c r="A37" s="3">
        <f>高速公路!A37</f>
        <v>44495</v>
      </c>
      <c r="B37" s="20">
        <f>[1]!s_dq_close(B$3,$A37,1)</f>
        <v>17.335999999999999</v>
      </c>
      <c r="C37" s="10">
        <f>[1]!s_dq_pctchange(B$3,$A37)/100</f>
        <v>-2.8577832567522221E-2</v>
      </c>
      <c r="D37" s="8">
        <f>[1]!s_dq_close(D$3,$A37,1)</f>
        <v>1244.95</v>
      </c>
      <c r="E37" s="10">
        <f>[1]!s_dq_pctchange(D$3,$A37)/100</f>
        <v>3.8381215781452763E-3</v>
      </c>
    </row>
    <row r="38" spans="1:5" x14ac:dyDescent="0.2">
      <c r="A38" s="3">
        <f>高速公路!A38</f>
        <v>44494</v>
      </c>
      <c r="B38" s="20">
        <f>[1]!s_dq_close(B$3,$A38,1)</f>
        <v>17.846</v>
      </c>
      <c r="C38" s="10">
        <f>[1]!s_dq_pctchange(B$3,$A38)/100</f>
        <v>7.3948631103584661E-3</v>
      </c>
      <c r="D38" s="8">
        <f>[1]!s_dq_close(D$3,$A38,1)</f>
        <v>1240.19</v>
      </c>
      <c r="E38" s="10">
        <f>[1]!s_dq_pctchange(D$3,$A38)/100</f>
        <v>1.3450679479950673E-2</v>
      </c>
    </row>
    <row r="39" spans="1:5" x14ac:dyDescent="0.2">
      <c r="A39" s="3">
        <f>高速公路!A39</f>
        <v>44491</v>
      </c>
      <c r="B39" s="20">
        <f>[1]!s_dq_close(B$3,$A39,1)</f>
        <v>17.715</v>
      </c>
      <c r="C39" s="10">
        <f>[1]!s_dq_pctchange(B$3,$A39)/100</f>
        <v>1.6934557979333992E-2</v>
      </c>
      <c r="D39" s="8">
        <f>[1]!s_dq_close(D$3,$A39,1)</f>
        <v>1223.73</v>
      </c>
      <c r="E39" s="10">
        <f>[1]!s_dq_pctchange(D$3,$A39)/100</f>
        <v>-2.2587679012148441E-2</v>
      </c>
    </row>
    <row r="40" spans="1:5" x14ac:dyDescent="0.2">
      <c r="A40" s="3">
        <f>高速公路!A40</f>
        <v>44490</v>
      </c>
      <c r="B40" s="20">
        <f>[1]!s_dq_close(B$3,$A40,1)</f>
        <v>17.420000000000002</v>
      </c>
      <c r="C40" s="10">
        <f>[1]!s_dq_pctchange(B$3,$A40)/100</f>
        <v>2.4705882352941275E-2</v>
      </c>
      <c r="D40" s="8">
        <f>[1]!s_dq_close(D$3,$A40,1)</f>
        <v>1252.01</v>
      </c>
      <c r="E40" s="10">
        <f>[1]!s_dq_pctchange(D$3,$A40)/100</f>
        <v>-9.0545727967074711E-3</v>
      </c>
    </row>
    <row r="41" spans="1:5" x14ac:dyDescent="0.2">
      <c r="A41" s="3">
        <f>高速公路!A41</f>
        <v>44489</v>
      </c>
      <c r="B41" s="20">
        <f>[1]!s_dq_close(B$3,$A41,1)</f>
        <v>17</v>
      </c>
      <c r="C41" s="10">
        <f>[1]!s_dq_pctchange(B$3,$A41)/100</f>
        <v>1.9857219989201483E-2</v>
      </c>
      <c r="D41" s="8">
        <f>[1]!s_dq_close(D$3,$A41,1)</f>
        <v>1263.45</v>
      </c>
      <c r="E41" s="10">
        <f>[1]!s_dq_pctchange(D$3,$A41)/100</f>
        <v>6.4523837973474614E-3</v>
      </c>
    </row>
    <row r="42" spans="1:5" x14ac:dyDescent="0.2">
      <c r="A42" s="3">
        <f>高速公路!A42</f>
        <v>44488</v>
      </c>
      <c r="B42" s="20">
        <f>[1]!s_dq_close(B$3,$A42,1)</f>
        <v>16.669</v>
      </c>
      <c r="C42" s="10">
        <f>[1]!s_dq_pctchange(B$3,$A42)/100</f>
        <v>7.2041784234858932E-4</v>
      </c>
      <c r="D42" s="8">
        <f>[1]!s_dq_close(D$3,$A42,1)</f>
        <v>1255.3499999999999</v>
      </c>
      <c r="E42" s="10">
        <f>[1]!s_dq_pctchange(D$3,$A42)/100</f>
        <v>2.1234303778268002E-3</v>
      </c>
    </row>
    <row r="43" spans="1:5" x14ac:dyDescent="0.2">
      <c r="A43" s="3">
        <f>高速公路!A43</f>
        <v>44487</v>
      </c>
      <c r="B43" s="20">
        <f>[1]!s_dq_close(B$3,$A43,1)</f>
        <v>16.657</v>
      </c>
      <c r="C43" s="10">
        <f>[1]!s_dq_pctchange(B$3,$A43)/100</f>
        <v>-8.9971209213055231E-4</v>
      </c>
      <c r="D43" s="8">
        <f>[1]!s_dq_close(D$3,$A43,1)</f>
        <v>1252.69</v>
      </c>
      <c r="E43" s="10">
        <f>[1]!s_dq_pctchange(D$3,$A43)/100</f>
        <v>1.1874086220405694E-2</v>
      </c>
    </row>
    <row r="44" spans="1:5" x14ac:dyDescent="0.2">
      <c r="A44" s="3">
        <f>高速公路!A44</f>
        <v>44484</v>
      </c>
      <c r="B44" s="20">
        <f>[1]!s_dq_close(B$3,$A44,1)</f>
        <v>16.672000000000001</v>
      </c>
      <c r="C44" s="10">
        <f>[1]!s_dq_pctchange(B$3,$A44)/100</f>
        <v>-1.1981787682722007E-3</v>
      </c>
      <c r="D44" s="8">
        <f>[1]!s_dq_close(D$3,$A44,1)</f>
        <v>1237.99</v>
      </c>
      <c r="E44" s="10">
        <f>[1]!s_dq_pctchange(D$3,$A44)/100</f>
        <v>-6.1254636245402947E-3</v>
      </c>
    </row>
    <row r="45" spans="1:5" x14ac:dyDescent="0.2">
      <c r="A45" s="3">
        <f>高速公路!A45</f>
        <v>44483</v>
      </c>
      <c r="B45" s="20">
        <f>[1]!s_dq_close(B$3,$A45,1)</f>
        <v>16.692</v>
      </c>
      <c r="C45" s="10">
        <f>[1]!s_dq_pctchange(B$3,$A45)/100</f>
        <v>-4.7904191616761192E-4</v>
      </c>
      <c r="D45" s="8">
        <f>[1]!s_dq_close(D$3,$A45,1)</f>
        <v>1245.6199999999999</v>
      </c>
      <c r="E45" s="10">
        <f>[1]!s_dq_pctchange(D$3,$A45)/100</f>
        <v>2.1561780938740699E-3</v>
      </c>
    </row>
    <row r="46" spans="1:5" x14ac:dyDescent="0.2">
      <c r="A46" s="3">
        <f>高速公路!A46</f>
        <v>44482</v>
      </c>
      <c r="B46" s="20">
        <f>[1]!s_dq_close(B$3,$A46,1)</f>
        <v>16.7</v>
      </c>
      <c r="C46" s="10">
        <f>[1]!s_dq_pctchange(B$3,$A46)/100</f>
        <v>6.5911678351005041E-4</v>
      </c>
      <c r="D46" s="8">
        <f>[1]!s_dq_close(D$3,$A46,1)</f>
        <v>1242.94</v>
      </c>
      <c r="E46" s="10">
        <f>[1]!s_dq_pctchange(D$3,$A46)/100</f>
        <v>-1.3226421086058952E-2</v>
      </c>
    </row>
    <row r="47" spans="1:5" x14ac:dyDescent="0.2">
      <c r="A47" s="3">
        <f>高速公路!A47</f>
        <v>44481</v>
      </c>
      <c r="B47" s="20">
        <f>[1]!s_dq_close(B$3,$A47,1)</f>
        <v>16.689</v>
      </c>
      <c r="C47" s="10">
        <f>[1]!s_dq_pctchange(B$3,$A47)/100</f>
        <v>-2.0331280272677704E-3</v>
      </c>
      <c r="D47" s="8">
        <f>[1]!s_dq_close(D$3,$A47,1)</f>
        <v>1259.5999999999999</v>
      </c>
      <c r="E47" s="10">
        <f>[1]!s_dq_pctchange(D$3,$A47)/100</f>
        <v>-2.9157642416161297E-2</v>
      </c>
    </row>
    <row r="48" spans="1:5" x14ac:dyDescent="0.2">
      <c r="A48" s="3">
        <f>高速公路!A48</f>
        <v>44480</v>
      </c>
      <c r="B48" s="20">
        <f>[1]!s_dq_close(B$3,$A48,1)</f>
        <v>16.722999999999999</v>
      </c>
      <c r="C48" s="10">
        <f>[1]!s_dq_pctchange(B$3,$A48)/100</f>
        <v>-4.5240788142151623E-3</v>
      </c>
      <c r="D48" s="8">
        <f>[1]!s_dq_close(D$3,$A48,1)</f>
        <v>1297.43</v>
      </c>
      <c r="E48" s="10">
        <f>[1]!s_dq_pctchange(D$3,$A48)/100</f>
        <v>-4.5789849156793086E-2</v>
      </c>
    </row>
    <row r="49" spans="1:5" x14ac:dyDescent="0.2">
      <c r="A49" s="3">
        <f>高速公路!A49</f>
        <v>44477</v>
      </c>
      <c r="B49" s="20">
        <f>[1]!s_dq_close(B$3,$A49,1)</f>
        <v>16.798999999999999</v>
      </c>
      <c r="C49" s="10">
        <f>[1]!s_dq_pctchange(B$3,$A49)/100</f>
        <v>5.5668622051957377E-3</v>
      </c>
      <c r="D49" s="8">
        <f>[1]!s_dq_close(D$3,$A49,1)</f>
        <v>1359.69</v>
      </c>
      <c r="E49" s="10">
        <f>[1]!s_dq_pctchange(D$3,$A49)/100</f>
        <v>-1.1900301915066303E-3</v>
      </c>
    </row>
    <row r="50" spans="1:5" x14ac:dyDescent="0.2">
      <c r="A50" s="3">
        <f>高速公路!A50</f>
        <v>44469</v>
      </c>
      <c r="B50" s="20">
        <f>[1]!s_dq_close(B$3,$A50,1)</f>
        <v>16.706</v>
      </c>
      <c r="C50" s="10">
        <f>[1]!s_dq_pctchange(B$3,$A50)/100</f>
        <v>2.5789021245241198E-2</v>
      </c>
      <c r="D50" s="8">
        <f>[1]!s_dq_close(D$3,$A50,1)</f>
        <v>1361.31</v>
      </c>
      <c r="E50" s="10">
        <f>[1]!s_dq_pctchange(D$3,$A50)/100</f>
        <v>8.0193708903500433E-3</v>
      </c>
    </row>
    <row r="51" spans="1:5" x14ac:dyDescent="0.2">
      <c r="A51" s="3">
        <f>高速公路!A51</f>
        <v>44468</v>
      </c>
      <c r="B51" s="20">
        <f>[1]!s_dq_close(B$3,$A51,1)</f>
        <v>16.286000000000001</v>
      </c>
      <c r="C51" s="10">
        <f>[1]!s_dq_pctchange(B$3,$A51)/100</f>
        <v>1.4704049844236799E-2</v>
      </c>
      <c r="D51" s="8">
        <f>[1]!s_dq_close(D$3,$A51,1)</f>
        <v>1350.48</v>
      </c>
      <c r="E51" s="10">
        <f>[1]!s_dq_pctchange(D$3,$A51)/100</f>
        <v>-3.2330180567497771E-2</v>
      </c>
    </row>
    <row r="52" spans="1:5" x14ac:dyDescent="0.2">
      <c r="A52" s="3">
        <f>高速公路!A52</f>
        <v>44467</v>
      </c>
      <c r="B52" s="20">
        <f>[1]!s_dq_close(B$3,$A52,1)</f>
        <v>16.05</v>
      </c>
      <c r="C52" s="10">
        <f>[1]!s_dq_pctchange(B$3,$A52)/100</f>
        <v>-5.3990333608393275E-2</v>
      </c>
      <c r="D52" s="8">
        <f>[1]!s_dq_close(D$3,$A52,1)</f>
        <v>1395.6</v>
      </c>
      <c r="E52" s="10">
        <f>[1]!s_dq_pctchange(D$3,$A52)/100</f>
        <v>1.6475112528951542E-2</v>
      </c>
    </row>
    <row r="53" spans="1:5" x14ac:dyDescent="0.2">
      <c r="A53" s="3">
        <f>高速公路!A53</f>
        <v>44466</v>
      </c>
      <c r="B53" s="20">
        <f>[1]!s_dq_close(B$3,$A53,1)</f>
        <v>16.966000000000001</v>
      </c>
      <c r="C53" s="10">
        <f>[1]!s_dq_pctchange(B$3,$A53)/100</f>
        <v>-4.8884404081175011E-2</v>
      </c>
      <c r="D53" s="8">
        <f>[1]!s_dq_close(D$3,$A53,1)</f>
        <v>1372.98</v>
      </c>
      <c r="E53" s="10">
        <f>[1]!s_dq_pctchange(D$3,$A53)/100</f>
        <v>-2.6731599430066158E-2</v>
      </c>
    </row>
    <row r="54" spans="1:5" x14ac:dyDescent="0.2">
      <c r="A54" s="3">
        <f>高速公路!A54</f>
        <v>44463</v>
      </c>
      <c r="B54" s="20">
        <f>[1]!s_dq_close(B$3,$A54,1)</f>
        <v>17.838000000000001</v>
      </c>
      <c r="C54" s="10">
        <f>[1]!s_dq_pctchange(B$3,$A54)/100</f>
        <v>3.5948661362448439E-2</v>
      </c>
      <c r="D54" s="8">
        <f>[1]!s_dq_close(D$3,$A54,1)</f>
        <v>1410.69</v>
      </c>
      <c r="E54" s="10">
        <f>[1]!s_dq_pctchange(D$3,$A54)/100</f>
        <v>-2.9846845793589025E-2</v>
      </c>
    </row>
    <row r="55" spans="1:5" x14ac:dyDescent="0.2">
      <c r="A55" s="3">
        <f>高速公路!A55</f>
        <v>44462</v>
      </c>
      <c r="B55" s="20">
        <f>[1]!s_dq_close(B$3,$A55,1)</f>
        <v>17.219000000000001</v>
      </c>
      <c r="C55" s="10">
        <f>[1]!s_dq_pctchange(B$3,$A55)/100</f>
        <v>3.7351647689619918E-2</v>
      </c>
      <c r="D55" s="8">
        <f>[1]!s_dq_close(D$3,$A55,1)</f>
        <v>1454.09</v>
      </c>
      <c r="E55" s="10">
        <f>[1]!s_dq_pctchange(D$3,$A55)/100</f>
        <v>4.9551045155329619E-2</v>
      </c>
    </row>
    <row r="56" spans="1:5" x14ac:dyDescent="0.2">
      <c r="A56" s="3">
        <f>高速公路!A56</f>
        <v>44461</v>
      </c>
      <c r="B56" s="20">
        <f>[1]!s_dq_close(B$3,$A56,1)</f>
        <v>16.599</v>
      </c>
      <c r="C56" s="10">
        <f>[1]!s_dq_pctchange(B$3,$A56)/100</f>
        <v>1.8906144496961503E-2</v>
      </c>
      <c r="D56" s="8">
        <f>[1]!s_dq_close(D$3,$A56,1)</f>
        <v>1385.44</v>
      </c>
      <c r="E56" s="10">
        <f>[1]!s_dq_pctchange(D$3,$A56)/100</f>
        <v>1.6888941083211609E-2</v>
      </c>
    </row>
    <row r="57" spans="1:5" x14ac:dyDescent="0.2">
      <c r="A57" s="3">
        <f>高速公路!A57</f>
        <v>44456</v>
      </c>
      <c r="B57" s="20">
        <f>[1]!s_dq_close(B$3,$A57,1)</f>
        <v>16.291</v>
      </c>
      <c r="C57" s="10">
        <f>[1]!s_dq_pctchange(B$3,$A57)/100</f>
        <v>2.073934837092729E-2</v>
      </c>
      <c r="D57" s="8">
        <f>[1]!s_dq_close(D$3,$A57,1)</f>
        <v>1362.43</v>
      </c>
      <c r="E57" s="10">
        <f>[1]!s_dq_pctchange(D$3,$A57)/100</f>
        <v>1.1725479712469527E-2</v>
      </c>
    </row>
    <row r="58" spans="1:5" x14ac:dyDescent="0.2">
      <c r="A58" s="3">
        <f>高速公路!A58</f>
        <v>44455</v>
      </c>
      <c r="B58" s="20">
        <f>[1]!s_dq_close(B$3,$A58,1)</f>
        <v>15.96</v>
      </c>
      <c r="C58" s="10">
        <f>[1]!s_dq_pctchange(B$3,$A58)/100</f>
        <v>3.8367192905215245E-3</v>
      </c>
      <c r="D58" s="8">
        <f>[1]!s_dq_close(D$3,$A58,1)</f>
        <v>1346.64</v>
      </c>
      <c r="E58" s="10">
        <f>[1]!s_dq_pctchange(D$3,$A58)/100</f>
        <v>-2.9441653633539636E-2</v>
      </c>
    </row>
    <row r="59" spans="1:5" x14ac:dyDescent="0.2">
      <c r="A59" s="3">
        <f>高速公路!A59</f>
        <v>44454</v>
      </c>
      <c r="B59" s="20">
        <f>[1]!s_dq_close(B$3,$A59,1)</f>
        <v>15.898999999999999</v>
      </c>
      <c r="C59" s="10">
        <f>[1]!s_dq_pctchange(B$3,$A59)/100</f>
        <v>1.8840115347644903E-2</v>
      </c>
      <c r="D59" s="8">
        <f>[1]!s_dq_close(D$3,$A59,1)</f>
        <v>1387.49</v>
      </c>
      <c r="E59" s="10">
        <f>[1]!s_dq_pctchange(D$3,$A59)/100</f>
        <v>7.6765534671585393E-3</v>
      </c>
    </row>
    <row r="60" spans="1:5" x14ac:dyDescent="0.2">
      <c r="A60" s="3">
        <f>高速公路!A60</f>
        <v>44453</v>
      </c>
      <c r="B60" s="20">
        <f>[1]!s_dq_close(B$3,$A60,1)</f>
        <v>15.605</v>
      </c>
      <c r="C60" s="10">
        <f>[1]!s_dq_pctchange(B$3,$A60)/100</f>
        <v>3.2144983133805191E-2</v>
      </c>
      <c r="D60" s="8">
        <f>[1]!s_dq_close(D$3,$A60,1)</f>
        <v>1376.92</v>
      </c>
      <c r="E60" s="10">
        <f>[1]!s_dq_pctchange(D$3,$A60)/100</f>
        <v>-1.719473808181235E-2</v>
      </c>
    </row>
    <row r="61" spans="1:5" x14ac:dyDescent="0.2">
      <c r="A61" s="3">
        <f>高速公路!A61</f>
        <v>44452</v>
      </c>
      <c r="B61" s="20">
        <f>[1]!s_dq_close(B$3,$A61,1)</f>
        <v>15.119</v>
      </c>
      <c r="C61" s="10">
        <f>[1]!s_dq_pctchange(B$3,$A61)/100</f>
        <v>7.4631838475378229E-3</v>
      </c>
      <c r="D61" s="8">
        <f>[1]!s_dq_close(D$3,$A61,1)</f>
        <v>1401.01</v>
      </c>
      <c r="E61" s="10">
        <f>[1]!s_dq_pctchange(D$3,$A61)/100</f>
        <v>2.4946777768836213E-2</v>
      </c>
    </row>
    <row r="62" spans="1:5" x14ac:dyDescent="0.2">
      <c r="A62" s="3">
        <f>高速公路!A62</f>
        <v>44449</v>
      </c>
      <c r="B62" s="20">
        <f>[1]!s_dq_close(B$3,$A62,1)</f>
        <v>15.007</v>
      </c>
      <c r="C62" s="10">
        <f>[1]!s_dq_pctchange(B$3,$A62)/100</f>
        <v>-3.3306687982952182E-4</v>
      </c>
      <c r="D62" s="8">
        <f>[1]!s_dq_close(D$3,$A62,1)</f>
        <v>1366.91</v>
      </c>
      <c r="E62" s="10">
        <f>[1]!s_dq_pctchange(D$3,$A62)/100</f>
        <v>-1.003070772617972E-2</v>
      </c>
    </row>
    <row r="63" spans="1:5" x14ac:dyDescent="0.2">
      <c r="A63" s="3">
        <f>高速公路!A63</f>
        <v>44448</v>
      </c>
      <c r="B63" s="20">
        <f>[1]!s_dq_close(B$3,$A63,1)</f>
        <v>15.012</v>
      </c>
      <c r="C63" s="10">
        <f>[1]!s_dq_pctchange(B$3,$A63)/100</f>
        <v>6.6617813603438964E-5</v>
      </c>
      <c r="D63" s="8">
        <f>[1]!s_dq_close(D$3,$A63,1)</f>
        <v>1380.76</v>
      </c>
      <c r="E63" s="10">
        <f>[1]!s_dq_pctchange(D$3,$A63)/100</f>
        <v>9.2537095241576519E-3</v>
      </c>
    </row>
    <row r="64" spans="1:5" x14ac:dyDescent="0.2">
      <c r="A64" s="3">
        <f>高速公路!A64</f>
        <v>44447</v>
      </c>
      <c r="B64" s="20">
        <f>[1]!s_dq_close(B$3,$A64,1)</f>
        <v>15.010999999999999</v>
      </c>
      <c r="C64" s="10">
        <f>[1]!s_dq_pctchange(B$3,$A64)/100</f>
        <v>-1.9281914893616967E-3</v>
      </c>
      <c r="D64" s="8">
        <f>[1]!s_dq_close(D$3,$A64,1)</f>
        <v>1368.1</v>
      </c>
      <c r="E64" s="10">
        <f>[1]!s_dq_pctchange(D$3,$A64)/100</f>
        <v>1.1998106340799331E-2</v>
      </c>
    </row>
    <row r="65" spans="1:5" x14ac:dyDescent="0.2">
      <c r="A65" s="3">
        <f>高速公路!A65</f>
        <v>44446</v>
      </c>
      <c r="B65" s="20">
        <f>[1]!s_dq_close(B$3,$A65,1)</f>
        <v>15.04</v>
      </c>
      <c r="C65" s="10">
        <f>[1]!s_dq_pctchange(B$3,$A65)/100</f>
        <v>1.4649087761352019E-3</v>
      </c>
      <c r="D65" s="8">
        <f>[1]!s_dq_close(D$3,$A65,1)</f>
        <v>1351.88</v>
      </c>
      <c r="E65" s="10">
        <f>[1]!s_dq_pctchange(D$3,$A65)/100</f>
        <v>3.4962179977285988E-3</v>
      </c>
    </row>
    <row r="66" spans="1:5" x14ac:dyDescent="0.2">
      <c r="A66" s="3">
        <f>高速公路!A66</f>
        <v>44445</v>
      </c>
      <c r="B66" s="20">
        <f>[1]!s_dq_close(B$3,$A66,1)</f>
        <v>15.018000000000001</v>
      </c>
      <c r="C66" s="10">
        <f>[1]!s_dq_pctchange(B$3,$A66)/100</f>
        <v>1.9980019980020736E-4</v>
      </c>
      <c r="D66" s="8">
        <f>[1]!s_dq_close(D$3,$A66,1)</f>
        <v>1347.17</v>
      </c>
      <c r="E66" s="10">
        <f>[1]!s_dq_pctchange(D$3,$A66)/100</f>
        <v>1.1495202198429396E-2</v>
      </c>
    </row>
    <row r="67" spans="1:5" x14ac:dyDescent="0.2">
      <c r="A67" s="3">
        <f>高速公路!A67</f>
        <v>44442</v>
      </c>
      <c r="B67" s="20">
        <f>[1]!s_dq_close(B$3,$A67,1)</f>
        <v>15.015000000000001</v>
      </c>
      <c r="C67" s="10">
        <f>[1]!s_dq_pctchange(B$3,$A67)/100</f>
        <v>1.000000000000038E-3</v>
      </c>
      <c r="D67" s="8">
        <f>[1]!s_dq_close(D$3,$A67,1)</f>
        <v>1331.86</v>
      </c>
      <c r="E67" s="10">
        <f>[1]!s_dq_pctchange(D$3,$A67)/100</f>
        <v>-6.1117122495429688E-3</v>
      </c>
    </row>
    <row r="68" spans="1:5" x14ac:dyDescent="0.2">
      <c r="A68" s="3">
        <f>高速公路!A68</f>
        <v>44441</v>
      </c>
      <c r="B68" s="20">
        <f>[1]!s_dq_close(B$3,$A68,1)</f>
        <v>15</v>
      </c>
      <c r="C68" s="10">
        <f>[1]!s_dq_pctchange(B$3,$A68)/100</f>
        <v>3.4787262510034521E-3</v>
      </c>
      <c r="D68" s="8">
        <f>[1]!s_dq_close(D$3,$A68,1)</f>
        <v>1340.05</v>
      </c>
      <c r="E68" s="10">
        <f>[1]!s_dq_pctchange(D$3,$A68)/100</f>
        <v>2.2088491255367701E-2</v>
      </c>
    </row>
    <row r="69" spans="1:5" x14ac:dyDescent="0.2">
      <c r="A69" s="3">
        <f>高速公路!A69</f>
        <v>44440</v>
      </c>
      <c r="B69" s="20">
        <f>[1]!s_dq_close(B$3,$A69,1)</f>
        <v>14.948</v>
      </c>
      <c r="C69" s="10">
        <f>[1]!s_dq_pctchange(B$3,$A69)/100</f>
        <v>-4.3295810297741622E-3</v>
      </c>
      <c r="D69" s="8">
        <f>[1]!s_dq_close(D$3,$A69,1)</f>
        <v>1311.09</v>
      </c>
      <c r="E69" s="10">
        <f>[1]!s_dq_pctchange(D$3,$A69)/100</f>
        <v>-7.8498917781908123E-4</v>
      </c>
    </row>
    <row r="70" spans="1:5" x14ac:dyDescent="0.2">
      <c r="A70" s="3">
        <f>高速公路!A70</f>
        <v>44439</v>
      </c>
      <c r="B70" s="20">
        <f>[1]!s_dq_close(B$3,$A70,1)</f>
        <v>15.013</v>
      </c>
      <c r="C70" s="10">
        <f>[1]!s_dq_pctchange(B$3,$A70)/100</f>
        <v>6.2332439678284167E-3</v>
      </c>
      <c r="D70" s="8">
        <f>[1]!s_dq_close(D$3,$A70,1)</f>
        <v>1312.12</v>
      </c>
      <c r="E70" s="10">
        <f>[1]!s_dq_pctchange(D$3,$A70)/100</f>
        <v>3.2116983536407843E-2</v>
      </c>
    </row>
    <row r="71" spans="1:5" x14ac:dyDescent="0.2">
      <c r="A71" s="3">
        <f>高速公路!A71</f>
        <v>44438</v>
      </c>
      <c r="B71" s="20">
        <f>[1]!s_dq_close(B$3,$A71,1)</f>
        <v>14.92</v>
      </c>
      <c r="C71" s="10">
        <f>[1]!s_dq_pctchange(B$3,$A71)/100</f>
        <v>1.3862462625713551E-2</v>
      </c>
      <c r="D71" s="8">
        <f>[1]!s_dq_close(D$3,$A71,1)</f>
        <v>1271.29</v>
      </c>
      <c r="E71" s="10">
        <f>[1]!s_dq_pctchange(D$3,$A71)/100</f>
        <v>1.1521232326286409E-2</v>
      </c>
    </row>
    <row r="72" spans="1:5" x14ac:dyDescent="0.2">
      <c r="A72" s="3">
        <f>高速公路!A72</f>
        <v>44435</v>
      </c>
      <c r="B72" s="20">
        <f>[1]!s_dq_close(B$3,$A72,1)</f>
        <v>14.715999999999999</v>
      </c>
      <c r="C72" s="10">
        <f>[1]!s_dq_pctchange(B$3,$A72)/100</f>
        <v>9.6740994854202424E-3</v>
      </c>
      <c r="D72" s="8">
        <f>[1]!s_dq_close(D$3,$A72,1)</f>
        <v>1256.81</v>
      </c>
      <c r="E72" s="10">
        <f>[1]!s_dq_pctchange(D$3,$A72)/100</f>
        <v>-5.9949857243415039E-3</v>
      </c>
    </row>
    <row r="73" spans="1:5" x14ac:dyDescent="0.2">
      <c r="A73" s="3">
        <f>高速公路!A73</f>
        <v>44434</v>
      </c>
      <c r="B73" s="20">
        <f>[1]!s_dq_close(B$3,$A73,1)</f>
        <v>14.574999999999999</v>
      </c>
      <c r="C73" s="10">
        <f>[1]!s_dq_pctchange(B$3,$A73)/100</f>
        <v>7.1867873678390717E-3</v>
      </c>
      <c r="D73" s="8">
        <f>[1]!s_dq_close(D$3,$A73,1)</f>
        <v>1264.3900000000001</v>
      </c>
      <c r="E73" s="10">
        <f>[1]!s_dq_pctchange(D$3,$A73)/100</f>
        <v>-8.5937193711528685E-3</v>
      </c>
    </row>
    <row r="74" spans="1:5" x14ac:dyDescent="0.2">
      <c r="A74" s="3">
        <f>高速公路!A74</f>
        <v>44433</v>
      </c>
      <c r="B74" s="20">
        <f>[1]!s_dq_close(B$3,$A74,1)</f>
        <v>14.471</v>
      </c>
      <c r="C74" s="10">
        <f>[1]!s_dq_pctchange(B$3,$A74)/100</f>
        <v>2.0735416090683672E-4</v>
      </c>
      <c r="D74" s="8">
        <f>[1]!s_dq_close(D$3,$A74,1)</f>
        <v>1275.3499999999999</v>
      </c>
      <c r="E74" s="10">
        <f>[1]!s_dq_pctchange(D$3,$A74)/100</f>
        <v>1.4719338027608705E-2</v>
      </c>
    </row>
    <row r="75" spans="1:5" x14ac:dyDescent="0.2">
      <c r="A75" s="3">
        <f>高速公路!A75</f>
        <v>44432</v>
      </c>
      <c r="B75" s="20">
        <f>[1]!s_dq_close(B$3,$A75,1)</f>
        <v>14.468</v>
      </c>
      <c r="C75" s="10">
        <f>[1]!s_dq_pctchange(B$3,$A75)/100</f>
        <v>2.7654867256634121E-4</v>
      </c>
      <c r="D75" s="8">
        <f>[1]!s_dq_close(D$3,$A75,1)</f>
        <v>1256.8499999999999</v>
      </c>
      <c r="E75" s="10">
        <f>[1]!s_dq_pctchange(D$3,$A75)/100</f>
        <v>5.8421031571365334E-3</v>
      </c>
    </row>
    <row r="76" spans="1:5" x14ac:dyDescent="0.2">
      <c r="A76" s="3">
        <f>高速公路!A76</f>
        <v>44431</v>
      </c>
      <c r="B76" s="20">
        <f>[1]!s_dq_close(B$3,$A76,1)</f>
        <v>14.464</v>
      </c>
      <c r="C76" s="10">
        <f>[1]!s_dq_pctchange(B$3,$A76)/100</f>
        <v>-1.7254468907447274E-3</v>
      </c>
      <c r="D76" s="8">
        <f>[1]!s_dq_close(D$3,$A76,1)</f>
        <v>1249.55</v>
      </c>
      <c r="E76" s="10">
        <f>[1]!s_dq_pctchange(D$3,$A76)/100</f>
        <v>2.3122712497236582E-2</v>
      </c>
    </row>
    <row r="77" spans="1:5" x14ac:dyDescent="0.2">
      <c r="A77" s="3">
        <f>高速公路!A77</f>
        <v>44428</v>
      </c>
      <c r="B77" s="20">
        <f>[1]!s_dq_close(B$3,$A77,1)</f>
        <v>14.489000000000001</v>
      </c>
      <c r="C77" s="10">
        <f>[1]!s_dq_pctchange(B$3,$A77)/100</f>
        <v>8.2890101540377531E-4</v>
      </c>
      <c r="D77" s="8">
        <f>[1]!s_dq_close(D$3,$A77,1)</f>
        <v>1221.31</v>
      </c>
      <c r="E77" s="10">
        <f>[1]!s_dq_pctchange(D$3,$A77)/100</f>
        <v>-7.6862451960967824E-3</v>
      </c>
    </row>
    <row r="78" spans="1:5" x14ac:dyDescent="0.2">
      <c r="A78" s="3">
        <f>高速公路!A78</f>
        <v>44427</v>
      </c>
      <c r="B78" s="20">
        <f>[1]!s_dq_close(B$3,$A78,1)</f>
        <v>14.477</v>
      </c>
      <c r="C78" s="10">
        <f>[1]!s_dq_pctchange(B$3,$A78)/100</f>
        <v>2.56232686980615E-3</v>
      </c>
      <c r="D78" s="8">
        <f>[1]!s_dq_close(D$3,$A78,1)</f>
        <v>1230.77</v>
      </c>
      <c r="E78" s="10">
        <f>[1]!s_dq_pctchange(D$3,$A78)/100</f>
        <v>-1.0817935590686641E-2</v>
      </c>
    </row>
    <row r="79" spans="1:5" x14ac:dyDescent="0.2">
      <c r="A79" s="3">
        <f>高速公路!A79</f>
        <v>44426</v>
      </c>
      <c r="B79" s="20">
        <f>[1]!s_dq_close(B$3,$A79,1)</f>
        <v>14.44</v>
      </c>
      <c r="C79" s="10">
        <f>[1]!s_dq_pctchange(B$3,$A79)/100</f>
        <v>2.847419959719451E-3</v>
      </c>
      <c r="D79" s="8">
        <f>[1]!s_dq_close(D$3,$A79,1)</f>
        <v>1244.23</v>
      </c>
      <c r="E79" s="10">
        <f>[1]!s_dq_pctchange(D$3,$A79)/100</f>
        <v>4.5211241452248925E-3</v>
      </c>
    </row>
    <row r="80" spans="1:5" x14ac:dyDescent="0.2">
      <c r="A80" s="3">
        <f>高速公路!A80</f>
        <v>44425</v>
      </c>
      <c r="B80" s="20">
        <f>[1]!s_dq_close(B$3,$A80,1)</f>
        <v>14.398999999999999</v>
      </c>
      <c r="C80" s="10">
        <f>[1]!s_dq_pctchange(B$3,$A80)/100</f>
        <v>1.3212795549372984E-3</v>
      </c>
      <c r="D80" s="8">
        <f>[1]!s_dq_close(D$3,$A80,1)</f>
        <v>1238.6300000000001</v>
      </c>
      <c r="E80" s="10">
        <f>[1]!s_dq_pctchange(D$3,$A80)/100</f>
        <v>-4.5007755800775652E-3</v>
      </c>
    </row>
    <row r="81" spans="1:5" x14ac:dyDescent="0.2">
      <c r="A81" s="3">
        <f>高速公路!A81</f>
        <v>44424</v>
      </c>
      <c r="B81" s="20">
        <f>[1]!s_dq_close(B$3,$A81,1)</f>
        <v>14.38</v>
      </c>
      <c r="C81" s="10">
        <f>[1]!s_dq_pctchange(B$3,$A81)/100</f>
        <v>-6.9746564463779494E-3</v>
      </c>
      <c r="D81" s="8">
        <f>[1]!s_dq_close(D$3,$A81,1)</f>
        <v>1244.23</v>
      </c>
      <c r="E81" s="10">
        <f>[1]!s_dq_pctchange(D$3,$A81)/100</f>
        <v>8.8378617239506796E-3</v>
      </c>
    </row>
    <row r="82" spans="1:5" x14ac:dyDescent="0.2">
      <c r="A82" s="3">
        <f>高速公路!A82</f>
        <v>44421</v>
      </c>
      <c r="B82" s="20">
        <f>[1]!s_dq_close(B$3,$A82,1)</f>
        <v>14.481</v>
      </c>
      <c r="C82" s="10">
        <f>[1]!s_dq_pctchange(B$3,$A82)/100</f>
        <v>-1.1468359614990735E-2</v>
      </c>
      <c r="D82" s="8">
        <f>[1]!s_dq_close(D$3,$A82,1)</f>
        <v>1233.33</v>
      </c>
      <c r="E82" s="10">
        <f>[1]!s_dq_pctchange(D$3,$A82)/100</f>
        <v>2.2102859557455471E-3</v>
      </c>
    </row>
    <row r="83" spans="1:5" x14ac:dyDescent="0.2">
      <c r="A83" s="3">
        <f>高速公路!A83</f>
        <v>44420</v>
      </c>
      <c r="B83" s="20">
        <f>[1]!s_dq_close(B$3,$A83,1)</f>
        <v>14.648999999999999</v>
      </c>
      <c r="C83" s="10">
        <f>[1]!s_dq_pctchange(B$3,$A83)/100</f>
        <v>7.2887299731829672E-3</v>
      </c>
      <c r="D83" s="8">
        <f>[1]!s_dq_close(D$3,$A83,1)</f>
        <v>1230.6099999999999</v>
      </c>
      <c r="E83" s="10">
        <f>[1]!s_dq_pctchange(D$3,$A83)/100</f>
        <v>-2.924522937196904E-4</v>
      </c>
    </row>
    <row r="84" spans="1:5" x14ac:dyDescent="0.2">
      <c r="A84" s="3">
        <f>高速公路!A84</f>
        <v>44419</v>
      </c>
      <c r="B84" s="20">
        <f>[1]!s_dq_close(B$3,$A84,1)</f>
        <v>14.542999999999999</v>
      </c>
      <c r="C84" s="10">
        <f>[1]!s_dq_pctchange(B$3,$A84)/100</f>
        <v>4.2814722740141834E-3</v>
      </c>
      <c r="D84" s="8">
        <f>[1]!s_dq_close(D$3,$A84,1)</f>
        <v>1230.97</v>
      </c>
      <c r="E84" s="10">
        <f>[1]!s_dq_pctchange(D$3,$A84)/100</f>
        <v>1.04992694018946E-2</v>
      </c>
    </row>
    <row r="85" spans="1:5" x14ac:dyDescent="0.2">
      <c r="A85" s="3">
        <f>高速公路!A85</f>
        <v>44418</v>
      </c>
      <c r="B85" s="20">
        <f>[1]!s_dq_close(B$3,$A85,1)</f>
        <v>14.481</v>
      </c>
      <c r="C85" s="10">
        <f>[1]!s_dq_pctchange(B$3,$A85)/100</f>
        <v>6.2539086929330736E-3</v>
      </c>
      <c r="D85" s="8">
        <f>[1]!s_dq_close(D$3,$A85,1)</f>
        <v>1218.18</v>
      </c>
      <c r="E85" s="10">
        <f>[1]!s_dq_pctchange(D$3,$A85)/100</f>
        <v>9.0118446119440976E-3</v>
      </c>
    </row>
    <row r="86" spans="1:5" x14ac:dyDescent="0.2">
      <c r="A86" s="3">
        <f>高速公路!A86</f>
        <v>44417</v>
      </c>
      <c r="B86" s="20">
        <f>[1]!s_dq_close(B$3,$A86,1)</f>
        <v>14.391</v>
      </c>
      <c r="C86" s="10">
        <f>[1]!s_dq_pctchange(B$3,$A86)/100</f>
        <v>3.3465802133444914E-3</v>
      </c>
      <c r="D86" s="8">
        <f>[1]!s_dq_close(D$3,$A86,1)</f>
        <v>1207.3</v>
      </c>
      <c r="E86" s="10">
        <f>[1]!s_dq_pctchange(D$3,$A86)/100</f>
        <v>9.6507660400079985E-3</v>
      </c>
    </row>
    <row r="87" spans="1:5" x14ac:dyDescent="0.2">
      <c r="A87" s="3">
        <f>高速公路!A87</f>
        <v>44414</v>
      </c>
      <c r="B87" s="20">
        <f>[1]!s_dq_close(B$3,$A87,1)</f>
        <v>14.343</v>
      </c>
      <c r="C87" s="10">
        <f>[1]!s_dq_pctchange(B$3,$A87)/100</f>
        <v>1.3264451270594895E-3</v>
      </c>
      <c r="D87" s="8">
        <f>[1]!s_dq_close(D$3,$A87,1)</f>
        <v>1195.76</v>
      </c>
      <c r="E87" s="10">
        <f>[1]!s_dq_pctchange(D$3,$A87)/100</f>
        <v>7.5412239532865796E-3</v>
      </c>
    </row>
    <row r="88" spans="1:5" x14ac:dyDescent="0.2">
      <c r="A88" s="3">
        <f>高速公路!A88</f>
        <v>44413</v>
      </c>
      <c r="B88" s="20">
        <f>[1]!s_dq_close(B$3,$A88,1)</f>
        <v>14.324</v>
      </c>
      <c r="C88" s="10">
        <f>[1]!s_dq_pctchange(B$3,$A88)/100</f>
        <v>5.1929824561403395E-3</v>
      </c>
      <c r="D88" s="8">
        <f>[1]!s_dq_close(D$3,$A88,1)</f>
        <v>1186.81</v>
      </c>
      <c r="E88" s="10">
        <f>[1]!s_dq_pctchange(D$3,$A88)/100</f>
        <v>-3.2837274926095822E-3</v>
      </c>
    </row>
    <row r="89" spans="1:5" x14ac:dyDescent="0.2">
      <c r="A89" s="3">
        <f>高速公路!A89</f>
        <v>44412</v>
      </c>
      <c r="B89" s="20">
        <f>[1]!s_dq_close(B$3,$A89,1)</f>
        <v>14.25</v>
      </c>
      <c r="C89" s="10">
        <f>[1]!s_dq_pctchange(B$3,$A89)/100</f>
        <v>7.2806955538276498E-3</v>
      </c>
      <c r="D89" s="8">
        <f>[1]!s_dq_close(D$3,$A89,1)</f>
        <v>1190.72</v>
      </c>
      <c r="E89" s="10">
        <f>[1]!s_dq_pctchange(D$3,$A89)/100</f>
        <v>7.6074907127685757E-3</v>
      </c>
    </row>
    <row r="90" spans="1:5" x14ac:dyDescent="0.2">
      <c r="A90" s="3">
        <f>高速公路!A90</f>
        <v>44411</v>
      </c>
      <c r="B90" s="20">
        <f>[1]!s_dq_close(B$3,$A90,1)</f>
        <v>14.147</v>
      </c>
      <c r="C90" s="10">
        <f>[1]!s_dq_pctchange(B$3,$A90)/100</f>
        <v>7.1189577845803117E-3</v>
      </c>
      <c r="D90" s="8">
        <f>[1]!s_dq_close(D$3,$A90,1)</f>
        <v>1181.73</v>
      </c>
      <c r="E90" s="10">
        <f>[1]!s_dq_pctchange(D$3,$A90)/100</f>
        <v>-1.1369340427667837E-2</v>
      </c>
    </row>
    <row r="91" spans="1:5" x14ac:dyDescent="0.2">
      <c r="A91" s="3">
        <f>高速公路!A91</f>
        <v>44410</v>
      </c>
      <c r="B91" s="20">
        <f>[1]!s_dq_close(B$3,$A91,1)</f>
        <v>14.047000000000001</v>
      </c>
      <c r="C91" s="10">
        <f>[1]!s_dq_pctchange(B$3,$A91)/100</f>
        <v>4.2731999145361637E-4</v>
      </c>
      <c r="D91" s="8">
        <f>[1]!s_dq_close(D$3,$A91,1)</f>
        <v>1195.32</v>
      </c>
      <c r="E91" s="10">
        <f>[1]!s_dq_pctchange(D$3,$A91)/100</f>
        <v>2.8648141614244008E-2</v>
      </c>
    </row>
    <row r="92" spans="1:5" x14ac:dyDescent="0.2">
      <c r="A92" s="3">
        <f>高速公路!A92</f>
        <v>44407</v>
      </c>
      <c r="B92" s="20">
        <f>[1]!s_dq_close(B$3,$A92,1)</f>
        <v>14.041</v>
      </c>
      <c r="C92" s="10">
        <f>[1]!s_dq_pctchange(B$3,$A92)/100</f>
        <v>0</v>
      </c>
      <c r="D92" s="8">
        <f>[1]!s_dq_close(D$3,$A92,1)</f>
        <v>1162.03</v>
      </c>
      <c r="E92" s="10">
        <f>[1]!s_dq_pctchange(D$3,$A92)/100</f>
        <v>6.6182139484921663E-3</v>
      </c>
    </row>
    <row r="93" spans="1:5" x14ac:dyDescent="0.2">
      <c r="A93" s="3">
        <f>高速公路!A93</f>
        <v>44406</v>
      </c>
      <c r="B93" s="20">
        <f>[1]!s_dq_close(B$3,$A93,1)</f>
        <v>14.041</v>
      </c>
      <c r="C93" s="10">
        <f>[1]!s_dq_pctchange(B$3,$A93)/100</f>
        <v>-7.1214926648586083E-5</v>
      </c>
      <c r="D93" s="8">
        <f>[1]!s_dq_close(D$3,$A93,1)</f>
        <v>1154.3900000000001</v>
      </c>
      <c r="E93" s="10">
        <f>[1]!s_dq_pctchange(D$3,$A93)/100</f>
        <v>1.9067964936131266E-2</v>
      </c>
    </row>
    <row r="94" spans="1:5" x14ac:dyDescent="0.2">
      <c r="A94" s="3">
        <f>高速公路!A94</f>
        <v>44405</v>
      </c>
      <c r="B94" s="20">
        <f>[1]!s_dq_close(B$3,$A94,1)</f>
        <v>14.042</v>
      </c>
      <c r="C94" s="10">
        <f>[1]!s_dq_pctchange(B$3,$A94)/100</f>
        <v>0</v>
      </c>
      <c r="D94" s="8">
        <f>[1]!s_dq_close(D$3,$A94,1)</f>
        <v>1132.79</v>
      </c>
      <c r="E94" s="10">
        <f>[1]!s_dq_pctchange(D$3,$A94)/100</f>
        <v>-3.2894512174299062E-2</v>
      </c>
    </row>
    <row r="95" spans="1:5" x14ac:dyDescent="0.2">
      <c r="A95" s="3">
        <f>高速公路!A95</f>
        <v>44404</v>
      </c>
      <c r="B95" s="20">
        <f>[1]!s_dq_close(B$3,$A95,1)</f>
        <v>14.042</v>
      </c>
      <c r="C95" s="10">
        <f>[1]!s_dq_pctchange(B$3,$A95)/100</f>
        <v>2.1369043379158869E-4</v>
      </c>
      <c r="D95" s="8">
        <f>[1]!s_dq_close(D$3,$A95,1)</f>
        <v>1171.32</v>
      </c>
      <c r="E95" s="10">
        <f>[1]!s_dq_pctchange(D$3,$A95)/100</f>
        <v>-2.2156178518357706E-2</v>
      </c>
    </row>
    <row r="96" spans="1:5" x14ac:dyDescent="0.2">
      <c r="A96" s="3">
        <f>高速公路!A96</f>
        <v>44403</v>
      </c>
      <c r="B96" s="20">
        <f>[1]!s_dq_close(B$3,$A96,1)</f>
        <v>14.039</v>
      </c>
      <c r="C96" s="10">
        <f>[1]!s_dq_pctchange(B$3,$A96)/100</f>
        <v>-4.2719829120685138E-4</v>
      </c>
      <c r="D96" s="8">
        <f>[1]!s_dq_close(D$3,$A96,1)</f>
        <v>1197.8599999999999</v>
      </c>
      <c r="E96" s="10">
        <f>[1]!s_dq_pctchange(D$3,$A96)/100</f>
        <v>-5.6695083382448221E-3</v>
      </c>
    </row>
    <row r="97" spans="1:5" x14ac:dyDescent="0.2">
      <c r="A97" s="3">
        <f>高速公路!A97</f>
        <v>44400</v>
      </c>
      <c r="B97" s="20">
        <f>[1]!s_dq_close(B$3,$A97,1)</f>
        <v>14.045</v>
      </c>
      <c r="C97" s="10">
        <f>[1]!s_dq_pctchange(B$3,$A97)/100</f>
        <v>2.2120736406451109E-3</v>
      </c>
      <c r="D97" s="8">
        <f>[1]!s_dq_close(D$3,$A97,1)</f>
        <v>1204.69</v>
      </c>
      <c r="E97" s="10">
        <f>[1]!s_dq_pctchange(D$3,$A97)/100</f>
        <v>-1.4955273185170618E-2</v>
      </c>
    </row>
    <row r="98" spans="1:5" x14ac:dyDescent="0.2">
      <c r="A98" s="3">
        <f>高速公路!A98</f>
        <v>44399</v>
      </c>
      <c r="B98" s="20">
        <f>[1]!s_dq_close(B$3,$A98,1)</f>
        <v>14.013999999999999</v>
      </c>
      <c r="C98" s="10">
        <f>[1]!s_dq_pctchange(B$3,$A98)/100</f>
        <v>3.5691341280598226E-4</v>
      </c>
      <c r="D98" s="8">
        <f>[1]!s_dq_close(D$3,$A98,1)</f>
        <v>1222.98</v>
      </c>
      <c r="E98" s="10">
        <f>[1]!s_dq_pctchange(D$3,$A98)/100</f>
        <v>7.7290705339486728E-3</v>
      </c>
    </row>
    <row r="99" spans="1:5" x14ac:dyDescent="0.2">
      <c r="A99" s="3">
        <f>高速公路!A99</f>
        <v>44398</v>
      </c>
      <c r="B99" s="20">
        <f>[1]!s_dq_close(B$3,$A99,1)</f>
        <v>14.009</v>
      </c>
      <c r="C99" s="10">
        <f>[1]!s_dq_pctchange(B$3,$A99)/100</f>
        <v>-7.8459343794573695E-4</v>
      </c>
      <c r="D99" s="8">
        <f>[1]!s_dq_close(D$3,$A99,1)</f>
        <v>1213.5999999999999</v>
      </c>
      <c r="E99" s="10">
        <f>[1]!s_dq_pctchange(D$3,$A99)/100</f>
        <v>2.0054801889488372E-2</v>
      </c>
    </row>
    <row r="100" spans="1:5" x14ac:dyDescent="0.2">
      <c r="A100" s="3">
        <f>高速公路!A100</f>
        <v>44397</v>
      </c>
      <c r="B100" s="20">
        <f>[1]!s_dq_close(B$3,$A100,1)</f>
        <v>14.02</v>
      </c>
      <c r="C100" s="10">
        <f>[1]!s_dq_pctchange(B$3,$A100)/100</f>
        <v>6.4235243737066172E-4</v>
      </c>
      <c r="D100" s="8">
        <f>[1]!s_dq_close(D$3,$A100,1)</f>
        <v>1189.74</v>
      </c>
      <c r="E100" s="10">
        <f>[1]!s_dq_pctchange(D$3,$A100)/100</f>
        <v>-5.8832922903603382E-5</v>
      </c>
    </row>
    <row r="101" spans="1:5" x14ac:dyDescent="0.2">
      <c r="A101" s="3">
        <f>高速公路!A101</f>
        <v>44396</v>
      </c>
      <c r="B101" s="20">
        <f>[1]!s_dq_close(B$3,$A101,1)</f>
        <v>14.010999999999999</v>
      </c>
      <c r="C101" s="10">
        <f>[1]!s_dq_pctchange(B$3,$A101)/100</f>
        <v>1.4276536512234218E-4</v>
      </c>
      <c r="D101" s="8">
        <f>[1]!s_dq_close(D$3,$A101,1)</f>
        <v>1189.81</v>
      </c>
      <c r="E101" s="10">
        <f>[1]!s_dq_pctchange(D$3,$A101)/100</f>
        <v>-1.3375458148830049E-2</v>
      </c>
    </row>
    <row r="102" spans="1:5" x14ac:dyDescent="0.2">
      <c r="A102" s="3">
        <f>高速公路!A102</f>
        <v>44393</v>
      </c>
      <c r="B102" s="20">
        <f>[1]!s_dq_close(B$3,$A102,1)</f>
        <v>14.009</v>
      </c>
      <c r="C102" s="10">
        <f>[1]!s_dq_pctchange(B$3,$A102)/100</f>
        <v>1.5728891113176693E-3</v>
      </c>
      <c r="D102" s="8">
        <f>[1]!s_dq_close(D$3,$A102,1)</f>
        <v>1205.94</v>
      </c>
      <c r="E102" s="10">
        <f>[1]!s_dq_pctchange(D$3,$A102)/100</f>
        <v>-4.3921206016874466E-3</v>
      </c>
    </row>
    <row r="103" spans="1:5" x14ac:dyDescent="0.2">
      <c r="A103" s="3">
        <f>高速公路!A103</f>
        <v>44392</v>
      </c>
      <c r="B103" s="20">
        <f>[1]!s_dq_close(B$3,$A103,1)</f>
        <v>13.987</v>
      </c>
      <c r="C103" s="10">
        <f>[1]!s_dq_pctchange(B$3,$A103)/100</f>
        <v>2.7960997992543517E-3</v>
      </c>
      <c r="D103" s="8">
        <f>[1]!s_dq_close(D$3,$A103,1)</f>
        <v>1211.26</v>
      </c>
      <c r="E103" s="10">
        <f>[1]!s_dq_pctchange(D$3,$A103)/100</f>
        <v>-6.2516408506170561E-3</v>
      </c>
    </row>
    <row r="104" spans="1:5" x14ac:dyDescent="0.2">
      <c r="A104" s="3">
        <f>高速公路!A104</f>
        <v>44391</v>
      </c>
      <c r="B104" s="20">
        <f>[1]!s_dq_close(B$3,$A104,1)</f>
        <v>13.948</v>
      </c>
      <c r="C104" s="10">
        <f>[1]!s_dq_pctchange(B$3,$A104)/100</f>
        <v>-3.5007501607486956E-3</v>
      </c>
      <c r="D104" s="8">
        <f>[1]!s_dq_close(D$3,$A104,1)</f>
        <v>1218.8800000000001</v>
      </c>
      <c r="E104" s="10">
        <f>[1]!s_dq_pctchange(D$3,$A104)/100</f>
        <v>-1.4879292647641101E-2</v>
      </c>
    </row>
    <row r="105" spans="1:5" x14ac:dyDescent="0.2">
      <c r="A105" s="3">
        <f>高速公路!A105</f>
        <v>44390</v>
      </c>
      <c r="B105" s="20">
        <f>[1]!s_dq_close(B$3,$A105,1)</f>
        <v>13.997</v>
      </c>
      <c r="C105" s="10">
        <f>[1]!s_dq_pctchange(B$3,$A105)/100</f>
        <v>0</v>
      </c>
      <c r="D105" s="8">
        <f>[1]!s_dq_close(D$3,$A105,1)</f>
        <v>1237.29</v>
      </c>
      <c r="E105" s="10">
        <f>[1]!s_dq_pctchange(D$3,$A105)/100</f>
        <v>2.2097576288268046E-2</v>
      </c>
    </row>
    <row r="106" spans="1:5" x14ac:dyDescent="0.2">
      <c r="A106" s="3">
        <f>高速公路!A106</f>
        <v>44389</v>
      </c>
      <c r="B106" s="20">
        <f>[1]!s_dq_close(B$3,$A106,1)</f>
        <v>13.997</v>
      </c>
      <c r="C106" s="10">
        <f>[1]!s_dq_pctchange(B$3,$A106)/100</f>
        <v>-7.1438776968098721E-5</v>
      </c>
      <c r="D106" s="8">
        <f>[1]!s_dq_close(D$3,$A106,1)</f>
        <v>1210.54</v>
      </c>
      <c r="E106" s="10">
        <f>[1]!s_dq_pctchange(D$3,$A106)/100</f>
        <v>5.8496053178229857E-3</v>
      </c>
    </row>
    <row r="107" spans="1:5" x14ac:dyDescent="0.2">
      <c r="A107" s="3">
        <f>高速公路!A107</f>
        <v>44386</v>
      </c>
      <c r="B107" s="20">
        <f>[1]!s_dq_close(B$3,$A107,1)</f>
        <v>13.997999999999999</v>
      </c>
      <c r="C107" s="10">
        <f>[1]!s_dq_pctchange(B$3,$A107)/100</f>
        <v>2.8583678719448048E-4</v>
      </c>
      <c r="D107" s="8">
        <f>[1]!s_dq_close(D$3,$A107,1)</f>
        <v>1203.5</v>
      </c>
      <c r="E107" s="10">
        <f>[1]!s_dq_pctchange(D$3,$A107)/100</f>
        <v>1.554325446383373E-2</v>
      </c>
    </row>
    <row r="108" spans="1:5" x14ac:dyDescent="0.2">
      <c r="A108" s="3">
        <f>高速公路!A108</f>
        <v>44385</v>
      </c>
      <c r="B108" s="20">
        <f>[1]!s_dq_close(B$3,$A108,1)</f>
        <v>13.994</v>
      </c>
      <c r="C108" s="10">
        <f>[1]!s_dq_pctchange(B$3,$A108)/100</f>
        <v>-4.9996428826510058E-4</v>
      </c>
      <c r="D108" s="8">
        <f>[1]!s_dq_close(D$3,$A108,1)</f>
        <v>1185.08</v>
      </c>
      <c r="E108" s="10">
        <f>[1]!s_dq_pctchange(D$3,$A108)/100</f>
        <v>5.994748262789808E-4</v>
      </c>
    </row>
    <row r="109" spans="1:5" x14ac:dyDescent="0.2">
      <c r="A109" s="3">
        <f>高速公路!A109</f>
        <v>44384</v>
      </c>
      <c r="B109" s="20">
        <f>[1]!s_dq_close(B$3,$A109,1)</f>
        <v>14.000999999999999</v>
      </c>
      <c r="C109" s="10">
        <f>[1]!s_dq_pctchange(B$3,$A109)/100</f>
        <v>-4.9971444888632737E-4</v>
      </c>
      <c r="D109" s="8">
        <f>[1]!s_dq_close(D$3,$A109,1)</f>
        <v>1184.3699999999999</v>
      </c>
      <c r="E109" s="10">
        <f>[1]!s_dq_pctchange(D$3,$A109)/100</f>
        <v>1.7159199237368743E-2</v>
      </c>
    </row>
    <row r="110" spans="1:5" x14ac:dyDescent="0.2">
      <c r="A110" s="3">
        <f>高速公路!A110</f>
        <v>44383</v>
      </c>
      <c r="B110" s="20">
        <f>[1]!s_dq_close(B$3,$A110,1)</f>
        <v>14.007999999999999</v>
      </c>
      <c r="C110" s="10">
        <f>[1]!s_dq_pctchange(B$3,$A110)/100</f>
        <v>-7.1336852618073638E-4</v>
      </c>
      <c r="D110" s="8">
        <f>[1]!s_dq_close(D$3,$A110,1)</f>
        <v>1164.3900000000001</v>
      </c>
      <c r="E110" s="10">
        <f>[1]!s_dq_pctchange(D$3,$A110)/100</f>
        <v>6.9442042270574907E-3</v>
      </c>
    </row>
    <row r="111" spans="1:5" x14ac:dyDescent="0.2">
      <c r="A111" s="3">
        <f>高速公路!A111</f>
        <v>44382</v>
      </c>
      <c r="B111" s="20">
        <f>[1]!s_dq_close(B$3,$A111,1)</f>
        <v>14.018000000000001</v>
      </c>
      <c r="C111" s="10">
        <f>[1]!s_dq_pctchange(B$3,$A111)/100</f>
        <v>-1.3535655766901849E-3</v>
      </c>
      <c r="D111" s="8">
        <f>[1]!s_dq_close(D$3,$A111,1)</f>
        <v>1156.3599999999999</v>
      </c>
      <c r="E111" s="10">
        <f>[1]!s_dq_pctchange(D$3,$A111)/100</f>
        <v>1.5972868966244211E-2</v>
      </c>
    </row>
    <row r="112" spans="1:5" x14ac:dyDescent="0.2">
      <c r="A112" s="3">
        <f>高速公路!A112</f>
        <v>44379</v>
      </c>
      <c r="B112" s="20">
        <f>[1]!s_dq_close(B$3,$A112,1)</f>
        <v>14.037000000000001</v>
      </c>
      <c r="C112" s="10">
        <f>[1]!s_dq_pctchange(B$3,$A112)/100</f>
        <v>-1.0503313125616745E-2</v>
      </c>
      <c r="D112" s="8">
        <f>[1]!s_dq_close(D$3,$A112,1)</f>
        <v>1138.18</v>
      </c>
      <c r="E112" s="10">
        <f>[1]!s_dq_pctchange(D$3,$A112)/100</f>
        <v>-5.8174067992032555E-3</v>
      </c>
    </row>
    <row r="113" spans="1:5" x14ac:dyDescent="0.2">
      <c r="A113" s="3">
        <f>高速公路!A113</f>
        <v>44378</v>
      </c>
      <c r="B113" s="20">
        <f>[1]!s_dq_close(B$3,$A113,1)</f>
        <v>14.186</v>
      </c>
      <c r="C113" s="10">
        <f>[1]!s_dq_pctchange(B$3,$A113)/100</f>
        <v>1.0614803732991318E-2</v>
      </c>
      <c r="D113" s="8">
        <f>[1]!s_dq_close(D$3,$A113,1)</f>
        <v>1144.8399999999999</v>
      </c>
      <c r="E113" s="10">
        <f>[1]!s_dq_pctchange(D$3,$A113)/100</f>
        <v>-1.190198769236097E-2</v>
      </c>
    </row>
    <row r="114" spans="1:5" x14ac:dyDescent="0.2">
      <c r="A114" s="3">
        <f>高速公路!A114</f>
        <v>44377</v>
      </c>
      <c r="B114" s="20">
        <f>[1]!s_dq_close(B$3,$A114,1)</f>
        <v>14.037000000000001</v>
      </c>
      <c r="C114" s="10">
        <f>[1]!s_dq_pctchange(B$3,$A114)/100</f>
        <v>2.9294084024007122E-3</v>
      </c>
      <c r="D114" s="8">
        <f>[1]!s_dq_close(D$3,$A114,1)</f>
        <v>1158.6300000000001</v>
      </c>
      <c r="E114" s="10">
        <f>[1]!s_dq_pctchange(D$3,$A114)/100</f>
        <v>-1.7318031430934577E-3</v>
      </c>
    </row>
    <row r="115" spans="1:5" x14ac:dyDescent="0.2">
      <c r="A115" s="3">
        <f>高速公路!A115</f>
        <v>44376</v>
      </c>
      <c r="B115" s="20">
        <f>[1]!s_dq_close(B$3,$A115,1)</f>
        <v>13.996</v>
      </c>
      <c r="C115" s="10">
        <f>[1]!s_dq_pctchange(B$3,$A115)/100</f>
        <v>-4.126938949765179E-3</v>
      </c>
      <c r="D115" s="8">
        <f>[1]!s_dq_close(D$3,$A115,1)</f>
        <v>1160.6400000000001</v>
      </c>
      <c r="E115" s="10">
        <f>[1]!s_dq_pctchange(D$3,$A115)/100</f>
        <v>-1.1716621253405985E-2</v>
      </c>
    </row>
    <row r="116" spans="1:5" x14ac:dyDescent="0.2">
      <c r="A116" s="3">
        <f>高速公路!A116</f>
        <v>44375</v>
      </c>
      <c r="B116" s="20">
        <f>[1]!s_dq_close(B$3,$A116,1)</f>
        <v>14.054</v>
      </c>
      <c r="C116" s="10">
        <f>[1]!s_dq_pctchange(B$3,$A116)/100</f>
        <v>-1.7047876118766257E-3</v>
      </c>
      <c r="D116" s="8">
        <f>[1]!s_dq_close(D$3,$A116,1)</f>
        <v>1174.4000000000001</v>
      </c>
      <c r="E116" s="10">
        <f>[1]!s_dq_pctchange(D$3,$A116)/100</f>
        <v>-4.6951539908808614E-3</v>
      </c>
    </row>
    <row r="117" spans="1:5" x14ac:dyDescent="0.2">
      <c r="A117" s="3">
        <f>高速公路!A117</f>
        <v>44372</v>
      </c>
      <c r="B117" s="20">
        <f>[1]!s_dq_close(B$3,$A117,1)</f>
        <v>14.077999999999999</v>
      </c>
      <c r="C117" s="10">
        <f>[1]!s_dq_pctchange(B$3,$A117)/100</f>
        <v>5.6858564321244623E-4</v>
      </c>
      <c r="D117" s="8">
        <f>[1]!s_dq_close(D$3,$A117,1)</f>
        <v>1179.94</v>
      </c>
      <c r="E117" s="10">
        <f>[1]!s_dq_pctchange(D$3,$A117)/100</f>
        <v>-5.7551168297142056E-3</v>
      </c>
    </row>
    <row r="118" spans="1:5" x14ac:dyDescent="0.2">
      <c r="A118" s="3">
        <f>高速公路!A118</f>
        <v>44371</v>
      </c>
      <c r="B118" s="20">
        <f>[1]!s_dq_close(B$3,$A118,1)</f>
        <v>14.07</v>
      </c>
      <c r="C118" s="10">
        <f>[1]!s_dq_pctchange(B$3,$A118)/100</f>
        <v>-1.5257558790593505E-2</v>
      </c>
      <c r="D118" s="8">
        <f>[1]!s_dq_close(D$3,$A118,1)</f>
        <v>1186.77</v>
      </c>
      <c r="E118" s="10">
        <f>[1]!s_dq_pctchange(D$3,$A118)/100</f>
        <v>-2.9405092962101038E-3</v>
      </c>
    </row>
    <row r="119" spans="1:5" x14ac:dyDescent="0.2">
      <c r="A119" s="3">
        <f>高速公路!A119</f>
        <v>44370</v>
      </c>
      <c r="B119" s="20">
        <f>[1]!s_dq_close(B$3,$A119,1)</f>
        <v>14.288</v>
      </c>
      <c r="C119" s="10">
        <f>[1]!s_dq_pctchange(B$3,$A119)/100</f>
        <v>-2.8027210884353681E-2</v>
      </c>
      <c r="D119" s="8">
        <f>[1]!s_dq_close(D$3,$A119,1)</f>
        <v>1190.27</v>
      </c>
      <c r="E119" s="10">
        <f>[1]!s_dq_pctchange(D$3,$A119)/100</f>
        <v>1.0681928181439876E-2</v>
      </c>
    </row>
    <row r="120" spans="1:5" x14ac:dyDescent="0.2">
      <c r="A120" s="3">
        <f>高速公路!A120</f>
        <v>44369</v>
      </c>
      <c r="B120" s="20">
        <f>[1]!s_dq_close(B$3,$A120,1)</f>
        <v>14.7</v>
      </c>
      <c r="C120" s="10">
        <f>[1]!s_dq_pctchange(B$3,$A120)/100</f>
        <v>-7.4773978655434767E-4</v>
      </c>
      <c r="D120" s="8">
        <f>[1]!s_dq_close(D$3,$A120,1)</f>
        <v>1177.69</v>
      </c>
      <c r="E120" s="10">
        <f>[1]!s_dq_pctchange(D$3,$A120)/100</f>
        <v>1.3171252086236811E-2</v>
      </c>
    </row>
    <row r="121" spans="1:5" x14ac:dyDescent="0.2">
      <c r="A121" s="3">
        <f>高速公路!A121</f>
        <v>44368</v>
      </c>
      <c r="B121" s="20">
        <f>[1]!s_dq_close(B$3,$A121,1)</f>
        <v>14.711</v>
      </c>
      <c r="C121" s="10">
        <f>[1]!s_dq_pctchange(B$3,$A121)/100</f>
        <v>9.9476831091180828E-2</v>
      </c>
      <c r="D121" s="8">
        <f>[1]!s_dq_close(D$3,$A121,1)</f>
        <v>1162.3800000000001</v>
      </c>
      <c r="E121" s="10">
        <f>[1]!s_dq_pctchange(D$3,$A121)/100</f>
        <v>4.5197251868815775E-3</v>
      </c>
    </row>
  </sheetData>
  <mergeCells count="4">
    <mergeCell ref="B2:C2"/>
    <mergeCell ref="D2:E2"/>
    <mergeCell ref="N2:O2"/>
    <mergeCell ref="P2:Q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Basic</vt:lpstr>
      <vt:lpstr>reits合集</vt:lpstr>
      <vt:lpstr>国债</vt:lpstr>
      <vt:lpstr>高速公路</vt:lpstr>
      <vt:lpstr>产业园区</vt:lpstr>
      <vt:lpstr>物流</vt:lpstr>
      <vt:lpstr>水务</vt:lpstr>
      <vt:lpstr>环保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jsz2050</dc:creator>
  <cp:lastModifiedBy>jsz2050</cp:lastModifiedBy>
  <dcterms:created xsi:type="dcterms:W3CDTF">2015-06-05T18:17:20Z</dcterms:created>
  <dcterms:modified xsi:type="dcterms:W3CDTF">2021-12-09T09:01:03Z</dcterms:modified>
</cp:coreProperties>
</file>