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320" yWindow="270" windowWidth="13050" windowHeight="8115"/>
  </bookViews>
  <sheets>
    <sheet name="Estimate Sheet" sheetId="1" r:id="rId1"/>
  </sheets>
  <calcPr calcId="145621"/>
</workbook>
</file>

<file path=xl/calcChain.xml><?xml version="1.0" encoding="utf-8"?>
<calcChain xmlns="http://schemas.openxmlformats.org/spreadsheetml/2006/main">
  <c r="F75" i="1" l="1"/>
  <c r="H75" i="1" s="1"/>
  <c r="F74" i="1"/>
  <c r="H74" i="1" s="1"/>
  <c r="F73" i="1"/>
  <c r="H73" i="1" s="1"/>
  <c r="F64" i="1"/>
  <c r="H64" i="1" s="1"/>
  <c r="F48" i="1"/>
  <c r="H48" i="1" s="1"/>
  <c r="F43" i="1"/>
  <c r="H43" i="1" s="1"/>
  <c r="F51" i="1"/>
  <c r="H51" i="1" s="1"/>
  <c r="F108" i="1"/>
  <c r="H108" i="1" s="1"/>
  <c r="F106" i="1"/>
  <c r="H106" i="1" s="1"/>
  <c r="F105" i="1"/>
  <c r="H105" i="1" s="1"/>
  <c r="F30" i="1"/>
  <c r="H30" i="1" s="1"/>
  <c r="H34" i="1"/>
  <c r="F42" i="1"/>
  <c r="H42" i="1" s="1"/>
  <c r="F102" i="1"/>
  <c r="H102" i="1" s="1"/>
  <c r="F103" i="1"/>
  <c r="H103" i="1" s="1"/>
  <c r="F104" i="1"/>
  <c r="H104" i="1" s="1"/>
  <c r="F107" i="1"/>
  <c r="H107" i="1" s="1"/>
  <c r="H94" i="1"/>
  <c r="H86" i="1"/>
  <c r="H87" i="1"/>
  <c r="H88" i="1"/>
  <c r="H89" i="1"/>
  <c r="H90" i="1"/>
  <c r="H91" i="1"/>
  <c r="H92" i="1"/>
  <c r="H93" i="1"/>
  <c r="F52" i="1"/>
  <c r="F53" i="1"/>
  <c r="F54" i="1"/>
  <c r="F55" i="1"/>
  <c r="H55" i="1" s="1"/>
  <c r="F56" i="1"/>
  <c r="F57" i="1"/>
  <c r="F58" i="1"/>
  <c r="F59" i="1"/>
  <c r="F60" i="1"/>
  <c r="F61" i="1"/>
  <c r="F62" i="1"/>
  <c r="F63" i="1"/>
  <c r="F65" i="1"/>
  <c r="F66" i="1"/>
  <c r="F67" i="1"/>
  <c r="F68" i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2" i="1"/>
  <c r="H72" i="1" s="1"/>
  <c r="F71" i="1"/>
  <c r="H71" i="1" s="1"/>
  <c r="F70" i="1"/>
  <c r="H70" i="1" s="1"/>
  <c r="F37" i="1"/>
  <c r="F38" i="1"/>
  <c r="F39" i="1"/>
  <c r="F40" i="1"/>
  <c r="F41" i="1"/>
  <c r="F44" i="1"/>
  <c r="F45" i="1"/>
  <c r="F46" i="1"/>
  <c r="F31" i="1"/>
  <c r="F32" i="1"/>
  <c r="F33" i="1"/>
  <c r="F35" i="1"/>
  <c r="F36" i="1"/>
  <c r="F29" i="1"/>
  <c r="F69" i="1"/>
  <c r="H69" i="1" s="1"/>
  <c r="H68" i="1"/>
  <c r="H67" i="1"/>
  <c r="H66" i="1"/>
  <c r="H65" i="1"/>
  <c r="H63" i="1"/>
  <c r="H62" i="1"/>
  <c r="H61" i="1"/>
  <c r="H60" i="1"/>
  <c r="H59" i="1"/>
  <c r="H58" i="1"/>
  <c r="H57" i="1"/>
  <c r="H56" i="1"/>
  <c r="H54" i="1"/>
  <c r="H53" i="1"/>
  <c r="H52" i="1"/>
  <c r="F50" i="1"/>
  <c r="H50" i="1" s="1"/>
  <c r="F49" i="1"/>
  <c r="H49" i="1" s="1"/>
  <c r="H44" i="1"/>
  <c r="F47" i="1"/>
  <c r="H47" i="1" s="1"/>
  <c r="F84" i="1"/>
  <c r="H84" i="1" s="1"/>
  <c r="F101" i="1"/>
  <c r="H101" i="1" s="1"/>
  <c r="H32" i="1"/>
  <c r="H29" i="1"/>
  <c r="H36" i="1"/>
  <c r="H31" i="1"/>
  <c r="H39" i="1"/>
  <c r="H37" i="1"/>
  <c r="H33" i="1"/>
  <c r="H35" i="1"/>
  <c r="H38" i="1"/>
  <c r="H40" i="1"/>
  <c r="H41" i="1"/>
  <c r="H45" i="1"/>
  <c r="H46" i="1"/>
  <c r="F109" i="1"/>
  <c r="H109" i="1" s="1"/>
  <c r="F110" i="1"/>
  <c r="H110" i="1" s="1"/>
  <c r="H111" i="1" l="1"/>
  <c r="H96" i="1"/>
  <c r="H112" i="1" l="1"/>
</calcChain>
</file>

<file path=xl/sharedStrings.xml><?xml version="1.0" encoding="utf-8"?>
<sst xmlns="http://schemas.openxmlformats.org/spreadsheetml/2006/main" count="257" uniqueCount="160">
  <si>
    <t>Phone &amp; Fax Number</t>
  </si>
  <si>
    <t>unit</t>
  </si>
  <si>
    <t>MSRP</t>
  </si>
  <si>
    <t>Discount Offered</t>
  </si>
  <si>
    <t>TU Cost</t>
  </si>
  <si>
    <t>Quant. Needed</t>
  </si>
  <si>
    <t>Ea.</t>
  </si>
  <si>
    <t>Ft.</t>
  </si>
  <si>
    <t>Hr.</t>
  </si>
  <si>
    <t>Component</t>
  </si>
  <si>
    <t>Discount</t>
  </si>
  <si>
    <t>Quant.</t>
  </si>
  <si>
    <t>Cost this room</t>
  </si>
  <si>
    <t>Classroom Technology Project Manager (approval)</t>
  </si>
  <si>
    <t>signature</t>
  </si>
  <si>
    <t>date</t>
  </si>
  <si>
    <t>Department Representative (approval)</t>
  </si>
  <si>
    <t>fill in all applicable white areas</t>
  </si>
  <si>
    <t>Cost this Room</t>
  </si>
  <si>
    <t>Serial Number</t>
  </si>
  <si>
    <t>Sub-Total all Additional Items</t>
  </si>
  <si>
    <t>Total (Contract + Additional)</t>
  </si>
  <si>
    <t xml:space="preserve">Sub-Total (All Contract Items) </t>
  </si>
  <si>
    <t>Cable/Labor</t>
  </si>
  <si>
    <t xml:space="preserve">Additional (Contract &amp; Non-contract) Required Items </t>
  </si>
  <si>
    <t xml:space="preserve">Manual Screen </t>
  </si>
  <si>
    <t>Ceiling Projector</t>
  </si>
  <si>
    <t xml:space="preserve">Projector Mount </t>
  </si>
  <si>
    <t>Project. Ceiling Tray</t>
  </si>
  <si>
    <t>Secure-It Sonic Shock SSA-100</t>
  </si>
  <si>
    <t>Security</t>
  </si>
  <si>
    <t>Visual Presenter</t>
  </si>
  <si>
    <t xml:space="preserve">Switcher &amp; DA </t>
  </si>
  <si>
    <t xml:space="preserve">Mixer/Amp: </t>
  </si>
  <si>
    <t>Bogen Power Vector Pro V250</t>
  </si>
  <si>
    <t>Speaker</t>
  </si>
  <si>
    <t>Model</t>
  </si>
  <si>
    <t>Equipment</t>
  </si>
  <si>
    <t>KVM Switch</t>
  </si>
  <si>
    <t>1.   Campus customer contacts Classroom/Presentation Technology Manager(C/PTM) to discuss AV/Smart classroom needs. Polley Adams 410-704-3182 (CTPM)</t>
  </si>
  <si>
    <t xml:space="preserve">2.   C/PTM completes Equipment/Model section of form and forwards it to Contractor. </t>
  </si>
  <si>
    <t xml:space="preserve">3.   Contractor completes cabling, labor and additional items section and returns to C/PTM. </t>
  </si>
  <si>
    <t xml:space="preserve">TU Dept. Contact </t>
  </si>
  <si>
    <t>TU Project #</t>
  </si>
  <si>
    <t>1631 Sulphur Spring Rd. 21227</t>
  </si>
  <si>
    <t xml:space="preserve">Phone - 410-737-0130  </t>
  </si>
  <si>
    <t>Fax - 410-737-0188</t>
  </si>
  <si>
    <t>Requisition #</t>
  </si>
  <si>
    <t>TU Building &amp; Room #(s)</t>
  </si>
  <si>
    <r>
      <t xml:space="preserve">Plenum Cable: </t>
    </r>
    <r>
      <rPr>
        <b/>
        <sz val="9"/>
        <rFont val="Arial"/>
        <family val="2"/>
      </rPr>
      <t>COMPOSITE</t>
    </r>
    <r>
      <rPr>
        <sz val="9"/>
        <rFont val="Arial"/>
        <family val="2"/>
      </rPr>
      <t xml:space="preserve"> Video</t>
    </r>
  </si>
  <si>
    <r>
      <t xml:space="preserve">Plenum Cable: </t>
    </r>
    <r>
      <rPr>
        <b/>
        <sz val="9"/>
        <rFont val="Arial"/>
        <family val="2"/>
      </rPr>
      <t>COMPUTER</t>
    </r>
  </si>
  <si>
    <r>
      <t xml:space="preserve">Plenum Cable: </t>
    </r>
    <r>
      <rPr>
        <b/>
        <sz val="9"/>
        <rFont val="Arial"/>
        <family val="2"/>
      </rPr>
      <t>NETWORK</t>
    </r>
  </si>
  <si>
    <r>
      <t xml:space="preserve">Painted </t>
    </r>
    <r>
      <rPr>
        <b/>
        <sz val="9"/>
        <rFont val="Arial"/>
        <family val="2"/>
      </rPr>
      <t>EMT</t>
    </r>
    <r>
      <rPr>
        <sz val="9"/>
        <rFont val="Arial"/>
        <family val="2"/>
      </rPr>
      <t xml:space="preserve"> including box</t>
    </r>
  </si>
  <si>
    <r>
      <t xml:space="preserve">Plenum Audio </t>
    </r>
    <r>
      <rPr>
        <b/>
        <sz val="9"/>
        <rFont val="Arial"/>
        <family val="2"/>
      </rPr>
      <t>SPEAKER CABLE</t>
    </r>
    <r>
      <rPr>
        <sz val="9"/>
        <rFont val="Arial"/>
        <family val="2"/>
      </rPr>
      <t>, 16 Ga.</t>
    </r>
  </si>
  <si>
    <r>
      <t xml:space="preserve">Plenum Audio Cable for </t>
    </r>
    <r>
      <rPr>
        <b/>
        <sz val="8"/>
        <rFont val="Arial"/>
        <family val="2"/>
      </rPr>
      <t>COMPUTER &amp; VIDEO SOURCES</t>
    </r>
  </si>
  <si>
    <r>
      <t xml:space="preserve">Labor - </t>
    </r>
    <r>
      <rPr>
        <b/>
        <sz val="9"/>
        <rFont val="Arial"/>
        <family val="2"/>
      </rPr>
      <t>TECHNICAL</t>
    </r>
  </si>
  <si>
    <r>
      <t xml:space="preserve">Labor - </t>
    </r>
    <r>
      <rPr>
        <b/>
        <sz val="9"/>
        <rFont val="Arial"/>
        <family val="2"/>
      </rPr>
      <t>NON-TECHNICAL</t>
    </r>
  </si>
  <si>
    <r>
      <t>Serial Number</t>
    </r>
    <r>
      <rPr>
        <sz val="8"/>
        <color indexed="9"/>
        <rFont val="Arial"/>
        <family val="2"/>
      </rPr>
      <t xml:space="preserve"> (Entered by vendor)</t>
    </r>
  </si>
  <si>
    <r>
      <t>5.   If acquisition exceeds $5000 the approved STCS is then forwarded electronically as backup to Procurement with a budget approved requisition. If the acquisition less than $5000 it can be procured with a TU P-Card and it does not need to be sent to Procurement.</t>
    </r>
    <r>
      <rPr>
        <b/>
        <sz val="11"/>
        <rFont val="Arial"/>
        <family val="2"/>
      </rPr>
      <t xml:space="preserve"> </t>
    </r>
  </si>
  <si>
    <t>Elmo P100</t>
  </si>
  <si>
    <t>Interconnect Box</t>
  </si>
  <si>
    <t>Control System</t>
  </si>
  <si>
    <t>Altinex Tilt n Pop#SQ46361A</t>
  </si>
  <si>
    <t>ATW-3131aC - Lavalier</t>
  </si>
  <si>
    <t xml:space="preserve">Please note: Procurement cannot issue a purchase order without an electronic copy of this form. </t>
  </si>
  <si>
    <t>Instructions - TU-1042 Classroom Technology Cost Sheet (CTCS)</t>
  </si>
  <si>
    <t>4.   C/PTM reviews and approves CTCS.</t>
  </si>
  <si>
    <t>7.   Upon completion of installation the Contractor will insert serial numbers for all applicable equipment on CTCS and forward a copy to Media Resource Services and Property Records.</t>
  </si>
  <si>
    <t>6.   Procurement will issue a Purchase Order to contractor with CTCS as backup documentation. Procurement will also send copy of CTCS to the Head of Media Resource Services and the Manager of Property Records.</t>
  </si>
  <si>
    <t>Visual Sound Inc.- Cindy Davis</t>
  </si>
  <si>
    <t>Da-Lite 69X92 Model C-Matte White</t>
  </si>
  <si>
    <t>Epson PowerLite ProZ8000WU</t>
  </si>
  <si>
    <t>Epson - V12H004S04</t>
  </si>
  <si>
    <t>Panasonic PTFW300U</t>
  </si>
  <si>
    <t>*Peerless CMJ-455</t>
  </si>
  <si>
    <t>Smart SB685</t>
  </si>
  <si>
    <t>WolfVision 8plus3</t>
  </si>
  <si>
    <t>*Kramer VP 200K</t>
  </si>
  <si>
    <t>*Kramer VP 222K</t>
  </si>
  <si>
    <t>*Belkin 4Port PS2/USB/Aud F1DS104J</t>
  </si>
  <si>
    <t>*Sony BDP350</t>
  </si>
  <si>
    <t>*Community Cloud6 ceiling spkr</t>
  </si>
  <si>
    <t>*Atlas Sound FAP-62T ceiling spkr</t>
  </si>
  <si>
    <t>*Extron FF 120</t>
  </si>
  <si>
    <t>Crestron TPS 6L</t>
  </si>
  <si>
    <t>Crestron TPS V12-WALL</t>
  </si>
  <si>
    <t>Crestron TPMC 8x</t>
  </si>
  <si>
    <t>Crestron MP B20</t>
  </si>
  <si>
    <t>Extron MLC 226 IPDV+</t>
  </si>
  <si>
    <t>Extron TLP 350</t>
  </si>
  <si>
    <t>Extron TLP 700MV</t>
  </si>
  <si>
    <t>Extron TLP 700TV</t>
  </si>
  <si>
    <t>Crestron Pro2</t>
  </si>
  <si>
    <t>Extron IPL 250</t>
  </si>
  <si>
    <t>Extron MLS 406 MA</t>
  </si>
  <si>
    <t>Extron MLS 608D</t>
  </si>
  <si>
    <t>Crestron QM-RMC</t>
  </si>
  <si>
    <t>Shure MX418SC - shock mount</t>
  </si>
  <si>
    <t>Shure MX392</t>
  </si>
  <si>
    <t>Shure MX202W.C</t>
  </si>
  <si>
    <t>Electric screen</t>
  </si>
  <si>
    <t>Standard Lens</t>
  </si>
  <si>
    <t>Interactive Panel</t>
  </si>
  <si>
    <t>Interactive Whiteboard</t>
  </si>
  <si>
    <t>55" LCD  w/wall mount</t>
  </si>
  <si>
    <t>Blu-ray/DVD player</t>
  </si>
  <si>
    <t>Cable Management</t>
  </si>
  <si>
    <t>Touchpanel</t>
  </si>
  <si>
    <t>Button panel</t>
  </si>
  <si>
    <t>Processor</t>
  </si>
  <si>
    <t>Switcher</t>
  </si>
  <si>
    <t>Room Media Controller</t>
  </si>
  <si>
    <t>Assitive Listening Device</t>
  </si>
  <si>
    <t>Podium Microphone</t>
  </si>
  <si>
    <t>Wireless system w/mic</t>
  </si>
  <si>
    <t>Room Microphones</t>
  </si>
  <si>
    <t>Ceiling Microphones</t>
  </si>
  <si>
    <r>
      <t xml:space="preserve">Labor - </t>
    </r>
    <r>
      <rPr>
        <b/>
        <sz val="9"/>
        <rFont val="Arial"/>
        <family val="2"/>
      </rPr>
      <t xml:space="preserve">PROGRAMMING </t>
    </r>
    <r>
      <rPr>
        <sz val="9"/>
        <rFont val="Arial"/>
        <family val="2"/>
      </rPr>
      <t>per hour</t>
    </r>
  </si>
  <si>
    <t>*Peerless PRG-UNV</t>
  </si>
  <si>
    <t>Smart SB680i3</t>
  </si>
  <si>
    <t>Epson BrightLink 450Wi</t>
  </si>
  <si>
    <t>Projector</t>
  </si>
  <si>
    <t>Da-Lite 60X96 Model C-Matte White</t>
  </si>
  <si>
    <t>Scope of Work:</t>
  </si>
  <si>
    <t xml:space="preserve">Wall Plates and Connectors </t>
  </si>
  <si>
    <t>Da-Lite Cosmopolitan Electrol 60X96 - #34460</t>
  </si>
  <si>
    <t xml:space="preserve">*Kramer VM-2HDCPxl 1x2 </t>
  </si>
  <si>
    <t>DVI DA</t>
  </si>
  <si>
    <t>Crestron DMPS-300-C</t>
  </si>
  <si>
    <t>Smart Podium SP518-NB</t>
  </si>
  <si>
    <t>Smart Podium SP524-NB</t>
  </si>
  <si>
    <t>Smart SBX885ix</t>
  </si>
  <si>
    <t>NEC MultiSync P552-AVT</t>
  </si>
  <si>
    <t>Elmo P30HD</t>
  </si>
  <si>
    <t>WolfVision VZ-3</t>
  </si>
  <si>
    <t>*Anchor AN-130+ w/SB 360 Bracket</t>
  </si>
  <si>
    <t>Extron Cable Cubby CC600</t>
  </si>
  <si>
    <t>Crestron TPMC 12B</t>
  </si>
  <si>
    <t>Crestron DM-RMC-100C</t>
  </si>
  <si>
    <t>Williams Sound PPA377-Pro</t>
  </si>
  <si>
    <t>Crestron TSW-750</t>
  </si>
  <si>
    <t>Touch Screen</t>
  </si>
  <si>
    <t>Crestron DMPS-100-C</t>
  </si>
  <si>
    <t>Digital Media Pres.</t>
  </si>
  <si>
    <t>Crestron DMPS-200-C</t>
  </si>
  <si>
    <t>Polley Adams</t>
  </si>
  <si>
    <t>410-704-3182</t>
  </si>
  <si>
    <t>stock</t>
  </si>
  <si>
    <t>Biamp Nexia CS</t>
  </si>
  <si>
    <t>ea</t>
  </si>
  <si>
    <t>Crestron ST-COM - 2 RS-232/422/485 COM Port Module</t>
  </si>
  <si>
    <t>Please see attached word document for full sow.</t>
  </si>
  <si>
    <t>STF-130157</t>
  </si>
  <si>
    <t>CA2077</t>
  </si>
  <si>
    <t>Gefen GTV-HD-PVR - HD Personal Video Recorder</t>
  </si>
  <si>
    <t>AKG Low Profile Microphone</t>
  </si>
  <si>
    <t>Vaddio 999-2204-000 - WallView 100 PTZ Kit</t>
  </si>
  <si>
    <t>Vaddio 999-5300-000 - ProductionView Super Joystick</t>
  </si>
  <si>
    <t>Extron MSW 4V rs - Composite video switcher/splitter</t>
  </si>
  <si>
    <t>Shure SCM268 - Four Channel Transformer Balanced mixer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</si>
</sst>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>
    <font>
      <sz val="10"/>
      <name val="Sabon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 applyProtection="1">
      <alignment vertical="top" wrapText="1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4" fontId="2" fillId="0" borderId="0" xfId="0" applyNumberFormat="1" applyFont="1" applyProtection="1"/>
    <xf numFmtId="10" fontId="2" fillId="0" borderId="0" xfId="0" applyNumberFormat="1" applyFont="1" applyProtection="1"/>
    <xf numFmtId="4" fontId="2" fillId="0" borderId="0" xfId="0" applyNumberFormat="1" applyFont="1" applyAlignment="1" applyProtection="1">
      <alignment horizontal="center"/>
    </xf>
    <xf numFmtId="0" fontId="4" fillId="0" borderId="0" xfId="0" applyNumberFormat="1" applyFo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 indent="4"/>
    </xf>
    <xf numFmtId="0" fontId="1" fillId="0" borderId="0" xfId="0" applyFont="1" applyProtection="1"/>
    <xf numFmtId="4" fontId="1" fillId="0" borderId="0" xfId="0" applyNumberFormat="1" applyFont="1" applyProtection="1"/>
    <xf numFmtId="10" fontId="1" fillId="0" borderId="0" xfId="0" applyNumberFormat="1" applyFont="1" applyProtection="1"/>
    <xf numFmtId="4" fontId="1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>
      <alignment wrapText="1"/>
    </xf>
    <xf numFmtId="1" fontId="2" fillId="2" borderId="3" xfId="0" applyNumberFormat="1" applyFon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/>
      <protection locked="0"/>
    </xf>
    <xf numFmtId="0" fontId="5" fillId="2" borderId="5" xfId="0" applyNumberFormat="1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10" fontId="5" fillId="2" borderId="6" xfId="0" applyNumberFormat="1" applyFont="1" applyFill="1" applyBorder="1" applyProtection="1"/>
    <xf numFmtId="0" fontId="5" fillId="0" borderId="9" xfId="0" applyFont="1" applyBorder="1" applyAlignment="1" applyProtection="1">
      <alignment horizontal="center"/>
      <protection locked="0"/>
    </xf>
    <xf numFmtId="164" fontId="5" fillId="2" borderId="8" xfId="0" applyNumberFormat="1" applyFont="1" applyFill="1" applyBorder="1" applyAlignment="1" applyProtection="1">
      <alignment horizontal="center"/>
    </xf>
    <xf numFmtId="1" fontId="4" fillId="0" borderId="10" xfId="0" applyNumberFormat="1" applyFont="1" applyFill="1" applyBorder="1" applyProtection="1">
      <protection locked="0"/>
    </xf>
    <xf numFmtId="0" fontId="5" fillId="2" borderId="12" xfId="0" applyFont="1" applyFill="1" applyBorder="1" applyAlignment="1" applyProtection="1">
      <alignment horizontal="center"/>
    </xf>
    <xf numFmtId="164" fontId="5" fillId="2" borderId="13" xfId="0" applyNumberFormat="1" applyFont="1" applyFill="1" applyBorder="1" applyProtection="1"/>
    <xf numFmtId="0" fontId="5" fillId="0" borderId="14" xfId="0" applyFont="1" applyBorder="1" applyAlignment="1" applyProtection="1">
      <alignment horizontal="center"/>
      <protection locked="0"/>
    </xf>
    <xf numFmtId="164" fontId="5" fillId="2" borderId="13" xfId="0" applyNumberFormat="1" applyFont="1" applyFill="1" applyBorder="1" applyAlignment="1" applyProtection="1">
      <alignment horizontal="center"/>
    </xf>
    <xf numFmtId="0" fontId="4" fillId="0" borderId="5" xfId="0" applyNumberFormat="1" applyFont="1" applyFill="1" applyBorder="1" applyProtection="1">
      <protection locked="0"/>
    </xf>
    <xf numFmtId="164" fontId="5" fillId="2" borderId="15" xfId="0" applyNumberFormat="1" applyFont="1" applyFill="1" applyBorder="1" applyProtection="1"/>
    <xf numFmtId="164" fontId="5" fillId="2" borderId="15" xfId="0" applyNumberFormat="1" applyFont="1" applyFill="1" applyBorder="1" applyAlignment="1" applyProtection="1">
      <alignment horizontal="center"/>
    </xf>
    <xf numFmtId="0" fontId="5" fillId="3" borderId="16" xfId="0" applyFont="1" applyFill="1" applyBorder="1" applyAlignment="1" applyProtection="1">
      <alignment horizontal="center"/>
    </xf>
    <xf numFmtId="164" fontId="5" fillId="3" borderId="16" xfId="0" applyNumberFormat="1" applyFont="1" applyFill="1" applyBorder="1" applyProtection="1"/>
    <xf numFmtId="10" fontId="5" fillId="3" borderId="17" xfId="0" applyNumberFormat="1" applyFont="1" applyFill="1" applyBorder="1" applyProtection="1"/>
    <xf numFmtId="164" fontId="5" fillId="3" borderId="18" xfId="0" applyNumberFormat="1" applyFont="1" applyFill="1" applyBorder="1" applyProtection="1"/>
    <xf numFmtId="0" fontId="5" fillId="3" borderId="19" xfId="0" applyFont="1" applyFill="1" applyBorder="1" applyAlignment="1" applyProtection="1">
      <alignment horizontal="center"/>
    </xf>
    <xf numFmtId="164" fontId="5" fillId="3" borderId="18" xfId="0" applyNumberFormat="1" applyFont="1" applyFill="1" applyBorder="1" applyAlignment="1" applyProtection="1">
      <alignment horizontal="center"/>
    </xf>
    <xf numFmtId="0" fontId="4" fillId="3" borderId="20" xfId="0" applyNumberFormat="1" applyFont="1" applyFill="1" applyBorder="1" applyProtection="1"/>
    <xf numFmtId="0" fontId="5" fillId="2" borderId="21" xfId="0" applyFont="1" applyFill="1" applyBorder="1" applyAlignment="1" applyProtection="1">
      <alignment horizontal="center"/>
    </xf>
    <xf numFmtId="4" fontId="5" fillId="2" borderId="21" xfId="0" applyNumberFormat="1" applyFont="1" applyFill="1" applyBorder="1" applyProtection="1"/>
    <xf numFmtId="10" fontId="5" fillId="2" borderId="22" xfId="0" applyNumberFormat="1" applyFont="1" applyFill="1" applyBorder="1" applyProtection="1"/>
    <xf numFmtId="164" fontId="5" fillId="2" borderId="23" xfId="0" applyNumberFormat="1" applyFont="1" applyFill="1" applyBorder="1" applyProtection="1"/>
    <xf numFmtId="0" fontId="5" fillId="0" borderId="24" xfId="0" applyFont="1" applyFill="1" applyBorder="1" applyAlignment="1" applyProtection="1">
      <alignment horizontal="center"/>
      <protection locked="0"/>
    </xf>
    <xf numFmtId="164" fontId="5" fillId="2" borderId="23" xfId="0" applyNumberFormat="1" applyFont="1" applyFill="1" applyBorder="1" applyAlignment="1" applyProtection="1">
      <alignment horizontal="center"/>
    </xf>
    <xf numFmtId="0" fontId="4" fillId="2" borderId="25" xfId="0" applyNumberFormat="1" applyFont="1" applyFill="1" applyBorder="1" applyProtection="1"/>
    <xf numFmtId="4" fontId="5" fillId="2" borderId="12" xfId="0" applyNumberFormat="1" applyFont="1" applyFill="1" applyBorder="1" applyProtection="1"/>
    <xf numFmtId="10" fontId="5" fillId="2" borderId="26" xfId="0" applyNumberFormat="1" applyFont="1" applyFill="1" applyBorder="1" applyProtection="1"/>
    <xf numFmtId="0" fontId="5" fillId="0" borderId="14" xfId="0" applyFont="1" applyFill="1" applyBorder="1" applyAlignment="1" applyProtection="1">
      <alignment horizontal="center"/>
      <protection locked="0"/>
    </xf>
    <xf numFmtId="0" fontId="4" fillId="2" borderId="5" xfId="0" applyNumberFormat="1" applyFont="1" applyFill="1" applyBorder="1" applyProtection="1"/>
    <xf numFmtId="0" fontId="5" fillId="2" borderId="11" xfId="0" applyFont="1" applyFill="1" applyBorder="1" applyAlignment="1" applyProtection="1">
      <alignment horizontal="center"/>
    </xf>
    <xf numFmtId="4" fontId="5" fillId="2" borderId="12" xfId="0" applyNumberFormat="1" applyFont="1" applyFill="1" applyBorder="1" applyAlignment="1" applyProtection="1">
      <alignment horizontal="right"/>
    </xf>
    <xf numFmtId="10" fontId="5" fillId="2" borderId="26" xfId="0" applyNumberFormat="1" applyFont="1" applyFill="1" applyBorder="1" applyAlignment="1" applyProtection="1">
      <alignment horizontal="right"/>
    </xf>
    <xf numFmtId="0" fontId="5" fillId="0" borderId="27" xfId="0" applyFont="1" applyFill="1" applyBorder="1" applyAlignment="1" applyProtection="1">
      <alignment horizontal="center"/>
      <protection locked="0"/>
    </xf>
    <xf numFmtId="2" fontId="5" fillId="2" borderId="11" xfId="0" applyNumberFormat="1" applyFont="1" applyFill="1" applyBorder="1" applyAlignment="1" applyProtection="1">
      <alignment horizontal="center"/>
    </xf>
    <xf numFmtId="2" fontId="5" fillId="2" borderId="12" xfId="0" applyNumberFormat="1" applyFont="1" applyFill="1" applyBorder="1" applyAlignment="1" applyProtection="1">
      <alignment horizontal="right"/>
    </xf>
    <xf numFmtId="0" fontId="5" fillId="2" borderId="28" xfId="0" applyFont="1" applyFill="1" applyBorder="1" applyAlignment="1" applyProtection="1">
      <alignment horizontal="center"/>
    </xf>
    <xf numFmtId="164" fontId="5" fillId="0" borderId="2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</xf>
    <xf numFmtId="0" fontId="8" fillId="3" borderId="30" xfId="0" applyFont="1" applyFill="1" applyBorder="1" applyAlignment="1" applyProtection="1">
      <alignment horizontal="center"/>
    </xf>
    <xf numFmtId="0" fontId="8" fillId="3" borderId="28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4" fontId="5" fillId="2" borderId="6" xfId="0" applyNumberFormat="1" applyFont="1" applyFill="1" applyBorder="1" applyAlignment="1" applyProtection="1">
      <alignment horizontal="center"/>
    </xf>
    <xf numFmtId="4" fontId="5" fillId="2" borderId="31" xfId="0" applyNumberFormat="1" applyFont="1" applyFill="1" applyBorder="1" applyProtection="1"/>
    <xf numFmtId="4" fontId="5" fillId="2" borderId="8" xfId="0" applyNumberFormat="1" applyFont="1" applyFill="1" applyBorder="1" applyAlignment="1" applyProtection="1">
      <alignment horizontal="center"/>
    </xf>
    <xf numFmtId="0" fontId="5" fillId="2" borderId="25" xfId="0" applyNumberFormat="1" applyFont="1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  <protection locked="0"/>
    </xf>
    <xf numFmtId="4" fontId="5" fillId="0" borderId="11" xfId="0" applyNumberFormat="1" applyFont="1" applyFill="1" applyBorder="1" applyAlignment="1" applyProtection="1">
      <alignment horizontal="right"/>
      <protection locked="0"/>
    </xf>
    <xf numFmtId="10" fontId="5" fillId="0" borderId="11" xfId="0" applyNumberFormat="1" applyFont="1" applyFill="1" applyBorder="1" applyAlignment="1" applyProtection="1">
      <alignment horizontal="right"/>
      <protection locked="0"/>
    </xf>
    <xf numFmtId="164" fontId="5" fillId="2" borderId="11" xfId="0" applyNumberFormat="1" applyFont="1" applyFill="1" applyBorder="1" applyProtection="1"/>
    <xf numFmtId="0" fontId="5" fillId="0" borderId="26" xfId="0" applyFont="1" applyFill="1" applyBorder="1" applyAlignment="1" applyProtection="1">
      <alignment horizontal="center"/>
      <protection locked="0"/>
    </xf>
    <xf numFmtId="0" fontId="4" fillId="0" borderId="10" xfId="0" applyNumberFormat="1" applyFont="1" applyFill="1" applyBorder="1" applyProtection="1">
      <protection locked="0"/>
    </xf>
    <xf numFmtId="0" fontId="5" fillId="0" borderId="11" xfId="0" applyFont="1" applyFill="1" applyBorder="1" applyProtection="1">
      <protection locked="0"/>
    </xf>
    <xf numFmtId="0" fontId="4" fillId="0" borderId="32" xfId="0" applyNumberFormat="1" applyFont="1" applyFill="1" applyBorder="1" applyProtection="1">
      <protection locked="0"/>
    </xf>
    <xf numFmtId="4" fontId="2" fillId="0" borderId="33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Protection="1"/>
    <xf numFmtId="1" fontId="5" fillId="2" borderId="34" xfId="0" applyNumberFormat="1" applyFont="1" applyFill="1" applyBorder="1" applyAlignment="1" applyProtection="1">
      <alignment horizontal="center"/>
    </xf>
    <xf numFmtId="1" fontId="2" fillId="2" borderId="35" xfId="0" applyNumberFormat="1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/>
    <xf numFmtId="0" fontId="5" fillId="4" borderId="6" xfId="0" applyFont="1" applyFill="1" applyBorder="1" applyAlignment="1" applyProtection="1">
      <alignment horizontal="left"/>
    </xf>
    <xf numFmtId="0" fontId="5" fillId="4" borderId="2" xfId="0" applyFont="1" applyFill="1" applyBorder="1" applyAlignment="1" applyProtection="1"/>
    <xf numFmtId="0" fontId="5" fillId="4" borderId="11" xfId="0" applyFont="1" applyFill="1" applyBorder="1" applyAlignment="1" applyProtection="1">
      <alignment horizontal="left"/>
    </xf>
    <xf numFmtId="0" fontId="5" fillId="4" borderId="11" xfId="0" applyFont="1" applyFill="1" applyBorder="1" applyAlignment="1" applyProtection="1"/>
    <xf numFmtId="0" fontId="5" fillId="4" borderId="2" xfId="0" applyFont="1" applyFill="1" applyBorder="1" applyAlignment="1" applyProtection="1">
      <alignment horizontal="left"/>
    </xf>
    <xf numFmtId="0" fontId="5" fillId="4" borderId="40" xfId="0" applyFont="1" applyFill="1" applyBorder="1" applyAlignment="1" applyProtection="1"/>
    <xf numFmtId="0" fontId="5" fillId="4" borderId="49" xfId="0" applyFont="1" applyFill="1" applyBorder="1" applyAlignment="1" applyProtection="1"/>
    <xf numFmtId="0" fontId="4" fillId="5" borderId="5" xfId="0" applyNumberFormat="1" applyFont="1" applyFill="1" applyBorder="1" applyProtection="1">
      <protection locked="0"/>
    </xf>
    <xf numFmtId="164" fontId="5" fillId="0" borderId="14" xfId="0" applyNumberFormat="1" applyFont="1" applyBorder="1" applyProtection="1"/>
    <xf numFmtId="10" fontId="5" fillId="0" borderId="12" xfId="0" applyNumberFormat="1" applyFont="1" applyFill="1" applyBorder="1" applyProtection="1"/>
    <xf numFmtId="164" fontId="5" fillId="0" borderId="50" xfId="0" applyNumberFormat="1" applyFont="1" applyBorder="1" applyProtection="1"/>
    <xf numFmtId="10" fontId="5" fillId="0" borderId="51" xfId="0" applyNumberFormat="1" applyFont="1" applyFill="1" applyBorder="1" applyProtection="1"/>
    <xf numFmtId="0" fontId="2" fillId="0" borderId="0" xfId="0" applyFont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0" fontId="0" fillId="0" borderId="0" xfId="0" applyAlignment="1">
      <alignment wrapText="1"/>
    </xf>
    <xf numFmtId="0" fontId="2" fillId="0" borderId="0" xfId="0" applyFont="1" applyBorder="1" applyAlignment="1" applyProtection="1">
      <alignment horizontal="left"/>
    </xf>
    <xf numFmtId="0" fontId="5" fillId="0" borderId="14" xfId="0" applyFont="1" applyFill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horizontal="center"/>
    </xf>
    <xf numFmtId="0" fontId="2" fillId="2" borderId="39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2" fillId="2" borderId="40" xfId="0" applyFont="1" applyFill="1" applyBorder="1" applyAlignment="1" applyProtection="1">
      <alignment horizontal="center"/>
    </xf>
    <xf numFmtId="0" fontId="2" fillId="2" borderId="41" xfId="0" applyFont="1" applyFill="1" applyBorder="1" applyAlignment="1" applyProtection="1">
      <alignment horizontal="center"/>
    </xf>
    <xf numFmtId="0" fontId="2" fillId="2" borderId="36" xfId="0" applyFont="1" applyFill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/>
    </xf>
    <xf numFmtId="0" fontId="8" fillId="3" borderId="36" xfId="0" applyFont="1" applyFill="1" applyBorder="1" applyAlignment="1" applyProtection="1">
      <alignment horizontal="center"/>
    </xf>
    <xf numFmtId="0" fontId="8" fillId="3" borderId="30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vertical="top" wrapText="1"/>
    </xf>
    <xf numFmtId="0" fontId="1" fillId="0" borderId="0" xfId="0" applyFont="1" applyAlignment="1">
      <alignment wrapText="1"/>
    </xf>
    <xf numFmtId="0" fontId="3" fillId="0" borderId="0" xfId="0" applyFont="1" applyBorder="1" applyAlignment="1" applyProtection="1">
      <alignment horizontal="center" vertical="top" wrapText="1"/>
    </xf>
    <xf numFmtId="0" fontId="0" fillId="0" borderId="33" xfId="0" applyBorder="1" applyAlignment="1">
      <alignment horizontal="center" wrapText="1"/>
    </xf>
    <xf numFmtId="0" fontId="5" fillId="2" borderId="2" xfId="0" applyFont="1" applyFill="1" applyBorder="1" applyAlignment="1" applyProtection="1"/>
    <xf numFmtId="0" fontId="5" fillId="2" borderId="26" xfId="0" applyFont="1" applyFill="1" applyBorder="1" applyAlignment="1" applyProtection="1"/>
    <xf numFmtId="0" fontId="8" fillId="3" borderId="35" xfId="0" applyFont="1" applyFill="1" applyBorder="1" applyAlignment="1" applyProtection="1">
      <alignment horizontal="center"/>
    </xf>
    <xf numFmtId="0" fontId="8" fillId="3" borderId="42" xfId="0" applyFont="1" applyFill="1" applyBorder="1" applyAlignment="1" applyProtection="1">
      <alignment horizontal="center"/>
    </xf>
    <xf numFmtId="0" fontId="6" fillId="3" borderId="43" xfId="0" applyFont="1" applyFill="1" applyBorder="1" applyAlignment="1" applyProtection="1">
      <alignment horizontal="center" vertical="center"/>
    </xf>
    <xf numFmtId="0" fontId="6" fillId="3" borderId="37" xfId="0" applyFont="1" applyFill="1" applyBorder="1" applyAlignment="1" applyProtection="1">
      <alignment horizontal="center" vertical="center"/>
    </xf>
    <xf numFmtId="0" fontId="6" fillId="3" borderId="44" xfId="0" applyFont="1" applyFill="1" applyBorder="1" applyAlignment="1" applyProtection="1">
      <alignment horizontal="center" vertical="center"/>
    </xf>
    <xf numFmtId="0" fontId="6" fillId="3" borderId="20" xfId="0" applyFont="1" applyFill="1" applyBorder="1" applyAlignment="1" applyProtection="1">
      <alignment horizontal="center" vertical="center"/>
    </xf>
    <xf numFmtId="0" fontId="5" fillId="2" borderId="46" xfId="0" applyFont="1" applyFill="1" applyBorder="1" applyAlignment="1" applyProtection="1"/>
    <xf numFmtId="0" fontId="5" fillId="2" borderId="22" xfId="0" applyFont="1" applyFill="1" applyBorder="1" applyAlignment="1" applyProtection="1"/>
    <xf numFmtId="0" fontId="2" fillId="2" borderId="2" xfId="0" applyNumberFormat="1" applyFont="1" applyFill="1" applyBorder="1" applyAlignment="1" applyProtection="1">
      <alignment horizontal="center"/>
    </xf>
    <xf numFmtId="0" fontId="2" fillId="2" borderId="4" xfId="0" applyNumberFormat="1" applyFont="1" applyFill="1" applyBorder="1" applyAlignment="1" applyProtection="1">
      <alignment horizontal="center"/>
    </xf>
    <xf numFmtId="0" fontId="6" fillId="3" borderId="3" xfId="0" applyNumberFormat="1" applyFont="1" applyFill="1" applyBorder="1" applyAlignment="1" applyProtection="1">
      <alignment horizontal="center" vertical="top" wrapText="1"/>
    </xf>
    <xf numFmtId="0" fontId="6" fillId="3" borderId="34" xfId="0" applyNumberFormat="1" applyFont="1" applyFill="1" applyBorder="1" applyAlignment="1" applyProtection="1">
      <alignment horizontal="center" vertical="top" wrapText="1"/>
    </xf>
    <xf numFmtId="0" fontId="2" fillId="0" borderId="46" xfId="0" applyNumberFormat="1" applyFont="1" applyFill="1" applyBorder="1" applyAlignment="1" applyProtection="1">
      <alignment horizontal="center"/>
      <protection locked="0"/>
    </xf>
    <xf numFmtId="0" fontId="2" fillId="0" borderId="48" xfId="0" applyNumberFormat="1" applyFont="1" applyFill="1" applyBorder="1" applyAlignment="1" applyProtection="1">
      <alignment horizontal="center"/>
      <protection locked="0"/>
    </xf>
    <xf numFmtId="0" fontId="2" fillId="0" borderId="47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wrapText="1"/>
    </xf>
    <xf numFmtId="0" fontId="1" fillId="0" borderId="0" xfId="0" applyFont="1" applyAlignment="1" applyProtection="1">
      <alignment horizontal="left"/>
    </xf>
    <xf numFmtId="0" fontId="5" fillId="2" borderId="40" xfId="0" applyFont="1" applyFill="1" applyBorder="1" applyAlignment="1" applyProtection="1">
      <alignment horizontal="left"/>
    </xf>
    <xf numFmtId="0" fontId="5" fillId="2" borderId="41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left"/>
    </xf>
    <xf numFmtId="0" fontId="4" fillId="2" borderId="26" xfId="0" applyFont="1" applyFill="1" applyBorder="1" applyAlignment="1" applyProtection="1">
      <alignment horizontal="left"/>
    </xf>
    <xf numFmtId="2" fontId="5" fillId="2" borderId="2" xfId="0" applyNumberFormat="1" applyFont="1" applyFill="1" applyBorder="1" applyAlignment="1" applyProtection="1">
      <alignment horizontal="left"/>
    </xf>
    <xf numFmtId="2" fontId="5" fillId="4" borderId="2" xfId="0" applyNumberFormat="1" applyFont="1" applyFill="1" applyBorder="1" applyAlignment="1" applyProtection="1">
      <alignment horizontal="left"/>
    </xf>
    <xf numFmtId="0" fontId="5" fillId="4" borderId="26" xfId="0" applyFont="1" applyFill="1" applyBorder="1" applyAlignment="1" applyProtection="1"/>
    <xf numFmtId="0" fontId="2" fillId="0" borderId="45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  <protection locked="0"/>
    </xf>
    <xf numFmtId="0" fontId="11" fillId="0" borderId="45" xfId="0" applyFont="1" applyBorder="1" applyAlignment="1" applyProtection="1">
      <alignment horizontal="left"/>
    </xf>
    <xf numFmtId="0" fontId="2" fillId="0" borderId="33" xfId="0" applyFont="1" applyBorder="1" applyAlignment="1" applyProtection="1">
      <alignment horizontal="center"/>
    </xf>
    <xf numFmtId="164" fontId="2" fillId="2" borderId="36" xfId="0" applyNumberFormat="1" applyFont="1" applyFill="1" applyBorder="1" applyAlignment="1" applyProtection="1">
      <alignment horizontal="center"/>
    </xf>
    <xf numFmtId="164" fontId="2" fillId="2" borderId="28" xfId="0" applyNumberFormat="1" applyFont="1" applyFill="1" applyBorder="1" applyAlignment="1" applyProtection="1">
      <alignment horizontal="center"/>
    </xf>
    <xf numFmtId="164" fontId="2" fillId="2" borderId="16" xfId="0" applyNumberFormat="1" applyFont="1" applyFill="1" applyBorder="1" applyAlignment="1" applyProtection="1">
      <alignment horizontal="center"/>
    </xf>
    <xf numFmtId="164" fontId="2" fillId="2" borderId="37" xfId="0" applyNumberFormat="1" applyFont="1" applyFill="1" applyBorder="1" applyAlignment="1" applyProtection="1">
      <alignment horizontal="center"/>
    </xf>
    <xf numFmtId="164" fontId="2" fillId="2" borderId="33" xfId="0" applyNumberFormat="1" applyFont="1" applyFill="1" applyBorder="1" applyAlignment="1" applyProtection="1">
      <alignment horizontal="center"/>
    </xf>
    <xf numFmtId="164" fontId="2" fillId="2" borderId="38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  <protection locked="0"/>
    </xf>
    <xf numFmtId="0" fontId="2" fillId="0" borderId="39" xfId="0" applyNumberFormat="1" applyFont="1" applyFill="1" applyBorder="1" applyAlignment="1" applyProtection="1">
      <alignment horizontal="center"/>
      <protection locked="0"/>
    </xf>
    <xf numFmtId="0" fontId="5" fillId="2" borderId="40" xfId="0" applyFont="1" applyFill="1" applyBorder="1" applyAlignment="1" applyProtection="1">
      <alignment horizontal="center"/>
    </xf>
    <xf numFmtId="0" fontId="5" fillId="2" borderId="29" xfId="0" applyFont="1" applyFill="1" applyBorder="1" applyAlignment="1" applyProtection="1">
      <alignment horizontal="center"/>
    </xf>
    <xf numFmtId="0" fontId="2" fillId="2" borderId="46" xfId="0" applyNumberFormat="1" applyFont="1" applyFill="1" applyBorder="1" applyAlignment="1" applyProtection="1">
      <alignment horizontal="center"/>
    </xf>
    <xf numFmtId="0" fontId="2" fillId="2" borderId="47" xfId="0" applyNumberFormat="1" applyFont="1" applyFill="1" applyBorder="1" applyAlignment="1" applyProtection="1">
      <alignment horizontal="center"/>
    </xf>
    <xf numFmtId="0" fontId="2" fillId="0" borderId="40" xfId="0" applyFont="1" applyFill="1" applyBorder="1" applyAlignment="1" applyProtection="1">
      <alignment horizontal="center"/>
      <protection locked="0"/>
    </xf>
    <xf numFmtId="0" fontId="2" fillId="0" borderId="41" xfId="0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/>
      <protection locked="0"/>
    </xf>
    <xf numFmtId="4" fontId="6" fillId="3" borderId="44" xfId="0" applyNumberFormat="1" applyFont="1" applyFill="1" applyBorder="1" applyAlignment="1" applyProtection="1">
      <alignment horizontal="center" vertical="center" wrapText="1"/>
    </xf>
    <xf numFmtId="4" fontId="6" fillId="3" borderId="20" xfId="0" applyNumberFormat="1" applyFont="1" applyFill="1" applyBorder="1" applyAlignment="1" applyProtection="1">
      <alignment horizontal="center" vertical="center" wrapText="1"/>
    </xf>
    <xf numFmtId="10" fontId="7" fillId="3" borderId="44" xfId="0" applyNumberFormat="1" applyFont="1" applyFill="1" applyBorder="1" applyAlignment="1" applyProtection="1">
      <alignment horizontal="center" vertical="center" wrapText="1"/>
    </xf>
    <xf numFmtId="10" fontId="7" fillId="3" borderId="20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view="pageLayout" topLeftCell="A69" zoomScaleNormal="100" workbookViewId="0">
      <selection activeCell="G90" sqref="G90"/>
    </sheetView>
  </sheetViews>
  <sheetFormatPr defaultColWidth="8.85546875" defaultRowHeight="12.75"/>
  <cols>
    <col min="1" max="1" width="36.140625" style="2" customWidth="1"/>
    <col min="2" max="2" width="17.7109375" style="2" customWidth="1"/>
    <col min="3" max="3" width="4.7109375" style="3" customWidth="1"/>
    <col min="4" max="4" width="9.7109375" style="4" customWidth="1"/>
    <col min="5" max="5" width="6.7109375" style="5" customWidth="1"/>
    <col min="6" max="6" width="9" style="4" customWidth="1"/>
    <col min="7" max="7" width="6.7109375" style="3" customWidth="1"/>
    <col min="8" max="8" width="12" style="6" customWidth="1"/>
    <col min="9" max="9" width="15.85546875" style="7" customWidth="1"/>
    <col min="10" max="16384" width="8.85546875" style="2"/>
  </cols>
  <sheetData>
    <row r="1" spans="1:9" ht="14.25">
      <c r="A1" s="133" t="s">
        <v>65</v>
      </c>
      <c r="B1" s="133"/>
      <c r="C1" s="133"/>
      <c r="D1" s="133"/>
      <c r="E1" s="133"/>
      <c r="F1" s="133"/>
      <c r="G1" s="133"/>
      <c r="H1" s="133"/>
      <c r="I1" s="133"/>
    </row>
    <row r="2" spans="1:9" ht="14.25">
      <c r="A2" s="9"/>
      <c r="B2" s="10"/>
      <c r="C2" s="8"/>
      <c r="D2" s="11"/>
      <c r="E2" s="12"/>
      <c r="F2" s="11"/>
      <c r="G2" s="8"/>
      <c r="H2" s="13"/>
      <c r="I2" s="14"/>
    </row>
    <row r="3" spans="1:9" ht="15.6" customHeight="1">
      <c r="A3" s="134" t="s">
        <v>39</v>
      </c>
      <c r="B3" s="134"/>
      <c r="C3" s="134"/>
      <c r="D3" s="134"/>
      <c r="E3" s="134"/>
      <c r="F3" s="134"/>
      <c r="G3" s="134"/>
      <c r="H3" s="134"/>
      <c r="I3" s="134"/>
    </row>
    <row r="4" spans="1:9" ht="15.6" customHeight="1">
      <c r="A4" s="134"/>
      <c r="B4" s="134"/>
      <c r="C4" s="134"/>
      <c r="D4" s="134"/>
      <c r="E4" s="134"/>
      <c r="F4" s="134"/>
      <c r="G4" s="134"/>
      <c r="H4" s="134"/>
      <c r="I4" s="134"/>
    </row>
    <row r="5" spans="1:9" ht="15.6" customHeight="1">
      <c r="A5" s="15"/>
      <c r="B5" s="15"/>
      <c r="C5" s="15"/>
      <c r="D5" s="15"/>
      <c r="E5" s="15"/>
      <c r="F5" s="15"/>
      <c r="G5" s="15"/>
      <c r="H5" s="15"/>
      <c r="I5" s="15"/>
    </row>
    <row r="6" spans="1:9" ht="14.25">
      <c r="A6" s="135" t="s">
        <v>40</v>
      </c>
      <c r="B6" s="135"/>
      <c r="C6" s="135"/>
      <c r="D6" s="135"/>
      <c r="E6" s="135"/>
      <c r="F6" s="135"/>
      <c r="G6" s="135"/>
      <c r="H6" s="135"/>
      <c r="I6" s="135"/>
    </row>
    <row r="7" spans="1:9" ht="14.25">
      <c r="A7" s="10"/>
      <c r="B7" s="10"/>
      <c r="C7" s="8"/>
      <c r="D7" s="11"/>
      <c r="E7" s="12"/>
      <c r="F7" s="11"/>
      <c r="G7" s="8"/>
      <c r="H7" s="13"/>
      <c r="I7" s="14"/>
    </row>
    <row r="8" spans="1:9" ht="14.25">
      <c r="A8" s="135" t="s">
        <v>41</v>
      </c>
      <c r="B8" s="135"/>
      <c r="C8" s="135"/>
      <c r="D8" s="135"/>
      <c r="E8" s="135"/>
      <c r="F8" s="135"/>
      <c r="G8" s="135"/>
      <c r="H8" s="135"/>
      <c r="I8" s="135"/>
    </row>
    <row r="9" spans="1:9" ht="14.25">
      <c r="A9" s="10"/>
      <c r="B9" s="10"/>
      <c r="C9" s="8"/>
      <c r="D9" s="11"/>
      <c r="E9" s="12"/>
      <c r="F9" s="11"/>
      <c r="G9" s="8"/>
      <c r="H9" s="13"/>
      <c r="I9" s="14"/>
    </row>
    <row r="10" spans="1:9" ht="14.25">
      <c r="A10" s="135" t="s">
        <v>66</v>
      </c>
      <c r="B10" s="135"/>
      <c r="C10" s="135"/>
      <c r="D10" s="135"/>
      <c r="E10" s="135"/>
      <c r="F10" s="135"/>
      <c r="G10" s="135"/>
      <c r="H10" s="135"/>
      <c r="I10" s="135"/>
    </row>
    <row r="11" spans="1:9" ht="14.25">
      <c r="A11" s="9"/>
      <c r="B11" s="10"/>
      <c r="C11" s="8"/>
      <c r="D11" s="11"/>
      <c r="E11" s="12"/>
      <c r="F11" s="11"/>
      <c r="G11" s="8"/>
      <c r="H11" s="13"/>
      <c r="I11" s="14"/>
    </row>
    <row r="12" spans="1:9" ht="15.6" customHeight="1">
      <c r="A12" s="112" t="s">
        <v>58</v>
      </c>
      <c r="B12" s="113"/>
      <c r="C12" s="113"/>
      <c r="D12" s="113"/>
      <c r="E12" s="113"/>
      <c r="F12" s="113"/>
      <c r="G12" s="113"/>
      <c r="H12" s="113"/>
      <c r="I12" s="113"/>
    </row>
    <row r="13" spans="1:9" ht="15.6" customHeight="1">
      <c r="A13" s="113"/>
      <c r="B13" s="113"/>
      <c r="C13" s="113"/>
      <c r="D13" s="113"/>
      <c r="E13" s="113"/>
      <c r="F13" s="113"/>
      <c r="G13" s="113"/>
      <c r="H13" s="113"/>
      <c r="I13" s="113"/>
    </row>
    <row r="14" spans="1:9" ht="15.6" customHeight="1">
      <c r="A14" s="113"/>
      <c r="B14" s="113"/>
      <c r="C14" s="113"/>
      <c r="D14" s="113"/>
      <c r="E14" s="113"/>
      <c r="F14" s="113"/>
      <c r="G14" s="113"/>
      <c r="H14" s="113"/>
      <c r="I14" s="113"/>
    </row>
    <row r="15" spans="1:9" ht="15.6" customHeight="1">
      <c r="A15" s="16"/>
      <c r="B15" s="16"/>
      <c r="C15" s="16"/>
      <c r="D15" s="16"/>
      <c r="E15" s="16"/>
      <c r="F15" s="16"/>
      <c r="G15" s="16"/>
      <c r="H15" s="16"/>
      <c r="I15" s="16"/>
    </row>
    <row r="16" spans="1:9" ht="15.6" customHeight="1">
      <c r="A16" s="112" t="s">
        <v>68</v>
      </c>
      <c r="B16" s="112"/>
      <c r="C16" s="112"/>
      <c r="D16" s="112"/>
      <c r="E16" s="112"/>
      <c r="F16" s="112"/>
      <c r="G16" s="112"/>
      <c r="H16" s="112"/>
      <c r="I16" s="112"/>
    </row>
    <row r="17" spans="1:9" ht="15.6" customHeight="1">
      <c r="A17" s="112"/>
      <c r="B17" s="112"/>
      <c r="C17" s="112"/>
      <c r="D17" s="112"/>
      <c r="E17" s="112"/>
      <c r="F17" s="112"/>
      <c r="G17" s="112"/>
      <c r="H17" s="112"/>
      <c r="I17" s="112"/>
    </row>
    <row r="18" spans="1:9" ht="15.6" customHeight="1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12" t="s">
        <v>67</v>
      </c>
      <c r="B19" s="112"/>
      <c r="C19" s="112"/>
      <c r="D19" s="112"/>
      <c r="E19" s="112"/>
      <c r="F19" s="112"/>
      <c r="G19" s="112"/>
      <c r="H19" s="112"/>
      <c r="I19" s="112"/>
    </row>
    <row r="20" spans="1:9" ht="19.899999999999999" customHeight="1">
      <c r="A20" s="112"/>
      <c r="B20" s="112"/>
      <c r="C20" s="112"/>
      <c r="D20" s="112"/>
      <c r="E20" s="112"/>
      <c r="F20" s="112"/>
      <c r="G20" s="112"/>
      <c r="H20" s="112"/>
      <c r="I20" s="112"/>
    </row>
    <row r="21" spans="1:9" ht="19.899999999999999" customHeight="1">
      <c r="A21" s="114" t="s">
        <v>64</v>
      </c>
      <c r="B21" s="114"/>
      <c r="C21" s="114"/>
      <c r="D21" s="114"/>
      <c r="E21" s="114"/>
      <c r="F21" s="114"/>
      <c r="G21" s="114"/>
      <c r="H21" s="114"/>
      <c r="I21" s="114"/>
    </row>
    <row r="22" spans="1:9" ht="15.6" customHeight="1" thickBot="1">
      <c r="A22" s="115"/>
      <c r="B22" s="115"/>
      <c r="C22" s="115"/>
      <c r="D22" s="115"/>
      <c r="E22" s="115"/>
      <c r="F22" s="115"/>
      <c r="G22" s="115"/>
      <c r="H22" s="115"/>
      <c r="I22" s="115"/>
    </row>
    <row r="23" spans="1:9" ht="13.5" thickTop="1">
      <c r="A23" s="17" t="s">
        <v>69</v>
      </c>
      <c r="B23" s="158" t="s">
        <v>42</v>
      </c>
      <c r="C23" s="159"/>
      <c r="D23" s="130" t="s">
        <v>145</v>
      </c>
      <c r="E23" s="131"/>
      <c r="F23" s="131"/>
      <c r="G23" s="131"/>
      <c r="H23" s="131"/>
      <c r="I23" s="132"/>
    </row>
    <row r="24" spans="1:9" ht="13.5" thickBot="1">
      <c r="A24" s="77" t="s">
        <v>45</v>
      </c>
      <c r="B24" s="126" t="s">
        <v>0</v>
      </c>
      <c r="C24" s="127"/>
      <c r="D24" s="154" t="s">
        <v>146</v>
      </c>
      <c r="E24" s="155"/>
      <c r="F24" s="155"/>
      <c r="G24" s="155"/>
      <c r="H24" s="155"/>
      <c r="I24" s="167"/>
    </row>
    <row r="25" spans="1:9" ht="14.25" thickTop="1" thickBot="1">
      <c r="A25" s="77" t="s">
        <v>46</v>
      </c>
      <c r="B25" s="126" t="s">
        <v>43</v>
      </c>
      <c r="C25" s="127"/>
      <c r="D25" s="154" t="s">
        <v>152</v>
      </c>
      <c r="E25" s="155"/>
      <c r="F25" s="155"/>
      <c r="G25" s="155"/>
      <c r="H25" s="19" t="s">
        <v>47</v>
      </c>
      <c r="I25" s="18"/>
    </row>
    <row r="26" spans="1:9" ht="14.25" thickTop="1" thickBot="1">
      <c r="A26" s="76" t="s">
        <v>44</v>
      </c>
      <c r="B26" s="156" t="s">
        <v>48</v>
      </c>
      <c r="C26" s="157"/>
      <c r="D26" s="160" t="s">
        <v>153</v>
      </c>
      <c r="E26" s="161"/>
      <c r="F26" s="161"/>
      <c r="G26" s="161"/>
      <c r="H26" s="161"/>
      <c r="I26" s="162"/>
    </row>
    <row r="27" spans="1:9" ht="14.45" customHeight="1" thickTop="1">
      <c r="A27" s="120" t="s">
        <v>36</v>
      </c>
      <c r="B27" s="122" t="s">
        <v>37</v>
      </c>
      <c r="C27" s="122" t="s">
        <v>1</v>
      </c>
      <c r="D27" s="163" t="s">
        <v>2</v>
      </c>
      <c r="E27" s="165" t="s">
        <v>3</v>
      </c>
      <c r="F27" s="163" t="s">
        <v>4</v>
      </c>
      <c r="G27" s="163" t="s">
        <v>5</v>
      </c>
      <c r="H27" s="163" t="s">
        <v>18</v>
      </c>
      <c r="I27" s="128" t="s">
        <v>57</v>
      </c>
    </row>
    <row r="28" spans="1:9">
      <c r="A28" s="121"/>
      <c r="B28" s="123"/>
      <c r="C28" s="123"/>
      <c r="D28" s="164"/>
      <c r="E28" s="166"/>
      <c r="F28" s="164"/>
      <c r="G28" s="164"/>
      <c r="H28" s="164"/>
      <c r="I28" s="129"/>
    </row>
    <row r="29" spans="1:9">
      <c r="A29" s="78" t="s">
        <v>70</v>
      </c>
      <c r="B29" s="79" t="s">
        <v>25</v>
      </c>
      <c r="C29" s="25" t="s">
        <v>6</v>
      </c>
      <c r="D29" s="87">
        <v>404</v>
      </c>
      <c r="E29" s="88">
        <v>0.22</v>
      </c>
      <c r="F29" s="26">
        <f t="shared" ref="F29:F46" si="0">(1*D29)-((1*D29)*E29)</f>
        <v>315.12</v>
      </c>
      <c r="G29" s="22"/>
      <c r="H29" s="23">
        <f>G29*F29</f>
        <v>0</v>
      </c>
      <c r="I29" s="24"/>
    </row>
    <row r="30" spans="1:9">
      <c r="A30" s="78" t="s">
        <v>122</v>
      </c>
      <c r="B30" s="79" t="s">
        <v>25</v>
      </c>
      <c r="C30" s="25" t="s">
        <v>6</v>
      </c>
      <c r="D30" s="87">
        <v>428</v>
      </c>
      <c r="E30" s="88">
        <v>0.22</v>
      </c>
      <c r="F30" s="26">
        <f t="shared" ref="F30" si="1">(1*D30)-((1*D30)*E30)</f>
        <v>333.84000000000003</v>
      </c>
      <c r="G30" s="22"/>
      <c r="H30" s="23">
        <f>G30*F30</f>
        <v>0</v>
      </c>
      <c r="I30" s="24"/>
    </row>
    <row r="31" spans="1:9">
      <c r="A31" s="78" t="s">
        <v>125</v>
      </c>
      <c r="B31" s="79" t="s">
        <v>100</v>
      </c>
      <c r="C31" s="25" t="s">
        <v>6</v>
      </c>
      <c r="D31" s="87">
        <v>950</v>
      </c>
      <c r="E31" s="88">
        <v>0.2</v>
      </c>
      <c r="F31" s="26">
        <f t="shared" si="0"/>
        <v>760</v>
      </c>
      <c r="G31" s="27"/>
      <c r="H31" s="28">
        <f t="shared" ref="H31:H93" si="2">G31*F31</f>
        <v>0</v>
      </c>
      <c r="I31" s="29"/>
    </row>
    <row r="32" spans="1:9">
      <c r="A32" s="78" t="s">
        <v>71</v>
      </c>
      <c r="B32" s="79" t="s">
        <v>26</v>
      </c>
      <c r="C32" s="25" t="s">
        <v>6</v>
      </c>
      <c r="D32" s="87">
        <v>20499</v>
      </c>
      <c r="E32" s="88">
        <v>0.5675</v>
      </c>
      <c r="F32" s="26">
        <f t="shared" si="0"/>
        <v>8865.8174999999992</v>
      </c>
      <c r="G32" s="27"/>
      <c r="H32" s="28">
        <f t="shared" si="2"/>
        <v>0</v>
      </c>
      <c r="I32" s="86"/>
    </row>
    <row r="33" spans="1:9">
      <c r="A33" s="80" t="s">
        <v>72</v>
      </c>
      <c r="B33" s="81" t="s">
        <v>101</v>
      </c>
      <c r="C33" s="25" t="s">
        <v>6</v>
      </c>
      <c r="D33" s="87">
        <v>1399</v>
      </c>
      <c r="E33" s="88">
        <v>0.28749999999999998</v>
      </c>
      <c r="F33" s="26">
        <f t="shared" si="0"/>
        <v>996.78750000000002</v>
      </c>
      <c r="G33" s="27"/>
      <c r="H33" s="28">
        <f t="shared" si="2"/>
        <v>0</v>
      </c>
      <c r="I33" s="29"/>
    </row>
    <row r="34" spans="1:9">
      <c r="A34" s="80" t="s">
        <v>120</v>
      </c>
      <c r="B34" s="81" t="s">
        <v>121</v>
      </c>
      <c r="C34" s="25" t="s">
        <v>6</v>
      </c>
      <c r="D34" s="87">
        <v>2199</v>
      </c>
      <c r="E34" s="88">
        <v>0.18199000000000001</v>
      </c>
      <c r="F34" s="26">
        <v>1799</v>
      </c>
      <c r="G34" s="27"/>
      <c r="H34" s="28">
        <f t="shared" ref="H34" si="3">G34*F34</f>
        <v>0</v>
      </c>
      <c r="I34" s="86"/>
    </row>
    <row r="35" spans="1:9">
      <c r="A35" s="80" t="s">
        <v>73</v>
      </c>
      <c r="B35" s="81" t="s">
        <v>26</v>
      </c>
      <c r="C35" s="25" t="s">
        <v>6</v>
      </c>
      <c r="D35" s="87">
        <v>4299</v>
      </c>
      <c r="E35" s="88">
        <v>0.435</v>
      </c>
      <c r="F35" s="26">
        <f t="shared" si="0"/>
        <v>2428.9349999999999</v>
      </c>
      <c r="G35" s="27"/>
      <c r="H35" s="28">
        <f t="shared" si="2"/>
        <v>0</v>
      </c>
      <c r="I35" s="86"/>
    </row>
    <row r="36" spans="1:9">
      <c r="A36" s="80" t="s">
        <v>118</v>
      </c>
      <c r="B36" s="82" t="s">
        <v>27</v>
      </c>
      <c r="C36" s="25" t="s">
        <v>6</v>
      </c>
      <c r="D36" s="87">
        <v>209</v>
      </c>
      <c r="E36" s="88">
        <v>0.42</v>
      </c>
      <c r="F36" s="26">
        <f t="shared" si="0"/>
        <v>121.22</v>
      </c>
      <c r="G36" s="27"/>
      <c r="H36" s="28">
        <f>G36*F36</f>
        <v>0</v>
      </c>
      <c r="I36" s="29"/>
    </row>
    <row r="37" spans="1:9">
      <c r="A37" s="80" t="s">
        <v>74</v>
      </c>
      <c r="B37" s="82" t="s">
        <v>28</v>
      </c>
      <c r="C37" s="25" t="s">
        <v>6</v>
      </c>
      <c r="D37" s="87">
        <v>98</v>
      </c>
      <c r="E37" s="88">
        <v>0.42</v>
      </c>
      <c r="F37" s="26">
        <f t="shared" si="0"/>
        <v>56.84</v>
      </c>
      <c r="G37" s="27"/>
      <c r="H37" s="28">
        <f t="shared" si="2"/>
        <v>0</v>
      </c>
      <c r="I37" s="29"/>
    </row>
    <row r="38" spans="1:9">
      <c r="A38" s="80" t="s">
        <v>29</v>
      </c>
      <c r="B38" s="82" t="s">
        <v>30</v>
      </c>
      <c r="C38" s="25" t="s">
        <v>6</v>
      </c>
      <c r="D38" s="87">
        <v>85.95</v>
      </c>
      <c r="E38" s="88">
        <v>0.115</v>
      </c>
      <c r="F38" s="26">
        <f t="shared" si="0"/>
        <v>76.065750000000008</v>
      </c>
      <c r="G38" s="27"/>
      <c r="H38" s="28">
        <f t="shared" si="2"/>
        <v>0</v>
      </c>
      <c r="I38" s="29"/>
    </row>
    <row r="39" spans="1:9">
      <c r="A39" s="80" t="s">
        <v>129</v>
      </c>
      <c r="B39" s="82" t="s">
        <v>102</v>
      </c>
      <c r="C39" s="25" t="s">
        <v>6</v>
      </c>
      <c r="D39" s="87">
        <v>2899</v>
      </c>
      <c r="E39" s="88">
        <v>0.28499999999999998</v>
      </c>
      <c r="F39" s="26">
        <f t="shared" si="0"/>
        <v>2072.7849999999999</v>
      </c>
      <c r="G39" s="27"/>
      <c r="H39" s="28">
        <f t="shared" si="2"/>
        <v>0</v>
      </c>
      <c r="I39" s="86"/>
    </row>
    <row r="40" spans="1:9">
      <c r="A40" s="80" t="s">
        <v>130</v>
      </c>
      <c r="B40" s="82" t="s">
        <v>102</v>
      </c>
      <c r="C40" s="25" t="s">
        <v>6</v>
      </c>
      <c r="D40" s="87">
        <v>3559</v>
      </c>
      <c r="E40" s="88">
        <v>0.28499999999999998</v>
      </c>
      <c r="F40" s="26">
        <f t="shared" si="0"/>
        <v>2544.6849999999999</v>
      </c>
      <c r="G40" s="27"/>
      <c r="H40" s="28">
        <f t="shared" si="2"/>
        <v>0</v>
      </c>
      <c r="I40" s="86"/>
    </row>
    <row r="41" spans="1:9">
      <c r="A41" s="80" t="s">
        <v>75</v>
      </c>
      <c r="B41" s="82" t="s">
        <v>103</v>
      </c>
      <c r="C41" s="25" t="s">
        <v>6</v>
      </c>
      <c r="D41" s="87">
        <v>2599</v>
      </c>
      <c r="E41" s="88">
        <v>0.28499999999999998</v>
      </c>
      <c r="F41" s="26">
        <f t="shared" si="0"/>
        <v>1858.2850000000001</v>
      </c>
      <c r="G41" s="27"/>
      <c r="H41" s="28">
        <f t="shared" si="2"/>
        <v>0</v>
      </c>
      <c r="I41" s="86"/>
    </row>
    <row r="42" spans="1:9">
      <c r="A42" s="80" t="s">
        <v>119</v>
      </c>
      <c r="B42" s="82" t="s">
        <v>103</v>
      </c>
      <c r="C42" s="25" t="s">
        <v>6</v>
      </c>
      <c r="D42" s="87">
        <v>4699</v>
      </c>
      <c r="E42" s="88">
        <v>0.28499999999999998</v>
      </c>
      <c r="F42" s="26">
        <f t="shared" ref="F42:F43" si="4">(1*D42)-((1*D42)*E42)</f>
        <v>3359.7849999999999</v>
      </c>
      <c r="G42" s="27"/>
      <c r="H42" s="28">
        <f t="shared" ref="H42" si="5">G42*F42</f>
        <v>0</v>
      </c>
      <c r="I42" s="86"/>
    </row>
    <row r="43" spans="1:9">
      <c r="A43" s="80" t="s">
        <v>131</v>
      </c>
      <c r="B43" s="82" t="s">
        <v>103</v>
      </c>
      <c r="C43" s="25" t="s">
        <v>6</v>
      </c>
      <c r="D43" s="87">
        <v>6599</v>
      </c>
      <c r="E43" s="88">
        <v>0.28499999999999998</v>
      </c>
      <c r="F43" s="26">
        <f t="shared" si="4"/>
        <v>4718.2849999999999</v>
      </c>
      <c r="G43" s="27"/>
      <c r="H43" s="28">
        <f>G43*F43</f>
        <v>0</v>
      </c>
      <c r="I43" s="29"/>
    </row>
    <row r="44" spans="1:9">
      <c r="A44" s="80" t="s">
        <v>132</v>
      </c>
      <c r="B44" s="82" t="s">
        <v>104</v>
      </c>
      <c r="C44" s="25" t="s">
        <v>6</v>
      </c>
      <c r="D44" s="87">
        <v>5299</v>
      </c>
      <c r="E44" s="88">
        <v>0.4</v>
      </c>
      <c r="F44" s="26">
        <f t="shared" si="0"/>
        <v>3179.4</v>
      </c>
      <c r="G44" s="27"/>
      <c r="H44" s="28">
        <f t="shared" si="2"/>
        <v>0</v>
      </c>
      <c r="I44" s="86"/>
    </row>
    <row r="45" spans="1:9">
      <c r="A45" s="80" t="s">
        <v>133</v>
      </c>
      <c r="B45" s="82" t="s">
        <v>31</v>
      </c>
      <c r="C45" s="25" t="s">
        <v>6</v>
      </c>
      <c r="D45" s="87">
        <v>2990</v>
      </c>
      <c r="E45" s="88">
        <v>0.33250000000000002</v>
      </c>
      <c r="F45" s="26">
        <f t="shared" si="0"/>
        <v>1995.8249999999998</v>
      </c>
      <c r="G45" s="27"/>
      <c r="H45" s="28">
        <f t="shared" si="2"/>
        <v>0</v>
      </c>
      <c r="I45" s="86"/>
    </row>
    <row r="46" spans="1:9">
      <c r="A46" s="80" t="s">
        <v>59</v>
      </c>
      <c r="B46" s="82" t="s">
        <v>31</v>
      </c>
      <c r="C46" s="25" t="s">
        <v>6</v>
      </c>
      <c r="D46" s="87">
        <v>3850</v>
      </c>
      <c r="E46" s="88">
        <v>0.33250000000000002</v>
      </c>
      <c r="F46" s="26">
        <f t="shared" si="0"/>
        <v>2569.875</v>
      </c>
      <c r="G46" s="27"/>
      <c r="H46" s="28">
        <f t="shared" si="2"/>
        <v>0</v>
      </c>
      <c r="I46" s="86"/>
    </row>
    <row r="47" spans="1:9">
      <c r="A47" s="80" t="s">
        <v>76</v>
      </c>
      <c r="B47" s="82" t="s">
        <v>31</v>
      </c>
      <c r="C47" s="25" t="s">
        <v>6</v>
      </c>
      <c r="D47" s="87">
        <v>4940</v>
      </c>
      <c r="E47" s="88">
        <v>0.22500000000000001</v>
      </c>
      <c r="F47" s="26">
        <f t="shared" ref="F47:F84" si="6">(1*D47)-((1*D47)*E47)</f>
        <v>3828.5</v>
      </c>
      <c r="G47" s="27"/>
      <c r="H47" s="28">
        <f t="shared" si="2"/>
        <v>0</v>
      </c>
      <c r="I47" s="86"/>
    </row>
    <row r="48" spans="1:9">
      <c r="A48" s="80" t="s">
        <v>134</v>
      </c>
      <c r="B48" s="82" t="s">
        <v>31</v>
      </c>
      <c r="C48" s="25" t="s">
        <v>6</v>
      </c>
      <c r="D48" s="87">
        <v>2850</v>
      </c>
      <c r="E48" s="88">
        <v>0.22500000000000001</v>
      </c>
      <c r="F48" s="26">
        <f t="shared" ref="F48" si="7">(1*D48)-((1*D48)*E48)</f>
        <v>2208.75</v>
      </c>
      <c r="G48" s="27"/>
      <c r="H48" s="28">
        <f t="shared" ref="H48" si="8">G48*F48</f>
        <v>0</v>
      </c>
      <c r="I48" s="86"/>
    </row>
    <row r="49" spans="1:9">
      <c r="A49" s="80" t="s">
        <v>77</v>
      </c>
      <c r="B49" s="82" t="s">
        <v>32</v>
      </c>
      <c r="C49" s="25" t="s">
        <v>6</v>
      </c>
      <c r="D49" s="87">
        <v>150</v>
      </c>
      <c r="E49" s="88">
        <v>0.34</v>
      </c>
      <c r="F49" s="30">
        <f t="shared" ref="F49:F68" si="9">(1*D49)-((1*D49)*E49)</f>
        <v>99</v>
      </c>
      <c r="G49" s="27"/>
      <c r="H49" s="28">
        <f t="shared" ref="H49:H50" si="10">G49*F49</f>
        <v>0</v>
      </c>
      <c r="I49" s="29"/>
    </row>
    <row r="50" spans="1:9">
      <c r="A50" s="80" t="s">
        <v>78</v>
      </c>
      <c r="B50" s="82" t="s">
        <v>32</v>
      </c>
      <c r="C50" s="25" t="s">
        <v>6</v>
      </c>
      <c r="D50" s="87">
        <v>175</v>
      </c>
      <c r="E50" s="88">
        <v>0.34</v>
      </c>
      <c r="F50" s="30">
        <f t="shared" si="9"/>
        <v>115.5</v>
      </c>
      <c r="G50" s="27"/>
      <c r="H50" s="28">
        <f t="shared" si="10"/>
        <v>0</v>
      </c>
      <c r="I50" s="29"/>
    </row>
    <row r="51" spans="1:9">
      <c r="A51" s="80" t="s">
        <v>126</v>
      </c>
      <c r="B51" s="82" t="s">
        <v>127</v>
      </c>
      <c r="C51" s="25" t="s">
        <v>6</v>
      </c>
      <c r="D51" s="87">
        <v>350</v>
      </c>
      <c r="E51" s="88">
        <v>0.34</v>
      </c>
      <c r="F51" s="30">
        <f t="shared" ref="F51" si="11">(1*D51)-((1*D51)*E51)</f>
        <v>231</v>
      </c>
      <c r="G51" s="27"/>
      <c r="H51" s="28">
        <f t="shared" ref="H51" si="12">G51*F51</f>
        <v>0</v>
      </c>
      <c r="I51" s="29"/>
    </row>
    <row r="52" spans="1:9">
      <c r="A52" s="80" t="s">
        <v>79</v>
      </c>
      <c r="B52" s="82" t="s">
        <v>38</v>
      </c>
      <c r="C52" s="25" t="s">
        <v>6</v>
      </c>
      <c r="D52" s="87">
        <v>179.99</v>
      </c>
      <c r="E52" s="88">
        <v>0.125</v>
      </c>
      <c r="F52" s="30">
        <f t="shared" si="9"/>
        <v>157.49125000000001</v>
      </c>
      <c r="G52" s="22"/>
      <c r="H52" s="23">
        <f>G52*F52</f>
        <v>0</v>
      </c>
      <c r="I52" s="24"/>
    </row>
    <row r="53" spans="1:9">
      <c r="A53" s="80" t="s">
        <v>80</v>
      </c>
      <c r="B53" s="82" t="s">
        <v>105</v>
      </c>
      <c r="C53" s="25" t="s">
        <v>6</v>
      </c>
      <c r="D53" s="87">
        <v>299.99</v>
      </c>
      <c r="E53" s="88">
        <v>0.12</v>
      </c>
      <c r="F53" s="30">
        <f t="shared" si="9"/>
        <v>263.99119999999999</v>
      </c>
      <c r="G53" s="27"/>
      <c r="H53" s="28">
        <f t="shared" ref="H53:H56" si="13">G53*F53</f>
        <v>0</v>
      </c>
      <c r="I53" s="86"/>
    </row>
    <row r="54" spans="1:9">
      <c r="A54" s="83" t="s">
        <v>34</v>
      </c>
      <c r="B54" s="81" t="s">
        <v>33</v>
      </c>
      <c r="C54" s="25" t="s">
        <v>6</v>
      </c>
      <c r="D54" s="87">
        <v>1221.8499999999999</v>
      </c>
      <c r="E54" s="88">
        <v>0.4</v>
      </c>
      <c r="F54" s="30">
        <f t="shared" si="9"/>
        <v>733.1099999999999</v>
      </c>
      <c r="G54" s="27"/>
      <c r="H54" s="28">
        <f t="shared" si="13"/>
        <v>0</v>
      </c>
      <c r="I54" s="86"/>
    </row>
    <row r="55" spans="1:9">
      <c r="A55" s="80" t="s">
        <v>135</v>
      </c>
      <c r="B55" s="82" t="s">
        <v>35</v>
      </c>
      <c r="C55" s="25" t="s">
        <v>6</v>
      </c>
      <c r="D55" s="87">
        <v>258</v>
      </c>
      <c r="E55" s="88">
        <v>0.28499999999999998</v>
      </c>
      <c r="F55" s="30">
        <f t="shared" si="9"/>
        <v>184.47000000000003</v>
      </c>
      <c r="G55" s="27"/>
      <c r="H55" s="28">
        <f t="shared" si="13"/>
        <v>0</v>
      </c>
      <c r="I55" s="29"/>
    </row>
    <row r="56" spans="1:9">
      <c r="A56" s="80" t="s">
        <v>81</v>
      </c>
      <c r="B56" s="82" t="s">
        <v>35</v>
      </c>
      <c r="C56" s="25" t="s">
        <v>6</v>
      </c>
      <c r="D56" s="87">
        <v>187.5</v>
      </c>
      <c r="E56" s="88">
        <v>0.32</v>
      </c>
      <c r="F56" s="30">
        <f t="shared" si="9"/>
        <v>127.5</v>
      </c>
      <c r="G56" s="27"/>
      <c r="H56" s="28">
        <f t="shared" si="13"/>
        <v>0</v>
      </c>
      <c r="I56" s="29"/>
    </row>
    <row r="57" spans="1:9">
      <c r="A57" s="80" t="s">
        <v>82</v>
      </c>
      <c r="B57" s="82" t="s">
        <v>35</v>
      </c>
      <c r="C57" s="25" t="s">
        <v>6</v>
      </c>
      <c r="D57" s="87">
        <v>111.95</v>
      </c>
      <c r="E57" s="88">
        <v>0.24</v>
      </c>
      <c r="F57" s="30">
        <f t="shared" si="9"/>
        <v>85.082000000000008</v>
      </c>
      <c r="G57" s="27"/>
      <c r="H57" s="28">
        <f t="shared" ref="H57:H69" si="14">G57*F57</f>
        <v>0</v>
      </c>
      <c r="I57" s="29"/>
    </row>
    <row r="58" spans="1:9">
      <c r="A58" s="80" t="s">
        <v>83</v>
      </c>
      <c r="B58" s="82" t="s">
        <v>35</v>
      </c>
      <c r="C58" s="25" t="s">
        <v>6</v>
      </c>
      <c r="D58" s="87">
        <v>440</v>
      </c>
      <c r="E58" s="88">
        <v>0.38</v>
      </c>
      <c r="F58" s="30">
        <f t="shared" si="9"/>
        <v>272.8</v>
      </c>
      <c r="G58" s="27"/>
      <c r="H58" s="28">
        <f t="shared" si="14"/>
        <v>0</v>
      </c>
      <c r="I58" s="29"/>
    </row>
    <row r="59" spans="1:9">
      <c r="A59" s="80" t="s">
        <v>62</v>
      </c>
      <c r="B59" s="82" t="s">
        <v>60</v>
      </c>
      <c r="C59" s="25" t="s">
        <v>6</v>
      </c>
      <c r="D59" s="87">
        <v>1099</v>
      </c>
      <c r="E59" s="88">
        <v>0.15</v>
      </c>
      <c r="F59" s="30">
        <f t="shared" si="9"/>
        <v>934.15</v>
      </c>
      <c r="G59" s="27"/>
      <c r="H59" s="28">
        <f t="shared" si="14"/>
        <v>0</v>
      </c>
      <c r="I59" s="29"/>
    </row>
    <row r="60" spans="1:9">
      <c r="A60" s="80" t="s">
        <v>136</v>
      </c>
      <c r="B60" s="82" t="s">
        <v>106</v>
      </c>
      <c r="C60" s="25" t="s">
        <v>6</v>
      </c>
      <c r="D60" s="87">
        <v>900</v>
      </c>
      <c r="E60" s="88">
        <v>0.38</v>
      </c>
      <c r="F60" s="30">
        <f t="shared" si="9"/>
        <v>558</v>
      </c>
      <c r="G60" s="27"/>
      <c r="H60" s="28">
        <f t="shared" si="14"/>
        <v>0</v>
      </c>
      <c r="I60" s="29"/>
    </row>
    <row r="61" spans="1:9">
      <c r="A61" s="80" t="s">
        <v>84</v>
      </c>
      <c r="B61" s="82" t="s">
        <v>107</v>
      </c>
      <c r="C61" s="25" t="s">
        <v>6</v>
      </c>
      <c r="D61" s="87">
        <v>2400</v>
      </c>
      <c r="E61" s="88">
        <v>0.38</v>
      </c>
      <c r="F61" s="30">
        <f t="shared" si="9"/>
        <v>1488</v>
      </c>
      <c r="G61" s="27">
        <v>0</v>
      </c>
      <c r="H61" s="28">
        <f t="shared" si="14"/>
        <v>0</v>
      </c>
      <c r="I61" s="86" t="s">
        <v>147</v>
      </c>
    </row>
    <row r="62" spans="1:9">
      <c r="A62" s="80" t="s">
        <v>85</v>
      </c>
      <c r="B62" s="82" t="s">
        <v>107</v>
      </c>
      <c r="C62" s="25" t="s">
        <v>6</v>
      </c>
      <c r="D62" s="87">
        <v>3600</v>
      </c>
      <c r="E62" s="88">
        <v>0.38</v>
      </c>
      <c r="F62" s="30">
        <f t="shared" si="9"/>
        <v>2232</v>
      </c>
      <c r="G62" s="27"/>
      <c r="H62" s="28">
        <f t="shared" si="14"/>
        <v>0</v>
      </c>
      <c r="I62" s="86"/>
    </row>
    <row r="63" spans="1:9">
      <c r="A63" s="80" t="s">
        <v>86</v>
      </c>
      <c r="B63" s="82" t="s">
        <v>107</v>
      </c>
      <c r="C63" s="25" t="s">
        <v>6</v>
      </c>
      <c r="D63" s="87">
        <v>3800</v>
      </c>
      <c r="E63" s="88">
        <v>0.38</v>
      </c>
      <c r="F63" s="30">
        <f t="shared" si="9"/>
        <v>2356</v>
      </c>
      <c r="G63" s="27"/>
      <c r="H63" s="28">
        <f t="shared" si="14"/>
        <v>0</v>
      </c>
      <c r="I63" s="86"/>
    </row>
    <row r="64" spans="1:9">
      <c r="A64" s="80" t="s">
        <v>137</v>
      </c>
      <c r="B64" s="82" t="s">
        <v>107</v>
      </c>
      <c r="C64" s="25" t="s">
        <v>6</v>
      </c>
      <c r="D64" s="87">
        <v>6800</v>
      </c>
      <c r="E64" s="88">
        <v>0.38</v>
      </c>
      <c r="F64" s="30">
        <f t="shared" ref="F64" si="15">(1*D64)-((1*D64)*E64)</f>
        <v>4216</v>
      </c>
      <c r="G64" s="27"/>
      <c r="H64" s="28">
        <f t="shared" ref="H64" si="16">G64*F64</f>
        <v>0</v>
      </c>
      <c r="I64" s="86"/>
    </row>
    <row r="65" spans="1:9">
      <c r="A65" s="80" t="s">
        <v>87</v>
      </c>
      <c r="B65" s="82" t="s">
        <v>108</v>
      </c>
      <c r="C65" s="25" t="s">
        <v>6</v>
      </c>
      <c r="D65" s="87">
        <v>500</v>
      </c>
      <c r="E65" s="88">
        <v>0.38</v>
      </c>
      <c r="F65" s="30">
        <f t="shared" si="9"/>
        <v>310</v>
      </c>
      <c r="G65" s="27"/>
      <c r="H65" s="28">
        <f t="shared" si="14"/>
        <v>0</v>
      </c>
      <c r="I65" s="86"/>
    </row>
    <row r="66" spans="1:9">
      <c r="A66" s="80" t="s">
        <v>88</v>
      </c>
      <c r="B66" s="82" t="s">
        <v>108</v>
      </c>
      <c r="C66" s="25" t="s">
        <v>6</v>
      </c>
      <c r="D66" s="87">
        <v>1530</v>
      </c>
      <c r="E66" s="88">
        <v>0.38</v>
      </c>
      <c r="F66" s="30">
        <f t="shared" si="9"/>
        <v>948.6</v>
      </c>
      <c r="G66" s="27"/>
      <c r="H66" s="28">
        <f t="shared" si="14"/>
        <v>0</v>
      </c>
      <c r="I66" s="86"/>
    </row>
    <row r="67" spans="1:9">
      <c r="A67" s="80" t="s">
        <v>89</v>
      </c>
      <c r="B67" s="82" t="s">
        <v>107</v>
      </c>
      <c r="C67" s="25" t="s">
        <v>6</v>
      </c>
      <c r="D67" s="87">
        <v>2090</v>
      </c>
      <c r="E67" s="88">
        <v>0.38</v>
      </c>
      <c r="F67" s="30">
        <f t="shared" si="9"/>
        <v>1295.8</v>
      </c>
      <c r="G67" s="27"/>
      <c r="H67" s="28">
        <f t="shared" si="14"/>
        <v>0</v>
      </c>
      <c r="I67" s="86"/>
    </row>
    <row r="68" spans="1:9">
      <c r="A68" s="80" t="s">
        <v>90</v>
      </c>
      <c r="B68" s="82" t="s">
        <v>107</v>
      </c>
      <c r="C68" s="25" t="s">
        <v>6</v>
      </c>
      <c r="D68" s="87">
        <v>2590</v>
      </c>
      <c r="E68" s="88">
        <v>0.38</v>
      </c>
      <c r="F68" s="30">
        <f t="shared" si="9"/>
        <v>1605.8</v>
      </c>
      <c r="G68" s="27"/>
      <c r="H68" s="28">
        <f t="shared" si="14"/>
        <v>0</v>
      </c>
      <c r="I68" s="86"/>
    </row>
    <row r="69" spans="1:9">
      <c r="A69" s="80" t="s">
        <v>91</v>
      </c>
      <c r="B69" s="82" t="s">
        <v>107</v>
      </c>
      <c r="C69" s="25" t="s">
        <v>6</v>
      </c>
      <c r="D69" s="87">
        <v>2990</v>
      </c>
      <c r="E69" s="88">
        <v>0.38</v>
      </c>
      <c r="F69" s="26">
        <f t="shared" ref="F69:F83" si="17">(1*D69)-((1*D69)*E69)</f>
        <v>1853.8</v>
      </c>
      <c r="G69" s="27"/>
      <c r="H69" s="28">
        <f t="shared" si="14"/>
        <v>0</v>
      </c>
      <c r="I69" s="86"/>
    </row>
    <row r="70" spans="1:9">
      <c r="A70" s="80" t="s">
        <v>138</v>
      </c>
      <c r="B70" s="82" t="s">
        <v>61</v>
      </c>
      <c r="C70" s="25" t="s">
        <v>6</v>
      </c>
      <c r="D70" s="87">
        <v>900</v>
      </c>
      <c r="E70" s="88">
        <v>0.38</v>
      </c>
      <c r="F70" s="26">
        <f t="shared" si="17"/>
        <v>558</v>
      </c>
      <c r="G70" s="22"/>
      <c r="H70" s="23">
        <f>G70*F70</f>
        <v>0</v>
      </c>
      <c r="I70" s="86"/>
    </row>
    <row r="71" spans="1:9">
      <c r="A71" s="80" t="s">
        <v>128</v>
      </c>
      <c r="B71" s="82" t="s">
        <v>61</v>
      </c>
      <c r="C71" s="25" t="s">
        <v>6</v>
      </c>
      <c r="D71" s="87">
        <v>7000</v>
      </c>
      <c r="E71" s="88">
        <v>0.38</v>
      </c>
      <c r="F71" s="26">
        <f t="shared" si="17"/>
        <v>4340</v>
      </c>
      <c r="G71" s="27"/>
      <c r="H71" s="28">
        <f t="shared" ref="H71:H79" si="18">G71*F71</f>
        <v>0</v>
      </c>
      <c r="I71" s="86"/>
    </row>
    <row r="72" spans="1:9">
      <c r="A72" s="80" t="s">
        <v>92</v>
      </c>
      <c r="B72" s="82" t="s">
        <v>61</v>
      </c>
      <c r="C72" s="25" t="s">
        <v>6</v>
      </c>
      <c r="D72" s="87">
        <v>3600</v>
      </c>
      <c r="E72" s="88">
        <v>0.38</v>
      </c>
      <c r="F72" s="26">
        <f t="shared" si="17"/>
        <v>2232</v>
      </c>
      <c r="G72" s="27"/>
      <c r="H72" s="28">
        <f t="shared" si="18"/>
        <v>0</v>
      </c>
      <c r="I72" s="86"/>
    </row>
    <row r="73" spans="1:9">
      <c r="A73" s="80" t="s">
        <v>140</v>
      </c>
      <c r="B73" s="82" t="s">
        <v>141</v>
      </c>
      <c r="C73" s="25" t="s">
        <v>6</v>
      </c>
      <c r="D73" s="87">
        <v>1400</v>
      </c>
      <c r="E73" s="88">
        <v>0.38</v>
      </c>
      <c r="F73" s="26">
        <f t="shared" ref="F73" si="19">(1*D73)-((1*D73)*E73)</f>
        <v>868</v>
      </c>
      <c r="G73" s="27"/>
      <c r="H73" s="28">
        <f t="shared" ref="H73" si="20">G73*F73</f>
        <v>0</v>
      </c>
      <c r="I73" s="86"/>
    </row>
    <row r="74" spans="1:9">
      <c r="A74" s="80" t="s">
        <v>142</v>
      </c>
      <c r="B74" s="82" t="s">
        <v>143</v>
      </c>
      <c r="C74" s="25" t="s">
        <v>6</v>
      </c>
      <c r="D74" s="87">
        <v>6000</v>
      </c>
      <c r="E74" s="88">
        <v>0.38</v>
      </c>
      <c r="F74" s="26">
        <f t="shared" ref="F74" si="21">(1*D74)-((1*D74)*E74)</f>
        <v>3720</v>
      </c>
      <c r="G74" s="27"/>
      <c r="H74" s="28">
        <f t="shared" ref="H74" si="22">G74*F74</f>
        <v>0</v>
      </c>
      <c r="I74" s="86"/>
    </row>
    <row r="75" spans="1:9">
      <c r="A75" s="80" t="s">
        <v>144</v>
      </c>
      <c r="B75" s="82" t="s">
        <v>143</v>
      </c>
      <c r="C75" s="25" t="s">
        <v>6</v>
      </c>
      <c r="D75" s="87">
        <v>7000</v>
      </c>
      <c r="E75" s="88">
        <v>0.38</v>
      </c>
      <c r="F75" s="26">
        <f t="shared" ref="F75" si="23">(1*D75)-((1*D75)*E75)</f>
        <v>4340</v>
      </c>
      <c r="G75" s="27"/>
      <c r="H75" s="28">
        <f t="shared" ref="H75" si="24">G75*F75</f>
        <v>0</v>
      </c>
      <c r="I75" s="86"/>
    </row>
    <row r="76" spans="1:9">
      <c r="A76" s="80" t="s">
        <v>93</v>
      </c>
      <c r="B76" s="82" t="s">
        <v>109</v>
      </c>
      <c r="C76" s="25" t="s">
        <v>6</v>
      </c>
      <c r="D76" s="87">
        <v>1190</v>
      </c>
      <c r="E76" s="88">
        <v>0.38</v>
      </c>
      <c r="F76" s="26">
        <f t="shared" si="17"/>
        <v>737.8</v>
      </c>
      <c r="G76" s="27"/>
      <c r="H76" s="28">
        <f t="shared" si="18"/>
        <v>0</v>
      </c>
      <c r="I76" s="86"/>
    </row>
    <row r="77" spans="1:9">
      <c r="A77" s="80" t="s">
        <v>94</v>
      </c>
      <c r="B77" s="82" t="s">
        <v>110</v>
      </c>
      <c r="C77" s="25" t="s">
        <v>6</v>
      </c>
      <c r="D77" s="87">
        <v>1790</v>
      </c>
      <c r="E77" s="88">
        <v>0.38</v>
      </c>
      <c r="F77" s="26">
        <f t="shared" si="17"/>
        <v>1109.8</v>
      </c>
      <c r="G77" s="27"/>
      <c r="H77" s="28">
        <f t="shared" si="18"/>
        <v>0</v>
      </c>
      <c r="I77" s="86"/>
    </row>
    <row r="78" spans="1:9">
      <c r="A78" s="80" t="s">
        <v>95</v>
      </c>
      <c r="B78" s="82" t="s">
        <v>110</v>
      </c>
      <c r="C78" s="25" t="s">
        <v>6</v>
      </c>
      <c r="D78" s="87">
        <v>4190</v>
      </c>
      <c r="E78" s="88">
        <v>0.38</v>
      </c>
      <c r="F78" s="26">
        <f t="shared" si="17"/>
        <v>2597.8000000000002</v>
      </c>
      <c r="G78" s="27"/>
      <c r="H78" s="28">
        <f t="shared" si="18"/>
        <v>0</v>
      </c>
      <c r="I78" s="86"/>
    </row>
    <row r="79" spans="1:9">
      <c r="A79" s="80" t="s">
        <v>96</v>
      </c>
      <c r="B79" s="82" t="s">
        <v>111</v>
      </c>
      <c r="C79" s="25" t="s">
        <v>6</v>
      </c>
      <c r="D79" s="87">
        <v>500</v>
      </c>
      <c r="E79" s="88">
        <v>0.38</v>
      </c>
      <c r="F79" s="26">
        <f t="shared" si="17"/>
        <v>310</v>
      </c>
      <c r="G79" s="27"/>
      <c r="H79" s="28">
        <f t="shared" si="18"/>
        <v>0</v>
      </c>
      <c r="I79" s="86"/>
    </row>
    <row r="80" spans="1:9">
      <c r="A80" s="80" t="s">
        <v>139</v>
      </c>
      <c r="B80" s="82" t="s">
        <v>112</v>
      </c>
      <c r="C80" s="25" t="s">
        <v>6</v>
      </c>
      <c r="D80" s="87">
        <v>1352</v>
      </c>
      <c r="E80" s="88">
        <v>0.34</v>
      </c>
      <c r="F80" s="26">
        <f t="shared" si="17"/>
        <v>892.31999999999994</v>
      </c>
      <c r="G80" s="27"/>
      <c r="H80" s="28">
        <f>G80*F80</f>
        <v>0</v>
      </c>
      <c r="I80" s="29"/>
    </row>
    <row r="81" spans="1:9">
      <c r="A81" s="80" t="s">
        <v>97</v>
      </c>
      <c r="B81" s="82" t="s">
        <v>113</v>
      </c>
      <c r="C81" s="25" t="s">
        <v>6</v>
      </c>
      <c r="D81" s="87">
        <v>261</v>
      </c>
      <c r="E81" s="88">
        <v>0.3</v>
      </c>
      <c r="F81" s="26">
        <f t="shared" si="17"/>
        <v>182.7</v>
      </c>
      <c r="G81" s="27"/>
      <c r="H81" s="28">
        <f t="shared" ref="H81:H83" si="25">G81*F81</f>
        <v>0</v>
      </c>
      <c r="I81" s="29"/>
    </row>
    <row r="82" spans="1:9">
      <c r="A82" s="80" t="s">
        <v>63</v>
      </c>
      <c r="B82" s="82" t="s">
        <v>114</v>
      </c>
      <c r="C82" s="25" t="s">
        <v>6</v>
      </c>
      <c r="D82" s="87">
        <v>799</v>
      </c>
      <c r="E82" s="88">
        <v>0.44</v>
      </c>
      <c r="F82" s="26">
        <f t="shared" si="17"/>
        <v>447.44</v>
      </c>
      <c r="G82" s="27"/>
      <c r="H82" s="28">
        <f t="shared" si="25"/>
        <v>0</v>
      </c>
      <c r="I82" s="29"/>
    </row>
    <row r="83" spans="1:9">
      <c r="A83" s="80" t="s">
        <v>98</v>
      </c>
      <c r="B83" s="82" t="s">
        <v>115</v>
      </c>
      <c r="C83" s="25" t="s">
        <v>6</v>
      </c>
      <c r="D83" s="87">
        <v>358.4</v>
      </c>
      <c r="E83" s="88">
        <v>0.4</v>
      </c>
      <c r="F83" s="26">
        <f t="shared" si="17"/>
        <v>215.04</v>
      </c>
      <c r="G83" s="27"/>
      <c r="H83" s="28">
        <f t="shared" si="25"/>
        <v>0</v>
      </c>
      <c r="I83" s="29"/>
    </row>
    <row r="84" spans="1:9" ht="13.5" thickBot="1">
      <c r="A84" s="84" t="s">
        <v>99</v>
      </c>
      <c r="B84" s="85" t="s">
        <v>116</v>
      </c>
      <c r="C84" s="25" t="s">
        <v>6</v>
      </c>
      <c r="D84" s="89">
        <v>213</v>
      </c>
      <c r="E84" s="90">
        <v>0.3</v>
      </c>
      <c r="F84" s="30">
        <f t="shared" si="6"/>
        <v>149.1</v>
      </c>
      <c r="G84" s="27"/>
      <c r="H84" s="28">
        <f t="shared" si="2"/>
        <v>0</v>
      </c>
      <c r="I84" s="29"/>
    </row>
    <row r="85" spans="1:9" ht="12.6" customHeight="1" thickTop="1" thickBot="1">
      <c r="A85" s="118" t="s">
        <v>23</v>
      </c>
      <c r="B85" s="119"/>
      <c r="C85" s="32"/>
      <c r="D85" s="33"/>
      <c r="E85" s="34"/>
      <c r="F85" s="35"/>
      <c r="G85" s="36"/>
      <c r="H85" s="37"/>
      <c r="I85" s="38"/>
    </row>
    <row r="86" spans="1:9" ht="13.5" thickTop="1">
      <c r="A86" s="124" t="s">
        <v>49</v>
      </c>
      <c r="B86" s="125"/>
      <c r="C86" s="39" t="s">
        <v>7</v>
      </c>
      <c r="D86" s="40"/>
      <c r="E86" s="41"/>
      <c r="F86" s="42">
        <v>1.18</v>
      </c>
      <c r="G86" s="43"/>
      <c r="H86" s="44">
        <f t="shared" si="2"/>
        <v>0</v>
      </c>
      <c r="I86" s="45"/>
    </row>
    <row r="87" spans="1:9">
      <c r="A87" s="116" t="s">
        <v>50</v>
      </c>
      <c r="B87" s="117"/>
      <c r="C87" s="25" t="s">
        <v>7</v>
      </c>
      <c r="D87" s="46"/>
      <c r="E87" s="47"/>
      <c r="F87" s="26">
        <v>2.4900000000000002</v>
      </c>
      <c r="G87" s="48"/>
      <c r="H87" s="28">
        <f t="shared" si="2"/>
        <v>0</v>
      </c>
      <c r="I87" s="49"/>
    </row>
    <row r="88" spans="1:9">
      <c r="A88" s="116" t="s">
        <v>51</v>
      </c>
      <c r="B88" s="117"/>
      <c r="C88" s="25" t="s">
        <v>7</v>
      </c>
      <c r="D88" s="46"/>
      <c r="E88" s="47"/>
      <c r="F88" s="26">
        <v>1.44</v>
      </c>
      <c r="G88" s="48">
        <v>250</v>
      </c>
      <c r="H88" s="28">
        <f t="shared" si="2"/>
        <v>360</v>
      </c>
      <c r="I88" s="49"/>
    </row>
    <row r="89" spans="1:9">
      <c r="A89" s="116" t="s">
        <v>52</v>
      </c>
      <c r="B89" s="117"/>
      <c r="C89" s="50" t="s">
        <v>7</v>
      </c>
      <c r="D89" s="51"/>
      <c r="E89" s="52"/>
      <c r="F89" s="26">
        <v>2.36</v>
      </c>
      <c r="G89" s="48"/>
      <c r="H89" s="28">
        <f>G89*F89</f>
        <v>0</v>
      </c>
      <c r="I89" s="49"/>
    </row>
    <row r="90" spans="1:9">
      <c r="A90" s="116" t="s">
        <v>53</v>
      </c>
      <c r="B90" s="117"/>
      <c r="C90" s="25" t="s">
        <v>7</v>
      </c>
      <c r="D90" s="46"/>
      <c r="E90" s="47"/>
      <c r="F90" s="26">
        <v>0.57999999999999996</v>
      </c>
      <c r="G90" s="48"/>
      <c r="H90" s="28">
        <f>G90*F90</f>
        <v>0</v>
      </c>
      <c r="I90" s="49"/>
    </row>
    <row r="91" spans="1:9">
      <c r="A91" s="138" t="s">
        <v>54</v>
      </c>
      <c r="B91" s="139"/>
      <c r="C91" s="50" t="s">
        <v>7</v>
      </c>
      <c r="D91" s="51"/>
      <c r="E91" s="52"/>
      <c r="F91" s="26">
        <v>2.94</v>
      </c>
      <c r="G91" s="53">
        <v>100</v>
      </c>
      <c r="H91" s="31">
        <f>G91*F91</f>
        <v>294</v>
      </c>
      <c r="I91" s="49"/>
    </row>
    <row r="92" spans="1:9">
      <c r="A92" s="140" t="s">
        <v>55</v>
      </c>
      <c r="B92" s="117"/>
      <c r="C92" s="54" t="s">
        <v>8</v>
      </c>
      <c r="D92" s="55"/>
      <c r="E92" s="52"/>
      <c r="F92" s="26">
        <v>75</v>
      </c>
      <c r="G92" s="48">
        <v>24</v>
      </c>
      <c r="H92" s="28">
        <f t="shared" si="2"/>
        <v>1800</v>
      </c>
      <c r="I92" s="49"/>
    </row>
    <row r="93" spans="1:9">
      <c r="A93" s="116" t="s">
        <v>56</v>
      </c>
      <c r="B93" s="117"/>
      <c r="C93" s="20" t="s">
        <v>8</v>
      </c>
      <c r="D93" s="51"/>
      <c r="E93" s="52"/>
      <c r="F93" s="26">
        <v>45</v>
      </c>
      <c r="G93" s="48">
        <v>24</v>
      </c>
      <c r="H93" s="28">
        <f t="shared" si="2"/>
        <v>1080</v>
      </c>
      <c r="I93" s="49"/>
    </row>
    <row r="94" spans="1:9" ht="13.5" thickBot="1">
      <c r="A94" s="141" t="s">
        <v>117</v>
      </c>
      <c r="B94" s="142"/>
      <c r="C94" s="20" t="s">
        <v>8</v>
      </c>
      <c r="D94" s="51"/>
      <c r="E94" s="52"/>
      <c r="F94" s="26">
        <v>95</v>
      </c>
      <c r="G94" s="48">
        <v>48</v>
      </c>
      <c r="H94" s="28">
        <f t="shared" ref="H94" si="26">G94*F94</f>
        <v>4560</v>
      </c>
      <c r="I94" s="49"/>
    </row>
    <row r="95" spans="1:9" ht="14.25" thickTop="1" thickBot="1">
      <c r="A95" s="136" t="s">
        <v>124</v>
      </c>
      <c r="B95" s="137"/>
      <c r="C95" s="137"/>
      <c r="D95" s="137"/>
      <c r="E95" s="137"/>
      <c r="F95" s="137"/>
      <c r="G95" s="56"/>
      <c r="H95" s="57">
        <v>450</v>
      </c>
      <c r="I95" s="49"/>
    </row>
    <row r="96" spans="1:9" ht="14.25" thickTop="1" thickBot="1">
      <c r="A96" s="103" t="s">
        <v>22</v>
      </c>
      <c r="B96" s="104"/>
      <c r="C96" s="104"/>
      <c r="D96" s="104"/>
      <c r="E96" s="104"/>
      <c r="F96" s="104"/>
      <c r="G96" s="58"/>
      <c r="H96" s="152">
        <f>SUM(H29:H95)</f>
        <v>8544</v>
      </c>
      <c r="I96" s="153"/>
    </row>
    <row r="97" spans="1:9" ht="13.5" thickTop="1">
      <c r="A97" s="111"/>
      <c r="B97" s="111"/>
      <c r="C97" s="111"/>
      <c r="D97" s="111"/>
      <c r="E97" s="111"/>
      <c r="F97" s="111"/>
      <c r="G97" s="111"/>
      <c r="H97" s="111"/>
      <c r="I97" s="111"/>
    </row>
    <row r="98" spans="1:9" ht="13.5" thickBot="1">
      <c r="A98" s="147"/>
      <c r="B98" s="147"/>
      <c r="C98" s="147"/>
      <c r="D98" s="147"/>
      <c r="E98" s="147"/>
      <c r="F98" s="147"/>
      <c r="G98" s="147"/>
      <c r="H98" s="147"/>
      <c r="I98" s="147"/>
    </row>
    <row r="99" spans="1:9" ht="14.25" thickTop="1" thickBot="1">
      <c r="A99" s="105" t="s">
        <v>24</v>
      </c>
      <c r="B99" s="106"/>
      <c r="C99" s="59"/>
      <c r="D99" s="59"/>
      <c r="E99" s="59"/>
      <c r="F99" s="59"/>
      <c r="G99" s="59"/>
      <c r="H99" s="59"/>
      <c r="I99" s="60"/>
    </row>
    <row r="100" spans="1:9" ht="13.5" thickTop="1">
      <c r="A100" s="107" t="s">
        <v>9</v>
      </c>
      <c r="B100" s="108"/>
      <c r="C100" s="61" t="s">
        <v>1</v>
      </c>
      <c r="D100" s="62" t="s">
        <v>2</v>
      </c>
      <c r="E100" s="21" t="s">
        <v>10</v>
      </c>
      <c r="F100" s="63" t="s">
        <v>4</v>
      </c>
      <c r="G100" s="61" t="s">
        <v>11</v>
      </c>
      <c r="H100" s="64" t="s">
        <v>12</v>
      </c>
      <c r="I100" s="65" t="s">
        <v>19</v>
      </c>
    </row>
    <row r="101" spans="1:9">
      <c r="A101" s="95" t="s">
        <v>148</v>
      </c>
      <c r="B101" s="96"/>
      <c r="C101" s="66" t="s">
        <v>149</v>
      </c>
      <c r="D101" s="67">
        <v>2598</v>
      </c>
      <c r="E101" s="68">
        <v>0.31</v>
      </c>
      <c r="F101" s="69">
        <f>(1*D101)-((1*D101)*E101)</f>
        <v>1792.62</v>
      </c>
      <c r="G101" s="70">
        <v>1</v>
      </c>
      <c r="H101" s="28">
        <f t="shared" ref="H101:H110" si="27">G101*F101</f>
        <v>1792.62</v>
      </c>
      <c r="I101" s="71"/>
    </row>
    <row r="102" spans="1:9">
      <c r="A102" s="109" t="s">
        <v>150</v>
      </c>
      <c r="B102" s="110"/>
      <c r="C102" s="66" t="s">
        <v>149</v>
      </c>
      <c r="D102" s="67">
        <v>700</v>
      </c>
      <c r="E102" s="68">
        <v>0.38</v>
      </c>
      <c r="F102" s="69">
        <f t="shared" ref="F102:F110" si="28">(1*D102)-((1*D102)*E102)</f>
        <v>434</v>
      </c>
      <c r="G102" s="70">
        <v>1</v>
      </c>
      <c r="H102" s="28">
        <f t="shared" si="27"/>
        <v>434</v>
      </c>
      <c r="I102" s="29"/>
    </row>
    <row r="103" spans="1:9">
      <c r="A103" s="109" t="s">
        <v>154</v>
      </c>
      <c r="B103" s="110"/>
      <c r="C103" s="66" t="s">
        <v>149</v>
      </c>
      <c r="D103" s="67">
        <v>999</v>
      </c>
      <c r="E103" s="68">
        <v>0.21</v>
      </c>
      <c r="F103" s="69">
        <f>(1*D103)-((1*D103)*E103)</f>
        <v>789.21</v>
      </c>
      <c r="G103" s="70">
        <v>1</v>
      </c>
      <c r="H103" s="28">
        <f t="shared" si="27"/>
        <v>789.21</v>
      </c>
      <c r="I103" s="29"/>
    </row>
    <row r="104" spans="1:9">
      <c r="A104" s="109" t="s">
        <v>155</v>
      </c>
      <c r="B104" s="110"/>
      <c r="C104" s="72" t="s">
        <v>149</v>
      </c>
      <c r="D104" s="67">
        <v>329</v>
      </c>
      <c r="E104" s="68">
        <v>0.21</v>
      </c>
      <c r="F104" s="69">
        <f>(1*D104)-((1*D104)*E104)</f>
        <v>259.90999999999997</v>
      </c>
      <c r="G104" s="70">
        <v>2</v>
      </c>
      <c r="H104" s="28">
        <f>G104*F104</f>
        <v>519.81999999999994</v>
      </c>
      <c r="I104" s="29"/>
    </row>
    <row r="105" spans="1:9">
      <c r="A105" s="109" t="s">
        <v>156</v>
      </c>
      <c r="B105" s="110"/>
      <c r="C105" s="72" t="s">
        <v>149</v>
      </c>
      <c r="D105" s="67">
        <v>1549</v>
      </c>
      <c r="E105" s="68">
        <v>0.2</v>
      </c>
      <c r="F105" s="69">
        <f t="shared" ref="F105:F106" si="29">(1*D105)-((1*D105)*E105)</f>
        <v>1239.2</v>
      </c>
      <c r="G105" s="70">
        <v>2</v>
      </c>
      <c r="H105" s="28">
        <f t="shared" ref="H105:H106" si="30">G105*F105</f>
        <v>2478.4</v>
      </c>
      <c r="I105" s="29"/>
    </row>
    <row r="106" spans="1:9">
      <c r="A106" s="109" t="s">
        <v>157</v>
      </c>
      <c r="B106" s="110"/>
      <c r="C106" s="72" t="s">
        <v>149</v>
      </c>
      <c r="D106" s="67">
        <v>1995</v>
      </c>
      <c r="E106" s="68">
        <v>0.2</v>
      </c>
      <c r="F106" s="69">
        <f t="shared" si="29"/>
        <v>1596</v>
      </c>
      <c r="G106" s="70">
        <v>1</v>
      </c>
      <c r="H106" s="28">
        <f t="shared" si="30"/>
        <v>1596</v>
      </c>
      <c r="I106" s="29"/>
    </row>
    <row r="107" spans="1:9">
      <c r="A107" s="109" t="s">
        <v>158</v>
      </c>
      <c r="B107" s="110"/>
      <c r="C107" s="72" t="s">
        <v>149</v>
      </c>
      <c r="D107" s="67">
        <v>500</v>
      </c>
      <c r="E107" s="68">
        <v>0.38</v>
      </c>
      <c r="F107" s="69">
        <f t="shared" si="28"/>
        <v>310</v>
      </c>
      <c r="G107" s="70">
        <v>1</v>
      </c>
      <c r="H107" s="28">
        <f t="shared" si="27"/>
        <v>310</v>
      </c>
      <c r="I107" s="29"/>
    </row>
    <row r="108" spans="1:9">
      <c r="A108" s="95" t="s">
        <v>159</v>
      </c>
      <c r="B108" s="96"/>
      <c r="C108" s="66" t="s">
        <v>149</v>
      </c>
      <c r="D108" s="67">
        <v>315</v>
      </c>
      <c r="E108" s="68">
        <v>0.2</v>
      </c>
      <c r="F108" s="69">
        <f t="shared" ref="F108" si="31">(1*D108)-((1*D108)*E108)</f>
        <v>252</v>
      </c>
      <c r="G108" s="70"/>
      <c r="H108" s="28">
        <f t="shared" ref="H108" si="32">G108*F108</f>
        <v>0</v>
      </c>
      <c r="I108" s="29"/>
    </row>
    <row r="109" spans="1:9">
      <c r="A109" s="95"/>
      <c r="B109" s="96"/>
      <c r="C109" s="66"/>
      <c r="D109" s="67"/>
      <c r="E109" s="68"/>
      <c r="F109" s="69">
        <f t="shared" si="28"/>
        <v>0</v>
      </c>
      <c r="G109" s="70"/>
      <c r="H109" s="28">
        <f t="shared" si="27"/>
        <v>0</v>
      </c>
      <c r="I109" s="29"/>
    </row>
    <row r="110" spans="1:9" ht="13.5" thickBot="1">
      <c r="A110" s="95"/>
      <c r="B110" s="96"/>
      <c r="C110" s="66"/>
      <c r="D110" s="67"/>
      <c r="E110" s="68"/>
      <c r="F110" s="69">
        <f t="shared" si="28"/>
        <v>0</v>
      </c>
      <c r="G110" s="70"/>
      <c r="H110" s="28">
        <f t="shared" si="27"/>
        <v>0</v>
      </c>
      <c r="I110" s="73"/>
    </row>
    <row r="111" spans="1:9" ht="14.25" thickTop="1" thickBot="1">
      <c r="A111" s="98" t="s">
        <v>20</v>
      </c>
      <c r="B111" s="99"/>
      <c r="C111" s="99"/>
      <c r="D111" s="99"/>
      <c r="E111" s="99"/>
      <c r="F111" s="99"/>
      <c r="G111" s="100"/>
      <c r="H111" s="150">
        <f>SUM(H101:H110)</f>
        <v>7920.0499999999993</v>
      </c>
      <c r="I111" s="151"/>
    </row>
    <row r="112" spans="1:9" ht="14.25" thickTop="1" thickBot="1">
      <c r="A112" s="101" t="s">
        <v>21</v>
      </c>
      <c r="B112" s="102"/>
      <c r="C112" s="102"/>
      <c r="D112" s="102"/>
      <c r="E112" s="102"/>
      <c r="F112" s="102"/>
      <c r="G112" s="102"/>
      <c r="H112" s="148">
        <f>SUM(H111,H96)</f>
        <v>16464.05</v>
      </c>
      <c r="I112" s="149"/>
    </row>
    <row r="113" spans="1:8" ht="13.5" thickTop="1">
      <c r="A113" s="146" t="s">
        <v>17</v>
      </c>
      <c r="B113" s="146"/>
    </row>
    <row r="114" spans="1:8">
      <c r="A114" s="94" t="s">
        <v>123</v>
      </c>
      <c r="B114" s="92"/>
      <c r="C114" s="91"/>
      <c r="G114" s="91"/>
    </row>
    <row r="115" spans="1:8">
      <c r="A115" s="97" t="s">
        <v>151</v>
      </c>
      <c r="B115" s="97"/>
      <c r="C115" s="97"/>
      <c r="D115" s="97"/>
      <c r="E115" s="97"/>
      <c r="F115" s="97"/>
      <c r="G115" s="97"/>
      <c r="H115" s="92"/>
    </row>
    <row r="116" spans="1:8">
      <c r="A116" s="97"/>
      <c r="B116" s="97"/>
      <c r="C116" s="97"/>
      <c r="D116" s="97"/>
      <c r="E116" s="97"/>
      <c r="F116" s="97"/>
      <c r="G116" s="97"/>
    </row>
    <row r="117" spans="1:8">
      <c r="A117" s="97"/>
      <c r="B117" s="97"/>
      <c r="C117" s="97"/>
      <c r="D117" s="97"/>
      <c r="E117" s="97"/>
      <c r="F117" s="97"/>
      <c r="G117" s="97"/>
    </row>
    <row r="118" spans="1:8">
      <c r="A118" s="97"/>
      <c r="B118" s="97"/>
      <c r="C118" s="97"/>
      <c r="D118" s="97"/>
      <c r="E118" s="97"/>
      <c r="F118" s="97"/>
      <c r="G118" s="97"/>
    </row>
    <row r="119" spans="1:8">
      <c r="A119" s="97"/>
      <c r="B119" s="97"/>
      <c r="C119" s="97"/>
      <c r="D119" s="97"/>
      <c r="E119" s="97"/>
      <c r="F119" s="97"/>
      <c r="G119" s="97"/>
    </row>
    <row r="120" spans="1:8">
      <c r="A120" s="97"/>
      <c r="B120" s="97"/>
      <c r="C120" s="97"/>
      <c r="D120" s="97"/>
      <c r="E120" s="97"/>
      <c r="F120" s="97"/>
      <c r="G120" s="97"/>
    </row>
    <row r="121" spans="1:8">
      <c r="A121" s="93"/>
      <c r="B121" s="93"/>
      <c r="C121" s="93"/>
      <c r="D121" s="93"/>
      <c r="E121" s="93"/>
      <c r="F121" s="93"/>
      <c r="G121" s="93"/>
    </row>
    <row r="122" spans="1:8" ht="13.5" thickBot="1">
      <c r="A122" s="144" t="s">
        <v>13</v>
      </c>
      <c r="B122" s="144"/>
      <c r="C122" s="145"/>
      <c r="D122" s="145"/>
      <c r="E122" s="145"/>
      <c r="F122" s="145"/>
      <c r="G122" s="145"/>
      <c r="H122" s="74"/>
    </row>
    <row r="123" spans="1:8" ht="13.5" thickTop="1">
      <c r="A123" s="75"/>
      <c r="B123" s="75"/>
      <c r="C123" s="75"/>
      <c r="D123" s="143" t="s">
        <v>14</v>
      </c>
      <c r="E123" s="143"/>
      <c r="F123" s="143"/>
      <c r="H123" s="6" t="s">
        <v>15</v>
      </c>
    </row>
    <row r="124" spans="1:8" ht="13.5" thickBot="1">
      <c r="A124" s="144" t="s">
        <v>16</v>
      </c>
      <c r="B124" s="144"/>
      <c r="C124" s="145"/>
      <c r="D124" s="145"/>
      <c r="E124" s="145"/>
      <c r="F124" s="145"/>
      <c r="G124" s="145"/>
      <c r="H124" s="74"/>
    </row>
    <row r="125" spans="1:8" ht="13.5" thickTop="1">
      <c r="A125" s="75"/>
      <c r="B125" s="75"/>
      <c r="C125" s="75"/>
      <c r="D125" s="143" t="s">
        <v>14</v>
      </c>
      <c r="E125" s="143"/>
      <c r="F125" s="143"/>
      <c r="H125" s="6" t="s">
        <v>15</v>
      </c>
    </row>
  </sheetData>
  <sheetProtection password="CC4A" sheet="1" objects="1" scenarios="1"/>
  <mergeCells count="65">
    <mergeCell ref="D25:G25"/>
    <mergeCell ref="B26:C26"/>
    <mergeCell ref="B23:C23"/>
    <mergeCell ref="B24:C24"/>
    <mergeCell ref="C27:C28"/>
    <mergeCell ref="D26:I26"/>
    <mergeCell ref="D27:D28"/>
    <mergeCell ref="E27:E28"/>
    <mergeCell ref="F27:F28"/>
    <mergeCell ref="G27:G28"/>
    <mergeCell ref="H27:H28"/>
    <mergeCell ref="D24:I24"/>
    <mergeCell ref="A95:F95"/>
    <mergeCell ref="A91:B91"/>
    <mergeCell ref="A92:B92"/>
    <mergeCell ref="A94:B94"/>
    <mergeCell ref="D125:F125"/>
    <mergeCell ref="A122:B122"/>
    <mergeCell ref="C122:G122"/>
    <mergeCell ref="A113:B113"/>
    <mergeCell ref="D123:F123"/>
    <mergeCell ref="A124:B124"/>
    <mergeCell ref="C124:G124"/>
    <mergeCell ref="A98:I98"/>
    <mergeCell ref="A93:B93"/>
    <mergeCell ref="H112:I112"/>
    <mergeCell ref="H111:I111"/>
    <mergeCell ref="H96:I96"/>
    <mergeCell ref="A1:I1"/>
    <mergeCell ref="A3:I4"/>
    <mergeCell ref="A6:I6"/>
    <mergeCell ref="A8:I8"/>
    <mergeCell ref="A10:I10"/>
    <mergeCell ref="A106:B106"/>
    <mergeCell ref="A12:I14"/>
    <mergeCell ref="A21:I22"/>
    <mergeCell ref="A89:B89"/>
    <mergeCell ref="A90:B90"/>
    <mergeCell ref="A88:B88"/>
    <mergeCell ref="A85:B85"/>
    <mergeCell ref="A27:A28"/>
    <mergeCell ref="B27:B28"/>
    <mergeCell ref="A19:I20"/>
    <mergeCell ref="A16:I17"/>
    <mergeCell ref="A86:B86"/>
    <mergeCell ref="A87:B87"/>
    <mergeCell ref="B25:C25"/>
    <mergeCell ref="I27:I28"/>
    <mergeCell ref="D23:I23"/>
    <mergeCell ref="A108:B108"/>
    <mergeCell ref="A115:G120"/>
    <mergeCell ref="A111:G111"/>
    <mergeCell ref="A112:G112"/>
    <mergeCell ref="A96:F96"/>
    <mergeCell ref="A99:B99"/>
    <mergeCell ref="A110:B110"/>
    <mergeCell ref="A100:B100"/>
    <mergeCell ref="A101:B101"/>
    <mergeCell ref="A102:B102"/>
    <mergeCell ref="A107:B107"/>
    <mergeCell ref="A109:B109"/>
    <mergeCell ref="A103:B103"/>
    <mergeCell ref="A104:B104"/>
    <mergeCell ref="A97:I97"/>
    <mergeCell ref="A105:B105"/>
  </mergeCells>
  <phoneticPr fontId="0" type="noConversion"/>
  <pageMargins left="0.7" right="0.7" top="0.75" bottom="0.75" header="0.3" footer="0.3"/>
  <pageSetup scale="99" orientation="landscape" r:id="rId1"/>
  <headerFooter alignWithMargins="0">
    <oddFooter>&amp;LCW 11/29/12 Rev 10&amp;RTU-1042 Classroom AV Technology</oddFoot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Sheet</vt:lpstr>
    </vt:vector>
  </TitlesOfParts>
  <Company>Towson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Heilman</dc:creator>
  <cp:lastModifiedBy>Cindy Davis</cp:lastModifiedBy>
  <cp:lastPrinted>2010-03-23T14:48:50Z</cp:lastPrinted>
  <dcterms:created xsi:type="dcterms:W3CDTF">2005-06-20T15:06:11Z</dcterms:created>
  <dcterms:modified xsi:type="dcterms:W3CDTF">2013-04-10T16:55:14Z</dcterms:modified>
</cp:coreProperties>
</file>