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8720" windowHeight="68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Sheet1!$A$1:$H$51</definedName>
  </definedNames>
  <calcPr calcId="124519"/>
  <pivotCaches>
    <pivotCache cacheId="49" r:id="rId4"/>
  </pivotCaches>
</workbook>
</file>

<file path=xl/calcChain.xml><?xml version="1.0" encoding="utf-8"?>
<calcChain xmlns="http://schemas.openxmlformats.org/spreadsheetml/2006/main"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</calcChain>
</file>

<file path=xl/sharedStrings.xml><?xml version="1.0" encoding="utf-8"?>
<sst xmlns="http://schemas.openxmlformats.org/spreadsheetml/2006/main" count="139" uniqueCount="102">
  <si>
    <t>DOMAINE SAINT PREFERT Châteauneuf-du-Pape Collection Charles Giraud 2010</t>
  </si>
  <si>
    <t>BEN GLAETZER Amon-Ra 2010</t>
  </si>
  <si>
    <t>LUCE DELLA VITE Luce 2008</t>
  </si>
  <si>
    <t>LA PEIRA EN DAMAISELA Las Flors de la Peira 2009</t>
  </si>
  <si>
    <t>95+</t>
  </si>
  <si>
    <t>GORMAN WINERY The Evil Twin 2009</t>
  </si>
  <si>
    <t>ANTONIOLO Gattinara 'Osso San Grato' 2007</t>
  </si>
  <si>
    <t>M. CHAPOUTIER Hermitage Blanc Chante-Alouett 2010</t>
  </si>
  <si>
    <t>CHARLES SMITH WINES King Coal 2009</t>
  </si>
  <si>
    <t>QUINTA DO VALE D. MARIA Douro 2009</t>
  </si>
  <si>
    <t>94+</t>
  </si>
  <si>
    <t>SAINT JEAN DU BARROUX Cotes du Ventoux La Pierre Noire 2007</t>
  </si>
  <si>
    <t>TENUTA DELLE TERRE NERE Etna 'Santo Spirito' 2008</t>
  </si>
  <si>
    <t>MONTES Purple Angel 2010</t>
  </si>
  <si>
    <t>EPOCH ESTATE WINES Tempranillo Paderewski Vineyard 2009</t>
  </si>
  <si>
    <t>DOMAINE DE BEAURENARD Chateauneuf-du-Pape Boisrenard 2010</t>
  </si>
  <si>
    <t>PAHLMEYER Merlot 2009</t>
  </si>
  <si>
    <t>DENNER VINEYARDS The Dirt Worshiper 2010</t>
  </si>
  <si>
    <t>BODEGAS ALTO MONCAYO Campo de Borja 2009</t>
  </si>
  <si>
    <t>TWO HANDS Shiraz Bella's Garden 2010</t>
  </si>
  <si>
    <t>BODEGAS EL NIDO Clio 2010</t>
  </si>
  <si>
    <t>DOMAINE DU PEGAU Chateauneuf-du-Pape Cuvee Reservé 2009</t>
  </si>
  <si>
    <t>97+</t>
  </si>
  <si>
    <t>TOR KENWARD Chardonnay 'Torchiana' Beresini Vineyard Hyde Clone 2010</t>
  </si>
  <si>
    <t>DONNHOFF Norheimer Kirschheck Riesling Spätlese 2010</t>
  </si>
  <si>
    <t>MORIC Blaufrankisch 2010</t>
  </si>
  <si>
    <t>92+</t>
  </si>
  <si>
    <t>HAMILTON RUSSELL Chardonnay 2011</t>
  </si>
  <si>
    <t>CUVELIER LOS ANDES Grand Vin 2007</t>
  </si>
  <si>
    <t>LE VIEUX DONJON Chateauneuf-du-Pape 2010</t>
  </si>
  <si>
    <t>MOCCAGATTA Barbaresco Bric Balin 2007</t>
  </si>
  <si>
    <t>RIDGE VINEYARDS Geyserville 2010</t>
  </si>
  <si>
    <t>PODERE POGGIO SCALETTE Il Carbonaione 2009</t>
  </si>
  <si>
    <t>CHATEAU DE SAINT COSME Gigondas 2010</t>
  </si>
  <si>
    <t>K VINTNERS Syrah 'The Beautiful' 2010</t>
  </si>
  <si>
    <t>JUSTIN VINEYARDS Isosceles 2009</t>
  </si>
  <si>
    <t>UCCELLIERA Brunello di Montalcino 2007</t>
  </si>
  <si>
    <t>CHATEAU VALANDRAUD Virginie de Valandraud St. Emilion Grand Cru 2009</t>
  </si>
  <si>
    <t>93+</t>
  </si>
  <si>
    <t>DOMAINE LEPLAN-VERMEERSCH Côtes du Rhône Villages GT-X 2010</t>
  </si>
  <si>
    <t>CHAPPELLET VINEYARD Las Piedras 2009</t>
  </si>
  <si>
    <t>PARUSSO Barolo Mariondino 2007</t>
  </si>
  <si>
    <t>DOMINO DEL PLATA Susana Balbo Brioso Agrelo 2008</t>
  </si>
  <si>
    <t>CHATEAU MOULIN DE LA ROSE Saint-Julien 2009</t>
  </si>
  <si>
    <t>DOMAINE DE LA COTE DE L'ANGE Chateauneuf-du-Pape Vieilles Vignes 2010</t>
  </si>
  <si>
    <t>CIACCI PICCOLOMINI d'ARGONA Brunello di Montalcino 'Pianrosso' 2007</t>
  </si>
  <si>
    <t>ODDERO Barbaresco Gallina 2008</t>
  </si>
  <si>
    <t>MICHEL GASSIER Costières-de-Nîmes Nostre Pais Blanc 2010</t>
  </si>
  <si>
    <t>PIAGGIA Carmignano Il Sasso 2009</t>
  </si>
  <si>
    <t>91+</t>
  </si>
  <si>
    <t>DOMAINE LOUIS CHEZE Condrieu Cuvée Pagus Luminis 2011</t>
  </si>
  <si>
    <t>DUCKHORN VINEYARDS Merlot 2009</t>
  </si>
  <si>
    <t>RAVENTOS i BLANC Cava de Nit Rosé 2009</t>
  </si>
  <si>
    <t>IMPRIMATA Proprietary Red 2009</t>
  </si>
  <si>
    <t>MARCEL DEISS Engelgarten Grand Vin 2007</t>
  </si>
  <si>
    <t>CHATEAU PUECH-HAUT Coteaux du Languedoc Saint-Drézéry Cuvée Prestige 2010</t>
  </si>
  <si>
    <t>Price</t>
  </si>
  <si>
    <t>Points</t>
  </si>
  <si>
    <t>Points per $</t>
  </si>
  <si>
    <t>FRANCE, Rhone</t>
  </si>
  <si>
    <t>AUSTRALIA, Barossa Valley</t>
  </si>
  <si>
    <t>ITALY, Tuscany</t>
  </si>
  <si>
    <t>FRANCE, Languedoc</t>
  </si>
  <si>
    <t>USA, Washington</t>
  </si>
  <si>
    <t>ITALY, Piedmont</t>
  </si>
  <si>
    <t>PORTUGAL, Douro</t>
  </si>
  <si>
    <t>ITALY, Sicily</t>
  </si>
  <si>
    <t>CHILE, Central Valley</t>
  </si>
  <si>
    <t>USA, California</t>
  </si>
  <si>
    <t>SPAIN, Campo de Borja</t>
  </si>
  <si>
    <t>SPAIN, Jumilla</t>
  </si>
  <si>
    <t>GERMANY, Nahe</t>
  </si>
  <si>
    <t>AUSTRIA, Burgenland</t>
  </si>
  <si>
    <t>S. AFRICA, Walker Bay</t>
  </si>
  <si>
    <t>ARGENTINA, Mendoza</t>
  </si>
  <si>
    <t>ITALY, Piedmonte</t>
  </si>
  <si>
    <t>FRANCE, Bordeaux</t>
  </si>
  <si>
    <t>ITALY,Tuscany</t>
  </si>
  <si>
    <t>SPAIN, Cava</t>
  </si>
  <si>
    <t>AUSTRALIA, McLaren Vale</t>
  </si>
  <si>
    <t>FRANCE, Alsace</t>
  </si>
  <si>
    <t>Country</t>
  </si>
  <si>
    <t>Region</t>
  </si>
  <si>
    <t>Points_Initial</t>
  </si>
  <si>
    <t>Name</t>
  </si>
  <si>
    <t>Rank</t>
  </si>
  <si>
    <t>Row Labels</t>
  </si>
  <si>
    <t>ARGENTINA</t>
  </si>
  <si>
    <t>AUSTRALIA</t>
  </si>
  <si>
    <t>AUSTRIA</t>
  </si>
  <si>
    <t>CHILE</t>
  </si>
  <si>
    <t>FRANCE</t>
  </si>
  <si>
    <t>GERMANY</t>
  </si>
  <si>
    <t>ITALY</t>
  </si>
  <si>
    <t>PORTUGAL</t>
  </si>
  <si>
    <t>S. AFRICA</t>
  </si>
  <si>
    <t>SPAIN</t>
  </si>
  <si>
    <t>USA</t>
  </si>
  <si>
    <t>Grand Total</t>
  </si>
  <si>
    <t>Average of Points per $</t>
  </si>
  <si>
    <t>Values</t>
  </si>
  <si>
    <t>Count of Rank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</si>
</sst>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3" fontId="0" fillId="0" borderId="0" xfId="0" applyNumberFormat="1"/>
  </cellXfs>
  <cellStyles count="1">
    <cellStyle name="Normal" xfId="0" builtinId="0"/>
  </cellStyles>
  <dxfs count="1">
    <dxf>
      <numFmt numFmtId="35" formatCode="_-* #,##0.00_-;\-* #,##0.00_-;_-* &quot;-&quot;??_-;_-@_-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B" refreshedDate="41382.827125115742" createdVersion="3" refreshedVersion="3" minRefreshableVersion="3" recordCount="50">
  <cacheSource type="worksheet">
    <worksheetSource ref="A1:H51" sheet="Sheet1"/>
  </cacheSource>
  <cacheFields count="8">
    <cacheField name="Rank" numFmtId="0">
      <sharedItems containsSemiMixedTypes="0" containsString="0" containsNumber="1" containsInteger="1" minValue="1" maxValue="50"/>
    </cacheField>
    <cacheField name="Name" numFmtId="0">
      <sharedItems/>
    </cacheField>
    <cacheField name="Region" numFmtId="0">
      <sharedItems/>
    </cacheField>
    <cacheField name="Points_Initial" numFmtId="0">
      <sharedItems containsMixedTypes="1" containsNumber="1" containsInteger="1" minValue="92" maxValue="99"/>
    </cacheField>
    <cacheField name="Price" numFmtId="0">
      <sharedItems containsSemiMixedTypes="0" containsString="0" containsNumber="1" containsInteger="1" minValue="19" maxValue="95"/>
    </cacheField>
    <cacheField name="Points" numFmtId="0">
      <sharedItems containsSemiMixedTypes="0" containsString="0" containsNumber="1" containsInteger="1" minValue="91" maxValue="99"/>
    </cacheField>
    <cacheField name="Points per $" numFmtId="0">
      <sharedItems containsSemiMixedTypes="0" containsString="0" containsNumber="1" minValue="0.98947368421052628" maxValue="4.8421052631578947"/>
    </cacheField>
    <cacheField name="Country" numFmtId="0">
      <sharedItems count="11">
        <s v="FRANCE"/>
        <s v="AUSTRALIA"/>
        <s v="ITALY"/>
        <s v="USA"/>
        <s v="PORTUGAL"/>
        <s v="CHILE"/>
        <s v="SPAIN"/>
        <s v="GERMANY"/>
        <s v="AUSTRIA"/>
        <s v="S. AFRICA"/>
        <s v="ARGENTIN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n v="1"/>
    <s v="DOMAINE SAINT PREFERT Châteauneuf-du-Pape Collection Charles Giraud 2010"/>
    <s v="FRANCE, Rhone"/>
    <n v="99"/>
    <n v="75"/>
    <n v="99"/>
    <n v="1.32"/>
    <x v="0"/>
  </r>
  <r>
    <n v="2"/>
    <s v="BEN GLAETZER Amon-Ra 2010"/>
    <s v="AUSTRALIA, Barossa Valley"/>
    <n v="97"/>
    <n v="80"/>
    <n v="97"/>
    <n v="1.2124999999999999"/>
    <x v="1"/>
  </r>
  <r>
    <n v="3"/>
    <s v="LUCE DELLA VITE Luce 2008"/>
    <s v="ITALY, Tuscany"/>
    <n v="96"/>
    <n v="80"/>
    <n v="96"/>
    <n v="1.2"/>
    <x v="2"/>
  </r>
  <r>
    <n v="4"/>
    <s v="LA PEIRA EN DAMAISELA Las Flors de la Peira 2009"/>
    <s v="FRANCE, Languedoc"/>
    <s v="95+"/>
    <n v="45"/>
    <n v="95"/>
    <n v="2.1111111111111112"/>
    <x v="0"/>
  </r>
  <r>
    <n v="5"/>
    <s v="GORMAN WINERY The Evil Twin 2009"/>
    <s v="USA, Washington"/>
    <s v="95+"/>
    <n v="55"/>
    <n v="95"/>
    <n v="1.7272727272727273"/>
    <x v="3"/>
  </r>
  <r>
    <n v="6"/>
    <s v="ANTONIOLO Gattinara 'Osso San Grato' 2007"/>
    <s v="ITALY, Piedmont"/>
    <n v="95"/>
    <n v="60"/>
    <n v="95"/>
    <n v="1.5833333333333333"/>
    <x v="2"/>
  </r>
  <r>
    <n v="7"/>
    <s v="M. CHAPOUTIER Hermitage Blanc Chante-Alouett 2010"/>
    <s v="FRANCE, Rhone"/>
    <n v="94"/>
    <n v="95"/>
    <n v="94"/>
    <n v="0.98947368421052628"/>
    <x v="0"/>
  </r>
  <r>
    <n v="8"/>
    <s v="CHARLES SMITH WINES King Coal 2009"/>
    <s v="USA, Washington"/>
    <n v="95"/>
    <n v="90"/>
    <n v="95"/>
    <n v="1.0555555555555556"/>
    <x v="3"/>
  </r>
  <r>
    <n v="9"/>
    <s v="QUINTA DO VALE D. MARIA Douro 2009"/>
    <s v="PORTUGAL, Douro"/>
    <s v="94+"/>
    <n v="55"/>
    <n v="94"/>
    <n v="1.709090909090909"/>
    <x v="4"/>
  </r>
  <r>
    <n v="10"/>
    <s v="SAINT JEAN DU BARROUX Cotes du Ventoux La Pierre Noire 2007"/>
    <s v="FRANCE, Rhone"/>
    <n v="94"/>
    <n v="40"/>
    <n v="94"/>
    <n v="2.35"/>
    <x v="0"/>
  </r>
  <r>
    <n v="11"/>
    <s v="TENUTA DELLE TERRE NERE Etna 'Santo Spirito' 2008"/>
    <s v="ITALY, Sicily"/>
    <n v="94"/>
    <n v="40"/>
    <n v="94"/>
    <n v="2.35"/>
    <x v="2"/>
  </r>
  <r>
    <n v="12"/>
    <s v="MONTES Purple Angel 2010"/>
    <s v="CHILE, Central Valley"/>
    <n v="94"/>
    <n v="55"/>
    <n v="94"/>
    <n v="1.709090909090909"/>
    <x v="5"/>
  </r>
  <r>
    <n v="13"/>
    <s v="EPOCH ESTATE WINES Tempranillo Paderewski Vineyard 2009"/>
    <s v="USA, California"/>
    <s v="94+"/>
    <n v="60"/>
    <n v="94"/>
    <n v="1.5666666666666667"/>
    <x v="3"/>
  </r>
  <r>
    <n v="14"/>
    <s v="DOMAINE DE BEAURENARD Chateauneuf-du-Pape Boisrenard 2010"/>
    <s v="FRANCE, Rhone"/>
    <n v="97"/>
    <n v="70"/>
    <n v="97"/>
    <n v="1.3857142857142857"/>
    <x v="0"/>
  </r>
  <r>
    <n v="15"/>
    <s v="PAHLMEYER Merlot 2009"/>
    <s v="USA, California"/>
    <n v="94"/>
    <n v="55"/>
    <n v="94"/>
    <n v="1.709090909090909"/>
    <x v="3"/>
  </r>
  <r>
    <n v="16"/>
    <s v="DENNER VINEYARDS The Dirt Worshiper 2010"/>
    <s v="USA, California"/>
    <s v="94+"/>
    <n v="60"/>
    <n v="94"/>
    <n v="1.5666666666666667"/>
    <x v="3"/>
  </r>
  <r>
    <n v="17"/>
    <s v="BODEGAS ALTO MONCAYO Campo de Borja 2009"/>
    <s v="SPAIN, Campo de Borja"/>
    <s v="94+"/>
    <n v="44"/>
    <n v="94"/>
    <n v="2.1363636363636362"/>
    <x v="6"/>
  </r>
  <r>
    <n v="18"/>
    <s v="TWO HANDS Shiraz Bella's Garden 2010"/>
    <s v="AUSTRALIA, Barossa Valley"/>
    <n v="96"/>
    <n v="70"/>
    <n v="96"/>
    <n v="1.3714285714285714"/>
    <x v="1"/>
  </r>
  <r>
    <n v="19"/>
    <s v="BODEGAS EL NIDO Clio 2010"/>
    <s v="SPAIN, Jumilla"/>
    <n v="94"/>
    <n v="50"/>
    <n v="94"/>
    <n v="1.88"/>
    <x v="6"/>
  </r>
  <r>
    <n v="20"/>
    <s v="DOMAINE DU PEGAU Chateauneuf-du-Pape Cuvee Reservé 2009"/>
    <s v="FRANCE, Rhone"/>
    <s v="97+"/>
    <n v="75"/>
    <n v="97"/>
    <n v="1.2933333333333332"/>
    <x v="0"/>
  </r>
  <r>
    <n v="21"/>
    <s v="TOR KENWARD Chardonnay 'Torchiana' Beresini Vineyard Hyde Clone 2010"/>
    <s v="USA, California"/>
    <n v="93"/>
    <n v="60"/>
    <n v="93"/>
    <n v="1.55"/>
    <x v="3"/>
  </r>
  <r>
    <n v="22"/>
    <s v="DONNHOFF Norheimer Kirschheck Riesling Spätlese 2010"/>
    <s v="GERMANY, Nahe"/>
    <n v="93"/>
    <n v="40"/>
    <n v="93"/>
    <n v="2.3250000000000002"/>
    <x v="7"/>
  </r>
  <r>
    <n v="23"/>
    <s v="MORIC Blaufrankisch 2010"/>
    <s v="AUSTRIA, Burgenland"/>
    <s v="92+"/>
    <n v="25"/>
    <n v="92"/>
    <n v="3.68"/>
    <x v="8"/>
  </r>
  <r>
    <n v="24"/>
    <s v="HAMILTON RUSSELL Chardonnay 2011"/>
    <s v="S. AFRICA, Walker Bay"/>
    <n v="93"/>
    <n v="25"/>
    <n v="93"/>
    <n v="3.72"/>
    <x v="9"/>
  </r>
  <r>
    <n v="25"/>
    <s v="CUVELIER LOS ANDES Grand Vin 2007"/>
    <s v="ARGENTINA, Mendoza"/>
    <n v="93"/>
    <n v="40"/>
    <n v="93"/>
    <n v="2.3250000000000002"/>
    <x v="10"/>
  </r>
  <r>
    <n v="26"/>
    <s v="LE VIEUX DONJON Chateauneuf-du-Pape 2010"/>
    <s v="FRANCE, Rhone"/>
    <n v="95"/>
    <n v="55"/>
    <n v="95"/>
    <n v="1.7272727272727273"/>
    <x v="0"/>
  </r>
  <r>
    <n v="27"/>
    <s v="MOCCAGATTA Barbaresco Bric Balin 2007"/>
    <s v="ITALY, Piedmonte"/>
    <s v="94+"/>
    <n v="55"/>
    <n v="94"/>
    <n v="1.709090909090909"/>
    <x v="2"/>
  </r>
  <r>
    <n v="28"/>
    <s v="RIDGE VINEYARDS Geyserville 2010"/>
    <s v="USA, California"/>
    <n v="93"/>
    <n v="40"/>
    <n v="93"/>
    <n v="2.3250000000000002"/>
    <x v="3"/>
  </r>
  <r>
    <n v="29"/>
    <s v="PODERE POGGIO SCALETTE Il Carbonaione 2009"/>
    <s v="ITALY, Tuscany"/>
    <n v="94"/>
    <n v="60"/>
    <n v="94"/>
    <n v="1.5666666666666667"/>
    <x v="2"/>
  </r>
  <r>
    <n v="30"/>
    <s v="CHATEAU DE SAINT COSME Gigondas 2010"/>
    <s v="FRANCE, Rhone"/>
    <n v="94"/>
    <n v="35"/>
    <n v="94"/>
    <n v="2.6857142857142855"/>
    <x v="0"/>
  </r>
  <r>
    <n v="31"/>
    <s v="K VINTNERS Syrah 'The Beautiful' 2010"/>
    <s v="USA, Washington"/>
    <n v="95"/>
    <n v="60"/>
    <n v="95"/>
    <n v="1.5833333333333333"/>
    <x v="3"/>
  </r>
  <r>
    <n v="32"/>
    <s v="JUSTIN VINEYARDS Isosceles 2009"/>
    <s v="USA, California"/>
    <n v="94"/>
    <n v="60"/>
    <n v="94"/>
    <n v="1.5666666666666667"/>
    <x v="3"/>
  </r>
  <r>
    <n v="33"/>
    <s v="UCCELLIERA Brunello di Montalcino 2007"/>
    <s v="ITALY, Tuscany"/>
    <n v="94"/>
    <n v="45"/>
    <n v="94"/>
    <n v="2.088888888888889"/>
    <x v="2"/>
  </r>
  <r>
    <n v="34"/>
    <s v="CHATEAU VALANDRAUD Virginie de Valandraud St. Emilion Grand Cru 2009"/>
    <s v="FRANCE, Bordeaux"/>
    <s v="93+"/>
    <n v="65"/>
    <n v="93"/>
    <n v="1.4307692307692308"/>
    <x v="0"/>
  </r>
  <r>
    <n v="35"/>
    <s v="DOMAINE LEPLAN-VERMEERSCH Côtes du Rhône Villages GT-X 2010"/>
    <s v="FRANCE, Rhone"/>
    <n v="94"/>
    <n v="50"/>
    <n v="94"/>
    <n v="1.88"/>
    <x v="0"/>
  </r>
  <r>
    <n v="36"/>
    <s v="CHAPPELLET VINEYARD Las Piedras 2009"/>
    <s v="USA, California"/>
    <n v="93"/>
    <n v="50"/>
    <n v="93"/>
    <n v="1.86"/>
    <x v="3"/>
  </r>
  <r>
    <n v="37"/>
    <s v="PARUSSO Barolo Mariondino 2007"/>
    <s v="ITALY, Piedmonte"/>
    <n v="93"/>
    <n v="45"/>
    <n v="93"/>
    <n v="2.0666666666666669"/>
    <x v="2"/>
  </r>
  <r>
    <n v="38"/>
    <s v="DOMINO DEL PLATA Susana Balbo Brioso Agrelo 2008"/>
    <s v="ARGENTINA, Mendoza"/>
    <n v="93"/>
    <n v="44"/>
    <n v="93"/>
    <n v="2.1136363636363638"/>
    <x v="10"/>
  </r>
  <r>
    <n v="39"/>
    <s v="CHATEAU MOULIN DE LA ROSE Saint-Julien 2009"/>
    <s v="FRANCE, Bordeaux"/>
    <s v="93+"/>
    <n v="65"/>
    <n v="93"/>
    <n v="1.4307692307692308"/>
    <x v="0"/>
  </r>
  <r>
    <n v="40"/>
    <s v="DOMAINE DE LA COTE DE L'ANGE Chateauneuf-du-Pape Vieilles Vignes 2010"/>
    <s v="FRANCE, Rhone"/>
    <s v="94+"/>
    <n v="55"/>
    <n v="94"/>
    <n v="1.709090909090909"/>
    <x v="0"/>
  </r>
  <r>
    <n v="41"/>
    <s v="CIACCI PICCOLOMINI d'ARGONA Brunello di Montalcino 'Pianrosso' 2007"/>
    <s v="ITALY,Tuscany"/>
    <n v="94"/>
    <n v="60"/>
    <n v="94"/>
    <n v="1.5666666666666667"/>
    <x v="2"/>
  </r>
  <r>
    <n v="42"/>
    <s v="ODDERO Barbaresco Gallina 2008"/>
    <s v="ITALY, Piedmonte"/>
    <n v="92"/>
    <n v="60"/>
    <n v="92"/>
    <n v="1.5333333333333334"/>
    <x v="2"/>
  </r>
  <r>
    <n v="43"/>
    <s v="MICHEL GASSIER Costières-de-Nîmes Nostre Pais Blanc 2010"/>
    <s v="FRANCE, Rhone"/>
    <n v="92"/>
    <n v="19"/>
    <n v="92"/>
    <n v="4.8421052631578947"/>
    <x v="0"/>
  </r>
  <r>
    <n v="44"/>
    <s v="PIAGGIA Carmignano Il Sasso 2009"/>
    <s v="ITALY, Tuscany"/>
    <s v="91+"/>
    <n v="25"/>
    <n v="91"/>
    <n v="3.64"/>
    <x v="2"/>
  </r>
  <r>
    <n v="45"/>
    <s v="DOMAINE LOUIS CHEZE Condrieu Cuvée Pagus Luminis 2011"/>
    <s v="FRANCE, Rhone"/>
    <n v="92"/>
    <n v="50"/>
    <n v="92"/>
    <n v="1.84"/>
    <x v="0"/>
  </r>
  <r>
    <n v="46"/>
    <s v="DUCKHORN VINEYARDS Merlot 2009"/>
    <s v="USA, California"/>
    <n v="92"/>
    <n v="50"/>
    <n v="92"/>
    <n v="1.84"/>
    <x v="3"/>
  </r>
  <r>
    <n v="47"/>
    <s v="RAVENTOS i BLANC Cava de Nit Rosé 2009"/>
    <s v="SPAIN, Cava"/>
    <n v="92"/>
    <n v="19"/>
    <n v="92"/>
    <n v="4.8421052631578947"/>
    <x v="6"/>
  </r>
  <r>
    <n v="48"/>
    <s v="IMPRIMATA Proprietary Red 2009"/>
    <s v="AUSTRALIA, McLaren Vale"/>
    <s v="92+"/>
    <n v="40"/>
    <n v="92"/>
    <n v="2.2999999999999998"/>
    <x v="1"/>
  </r>
  <r>
    <n v="49"/>
    <s v="MARCEL DEISS Engelgarten Grand Vin 2007"/>
    <s v="FRANCE, Alsace"/>
    <n v="93"/>
    <n v="40"/>
    <n v="93"/>
    <n v="2.3250000000000002"/>
    <x v="0"/>
  </r>
  <r>
    <n v="50"/>
    <s v="CHATEAU PUECH-HAUT Coteaux du Languedoc Saint-Drézéry Cuvée Prestige 2010"/>
    <s v="FRANCE, Languedoc"/>
    <s v="92+"/>
    <n v="20"/>
    <n v="92"/>
    <n v="4.599999999999999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4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M9:O22" firstHeaderRow="1" firstDataRow="2" firstDataCol="1"/>
  <pivotFields count="8">
    <pivotField dataField="1" showAll="0"/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12">
        <item x="10"/>
        <item x="1"/>
        <item x="8"/>
        <item x="5"/>
        <item x="0"/>
        <item x="7"/>
        <item x="2"/>
        <item x="4"/>
        <item x="9"/>
        <item x="6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2">
    <i>
      <x v="8"/>
    </i>
    <i>
      <x v="2"/>
    </i>
    <i>
      <x v="9"/>
    </i>
    <i>
      <x v="5"/>
    </i>
    <i>
      <x/>
    </i>
    <i>
      <x v="4"/>
    </i>
    <i>
      <x v="6"/>
    </i>
    <i>
      <x v="3"/>
    </i>
    <i>
      <x v="7"/>
    </i>
    <i>
      <x v="10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oints per $" fld="6" subtotal="average" baseField="0" baseItem="0"/>
    <dataField name="Count of Rank" fld="0" subtotal="count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7" count="0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1"/>
  <sheetViews>
    <sheetView tabSelected="1" workbookViewId="0">
      <selection activeCell="E23" sqref="E23"/>
    </sheetView>
  </sheetViews>
  <sheetFormatPr defaultRowHeight="15"/>
  <cols>
    <col min="2" max="2" width="40.5703125" customWidth="1"/>
    <col min="3" max="3" width="25.85546875" bestFit="1" customWidth="1"/>
    <col min="13" max="13" width="13" bestFit="1" customWidth="1"/>
    <col min="14" max="14" width="21.85546875" bestFit="1" customWidth="1"/>
    <col min="15" max="15" width="13.42578125" bestFit="1" customWidth="1"/>
  </cols>
  <sheetData>
    <row r="1" spans="1:15">
      <c r="A1" t="s">
        <v>85</v>
      </c>
      <c r="B1" t="s">
        <v>84</v>
      </c>
      <c r="C1" t="s">
        <v>82</v>
      </c>
      <c r="D1" t="s">
        <v>83</v>
      </c>
      <c r="E1" t="s">
        <v>56</v>
      </c>
      <c r="F1" t="s">
        <v>57</v>
      </c>
      <c r="G1" t="s">
        <v>58</v>
      </c>
      <c r="H1" t="s">
        <v>81</v>
      </c>
    </row>
    <row r="2" spans="1:15">
      <c r="A2">
        <v>1</v>
      </c>
      <c r="B2" t="s">
        <v>0</v>
      </c>
      <c r="C2" t="s">
        <v>59</v>
      </c>
      <c r="D2">
        <v>99</v>
      </c>
      <c r="E2">
        <v>75</v>
      </c>
      <c r="F2">
        <v>99</v>
      </c>
      <c r="G2">
        <f>F2/E2</f>
        <v>1.32</v>
      </c>
      <c r="H2" t="str">
        <f>LEFT(C2,FIND(",",C2,1)-1)</f>
        <v>FRANCE</v>
      </c>
    </row>
    <row r="3" spans="1:15">
      <c r="A3">
        <v>2</v>
      </c>
      <c r="B3" t="s">
        <v>1</v>
      </c>
      <c r="C3" t="s">
        <v>60</v>
      </c>
      <c r="D3">
        <v>97</v>
      </c>
      <c r="E3">
        <v>80</v>
      </c>
      <c r="F3">
        <v>97</v>
      </c>
      <c r="G3">
        <f t="shared" ref="G3:G51" si="0">F3/E3</f>
        <v>1.2124999999999999</v>
      </c>
      <c r="H3" t="str">
        <f t="shared" ref="H3:H51" si="1">LEFT(C3,FIND(",",C3,1)-1)</f>
        <v>AUSTRALIA</v>
      </c>
    </row>
    <row r="4" spans="1:15">
      <c r="A4">
        <v>3</v>
      </c>
      <c r="B4" t="s">
        <v>2</v>
      </c>
      <c r="C4" t="s">
        <v>61</v>
      </c>
      <c r="D4">
        <v>96</v>
      </c>
      <c r="E4">
        <v>80</v>
      </c>
      <c r="F4">
        <v>96</v>
      </c>
      <c r="G4">
        <f t="shared" si="0"/>
        <v>1.2</v>
      </c>
      <c r="H4" t="str">
        <f t="shared" si="1"/>
        <v>ITALY</v>
      </c>
    </row>
    <row r="5" spans="1:15">
      <c r="A5">
        <v>4</v>
      </c>
      <c r="B5" t="s">
        <v>3</v>
      </c>
      <c r="C5" t="s">
        <v>62</v>
      </c>
      <c r="D5" t="s">
        <v>4</v>
      </c>
      <c r="E5">
        <v>45</v>
      </c>
      <c r="F5">
        <v>95</v>
      </c>
      <c r="G5">
        <f t="shared" si="0"/>
        <v>2.1111111111111112</v>
      </c>
      <c r="H5" t="str">
        <f t="shared" si="1"/>
        <v>FRANCE</v>
      </c>
    </row>
    <row r="6" spans="1:15">
      <c r="A6">
        <v>5</v>
      </c>
      <c r="B6" t="s">
        <v>5</v>
      </c>
      <c r="C6" t="s">
        <v>63</v>
      </c>
      <c r="D6" t="s">
        <v>4</v>
      </c>
      <c r="E6">
        <v>55</v>
      </c>
      <c r="F6">
        <v>95</v>
      </c>
      <c r="G6">
        <f t="shared" si="0"/>
        <v>1.7272727272727273</v>
      </c>
      <c r="H6" t="str">
        <f t="shared" si="1"/>
        <v>USA</v>
      </c>
    </row>
    <row r="7" spans="1:15">
      <c r="A7">
        <v>6</v>
      </c>
      <c r="B7" t="s">
        <v>6</v>
      </c>
      <c r="C7" t="s">
        <v>64</v>
      </c>
      <c r="D7">
        <v>95</v>
      </c>
      <c r="E7">
        <v>60</v>
      </c>
      <c r="F7">
        <v>95</v>
      </c>
      <c r="G7">
        <f t="shared" si="0"/>
        <v>1.5833333333333333</v>
      </c>
      <c r="H7" t="str">
        <f t="shared" si="1"/>
        <v>ITALY</v>
      </c>
    </row>
    <row r="8" spans="1:15">
      <c r="A8">
        <v>7</v>
      </c>
      <c r="B8" t="s">
        <v>7</v>
      </c>
      <c r="C8" t="s">
        <v>59</v>
      </c>
      <c r="D8">
        <v>94</v>
      </c>
      <c r="E8">
        <v>95</v>
      </c>
      <c r="F8">
        <v>94</v>
      </c>
      <c r="G8">
        <f t="shared" si="0"/>
        <v>0.98947368421052628</v>
      </c>
      <c r="H8" t="str">
        <f t="shared" si="1"/>
        <v>FRANCE</v>
      </c>
    </row>
    <row r="9" spans="1:15">
      <c r="A9">
        <v>8</v>
      </c>
      <c r="B9" t="s">
        <v>8</v>
      </c>
      <c r="C9" t="s">
        <v>63</v>
      </c>
      <c r="D9">
        <v>95</v>
      </c>
      <c r="E9">
        <v>90</v>
      </c>
      <c r="F9">
        <v>95</v>
      </c>
      <c r="G9">
        <f t="shared" si="0"/>
        <v>1.0555555555555556</v>
      </c>
      <c r="H9" t="str">
        <f t="shared" si="1"/>
        <v>USA</v>
      </c>
      <c r="N9" s="1" t="s">
        <v>100</v>
      </c>
    </row>
    <row r="10" spans="1:15">
      <c r="A10">
        <v>9</v>
      </c>
      <c r="B10" t="s">
        <v>9</v>
      </c>
      <c r="C10" t="s">
        <v>65</v>
      </c>
      <c r="D10" t="s">
        <v>10</v>
      </c>
      <c r="E10">
        <v>55</v>
      </c>
      <c r="F10">
        <v>94</v>
      </c>
      <c r="G10">
        <f t="shared" si="0"/>
        <v>1.709090909090909</v>
      </c>
      <c r="H10" t="str">
        <f t="shared" si="1"/>
        <v>PORTUGAL</v>
      </c>
      <c r="M10" s="1" t="s">
        <v>86</v>
      </c>
      <c r="N10" t="s">
        <v>99</v>
      </c>
      <c r="O10" t="s">
        <v>101</v>
      </c>
    </row>
    <row r="11" spans="1:15">
      <c r="A11">
        <v>10</v>
      </c>
      <c r="B11" t="s">
        <v>11</v>
      </c>
      <c r="C11" t="s">
        <v>59</v>
      </c>
      <c r="D11">
        <v>94</v>
      </c>
      <c r="E11">
        <v>40</v>
      </c>
      <c r="F11">
        <v>94</v>
      </c>
      <c r="G11">
        <f t="shared" si="0"/>
        <v>2.35</v>
      </c>
      <c r="H11" t="str">
        <f t="shared" si="1"/>
        <v>FRANCE</v>
      </c>
      <c r="M11" s="2" t="s">
        <v>95</v>
      </c>
      <c r="N11" s="4">
        <v>3.72</v>
      </c>
      <c r="O11" s="3">
        <v>1</v>
      </c>
    </row>
    <row r="12" spans="1:15">
      <c r="A12">
        <v>11</v>
      </c>
      <c r="B12" t="s">
        <v>12</v>
      </c>
      <c r="C12" t="s">
        <v>66</v>
      </c>
      <c r="D12">
        <v>94</v>
      </c>
      <c r="E12">
        <v>40</v>
      </c>
      <c r="F12">
        <v>94</v>
      </c>
      <c r="G12">
        <f t="shared" si="0"/>
        <v>2.35</v>
      </c>
      <c r="H12" t="str">
        <f t="shared" si="1"/>
        <v>ITALY</v>
      </c>
      <c r="M12" s="2" t="s">
        <v>89</v>
      </c>
      <c r="N12" s="4">
        <v>3.68</v>
      </c>
      <c r="O12" s="3">
        <v>1</v>
      </c>
    </row>
    <row r="13" spans="1:15">
      <c r="A13">
        <v>12</v>
      </c>
      <c r="B13" t="s">
        <v>13</v>
      </c>
      <c r="C13" t="s">
        <v>67</v>
      </c>
      <c r="D13">
        <v>94</v>
      </c>
      <c r="E13">
        <v>55</v>
      </c>
      <c r="F13">
        <v>94</v>
      </c>
      <c r="G13">
        <f t="shared" si="0"/>
        <v>1.709090909090909</v>
      </c>
      <c r="H13" t="str">
        <f t="shared" si="1"/>
        <v>CHILE</v>
      </c>
      <c r="M13" s="2" t="s">
        <v>96</v>
      </c>
      <c r="N13" s="4">
        <v>2.9528229665071763</v>
      </c>
      <c r="O13" s="3">
        <v>3</v>
      </c>
    </row>
    <row r="14" spans="1:15">
      <c r="A14">
        <v>13</v>
      </c>
      <c r="B14" t="s">
        <v>14</v>
      </c>
      <c r="C14" t="s">
        <v>68</v>
      </c>
      <c r="D14" t="s">
        <v>10</v>
      </c>
      <c r="E14">
        <v>60</v>
      </c>
      <c r="F14">
        <v>94</v>
      </c>
      <c r="G14">
        <f t="shared" si="0"/>
        <v>1.5666666666666667</v>
      </c>
      <c r="H14" t="str">
        <f t="shared" si="1"/>
        <v>USA</v>
      </c>
      <c r="M14" s="2" t="s">
        <v>92</v>
      </c>
      <c r="N14" s="4">
        <v>2.3250000000000002</v>
      </c>
      <c r="O14" s="3">
        <v>1</v>
      </c>
    </row>
    <row r="15" spans="1:15">
      <c r="A15">
        <v>14</v>
      </c>
      <c r="B15" t="s">
        <v>15</v>
      </c>
      <c r="C15" t="s">
        <v>59</v>
      </c>
      <c r="D15">
        <v>97</v>
      </c>
      <c r="E15">
        <v>70</v>
      </c>
      <c r="F15">
        <v>97</v>
      </c>
      <c r="G15">
        <f t="shared" si="0"/>
        <v>1.3857142857142857</v>
      </c>
      <c r="H15" t="str">
        <f t="shared" si="1"/>
        <v>FRANCE</v>
      </c>
      <c r="M15" s="2" t="s">
        <v>87</v>
      </c>
      <c r="N15" s="4">
        <v>2.2193181818181822</v>
      </c>
      <c r="O15" s="3">
        <v>2</v>
      </c>
    </row>
    <row r="16" spans="1:15">
      <c r="A16">
        <v>15</v>
      </c>
      <c r="B16" t="s">
        <v>16</v>
      </c>
      <c r="C16" t="s">
        <v>68</v>
      </c>
      <c r="D16">
        <v>94</v>
      </c>
      <c r="E16">
        <v>55</v>
      </c>
      <c r="F16">
        <v>94</v>
      </c>
      <c r="G16">
        <f t="shared" si="0"/>
        <v>1.709090909090909</v>
      </c>
      <c r="H16" t="str">
        <f t="shared" si="1"/>
        <v>USA</v>
      </c>
      <c r="M16" s="2" t="s">
        <v>91</v>
      </c>
      <c r="N16" s="4">
        <v>2.1200221288214705</v>
      </c>
      <c r="O16" s="3">
        <v>16</v>
      </c>
    </row>
    <row r="17" spans="1:15">
      <c r="A17">
        <v>16</v>
      </c>
      <c r="B17" t="s">
        <v>17</v>
      </c>
      <c r="C17" t="s">
        <v>68</v>
      </c>
      <c r="D17" t="s">
        <v>10</v>
      </c>
      <c r="E17">
        <v>60</v>
      </c>
      <c r="F17">
        <v>94</v>
      </c>
      <c r="G17">
        <f t="shared" si="0"/>
        <v>1.5666666666666667</v>
      </c>
      <c r="H17" t="str">
        <f t="shared" si="1"/>
        <v>USA</v>
      </c>
      <c r="M17" s="2" t="s">
        <v>93</v>
      </c>
      <c r="N17" s="4">
        <v>1.9304646464646464</v>
      </c>
      <c r="O17" s="3">
        <v>10</v>
      </c>
    </row>
    <row r="18" spans="1:15">
      <c r="A18">
        <v>17</v>
      </c>
      <c r="B18" t="s">
        <v>18</v>
      </c>
      <c r="C18" t="s">
        <v>69</v>
      </c>
      <c r="D18" t="s">
        <v>10</v>
      </c>
      <c r="E18">
        <v>44</v>
      </c>
      <c r="F18">
        <v>94</v>
      </c>
      <c r="G18">
        <f t="shared" si="0"/>
        <v>2.1363636363636362</v>
      </c>
      <c r="H18" t="str">
        <f t="shared" si="1"/>
        <v>SPAIN</v>
      </c>
      <c r="M18" s="2" t="s">
        <v>90</v>
      </c>
      <c r="N18" s="4">
        <v>1.709090909090909</v>
      </c>
      <c r="O18" s="3">
        <v>1</v>
      </c>
    </row>
    <row r="19" spans="1:15">
      <c r="A19">
        <v>18</v>
      </c>
      <c r="B19" t="s">
        <v>19</v>
      </c>
      <c r="C19" t="s">
        <v>60</v>
      </c>
      <c r="D19">
        <v>96</v>
      </c>
      <c r="E19">
        <v>70</v>
      </c>
      <c r="F19">
        <v>96</v>
      </c>
      <c r="G19">
        <f t="shared" si="0"/>
        <v>1.3714285714285714</v>
      </c>
      <c r="H19" t="str">
        <f t="shared" si="1"/>
        <v>AUSTRALIA</v>
      </c>
      <c r="M19" s="2" t="s">
        <v>94</v>
      </c>
      <c r="N19" s="4">
        <v>1.709090909090909</v>
      </c>
      <c r="O19" s="3">
        <v>1</v>
      </c>
    </row>
    <row r="20" spans="1:15">
      <c r="A20">
        <v>19</v>
      </c>
      <c r="B20" t="s">
        <v>20</v>
      </c>
      <c r="C20" t="s">
        <v>70</v>
      </c>
      <c r="D20">
        <v>94</v>
      </c>
      <c r="E20">
        <v>50</v>
      </c>
      <c r="F20">
        <v>94</v>
      </c>
      <c r="G20">
        <f t="shared" si="0"/>
        <v>1.88</v>
      </c>
      <c r="H20" t="str">
        <f t="shared" si="1"/>
        <v>SPAIN</v>
      </c>
      <c r="M20" s="2" t="s">
        <v>97</v>
      </c>
      <c r="N20" s="4">
        <v>1.6682047750229569</v>
      </c>
      <c r="O20" s="3">
        <v>11</v>
      </c>
    </row>
    <row r="21" spans="1:15">
      <c r="A21">
        <v>20</v>
      </c>
      <c r="B21" t="s">
        <v>21</v>
      </c>
      <c r="C21" t="s">
        <v>59</v>
      </c>
      <c r="D21" t="s">
        <v>22</v>
      </c>
      <c r="E21">
        <v>75</v>
      </c>
      <c r="F21">
        <v>97</v>
      </c>
      <c r="G21">
        <f t="shared" si="0"/>
        <v>1.2933333333333332</v>
      </c>
      <c r="H21" t="str">
        <f t="shared" si="1"/>
        <v>FRANCE</v>
      </c>
      <c r="M21" s="2" t="s">
        <v>88</v>
      </c>
      <c r="N21" s="4">
        <v>1.6279761904761905</v>
      </c>
      <c r="O21" s="3">
        <v>3</v>
      </c>
    </row>
    <row r="22" spans="1:15">
      <c r="A22">
        <v>21</v>
      </c>
      <c r="B22" t="s">
        <v>23</v>
      </c>
      <c r="C22" t="s">
        <v>68</v>
      </c>
      <c r="D22">
        <v>93</v>
      </c>
      <c r="E22">
        <v>60</v>
      </c>
      <c r="F22">
        <v>93</v>
      </c>
      <c r="G22">
        <f t="shared" si="0"/>
        <v>1.55</v>
      </c>
      <c r="H22" t="str">
        <f t="shared" si="1"/>
        <v>USA</v>
      </c>
      <c r="M22" s="2" t="s">
        <v>98</v>
      </c>
      <c r="N22" s="3">
        <v>2.0579893740762163</v>
      </c>
      <c r="O22" s="3">
        <v>50</v>
      </c>
    </row>
    <row r="23" spans="1:15">
      <c r="A23">
        <v>22</v>
      </c>
      <c r="B23" t="s">
        <v>24</v>
      </c>
      <c r="C23" t="s">
        <v>71</v>
      </c>
      <c r="D23">
        <v>93</v>
      </c>
      <c r="E23">
        <v>40</v>
      </c>
      <c r="F23">
        <v>93</v>
      </c>
      <c r="G23">
        <f t="shared" si="0"/>
        <v>2.3250000000000002</v>
      </c>
      <c r="H23" t="str">
        <f t="shared" si="1"/>
        <v>GERMANY</v>
      </c>
    </row>
    <row r="24" spans="1:15">
      <c r="A24">
        <v>23</v>
      </c>
      <c r="B24" t="s">
        <v>25</v>
      </c>
      <c r="C24" t="s">
        <v>72</v>
      </c>
      <c r="D24" t="s">
        <v>26</v>
      </c>
      <c r="E24">
        <v>25</v>
      </c>
      <c r="F24">
        <v>92</v>
      </c>
      <c r="G24">
        <f t="shared" si="0"/>
        <v>3.68</v>
      </c>
      <c r="H24" t="str">
        <f t="shared" si="1"/>
        <v>AUSTRIA</v>
      </c>
    </row>
    <row r="25" spans="1:15">
      <c r="A25">
        <v>24</v>
      </c>
      <c r="B25" t="s">
        <v>27</v>
      </c>
      <c r="C25" t="s">
        <v>73</v>
      </c>
      <c r="D25">
        <v>93</v>
      </c>
      <c r="E25">
        <v>25</v>
      </c>
      <c r="F25">
        <v>93</v>
      </c>
      <c r="G25">
        <f t="shared" si="0"/>
        <v>3.72</v>
      </c>
      <c r="H25" t="str">
        <f t="shared" si="1"/>
        <v>S. AFRICA</v>
      </c>
    </row>
    <row r="26" spans="1:15">
      <c r="A26">
        <v>25</v>
      </c>
      <c r="B26" t="s">
        <v>28</v>
      </c>
      <c r="C26" t="s">
        <v>74</v>
      </c>
      <c r="D26">
        <v>93</v>
      </c>
      <c r="E26">
        <v>40</v>
      </c>
      <c r="F26">
        <v>93</v>
      </c>
      <c r="G26">
        <f t="shared" si="0"/>
        <v>2.3250000000000002</v>
      </c>
      <c r="H26" t="str">
        <f t="shared" si="1"/>
        <v>ARGENTINA</v>
      </c>
    </row>
    <row r="27" spans="1:15">
      <c r="A27">
        <v>26</v>
      </c>
      <c r="B27" t="s">
        <v>29</v>
      </c>
      <c r="C27" t="s">
        <v>59</v>
      </c>
      <c r="D27">
        <v>95</v>
      </c>
      <c r="E27">
        <v>55</v>
      </c>
      <c r="F27">
        <v>95</v>
      </c>
      <c r="G27">
        <f t="shared" si="0"/>
        <v>1.7272727272727273</v>
      </c>
      <c r="H27" t="str">
        <f t="shared" si="1"/>
        <v>FRANCE</v>
      </c>
    </row>
    <row r="28" spans="1:15">
      <c r="A28">
        <v>27</v>
      </c>
      <c r="B28" t="s">
        <v>30</v>
      </c>
      <c r="C28" t="s">
        <v>75</v>
      </c>
      <c r="D28" t="s">
        <v>10</v>
      </c>
      <c r="E28">
        <v>55</v>
      </c>
      <c r="F28">
        <v>94</v>
      </c>
      <c r="G28">
        <f t="shared" si="0"/>
        <v>1.709090909090909</v>
      </c>
      <c r="H28" t="str">
        <f t="shared" si="1"/>
        <v>ITALY</v>
      </c>
    </row>
    <row r="29" spans="1:15">
      <c r="A29">
        <v>28</v>
      </c>
      <c r="B29" t="s">
        <v>31</v>
      </c>
      <c r="C29" t="s">
        <v>68</v>
      </c>
      <c r="D29">
        <v>93</v>
      </c>
      <c r="E29">
        <v>40</v>
      </c>
      <c r="F29">
        <v>93</v>
      </c>
      <c r="G29">
        <f t="shared" si="0"/>
        <v>2.3250000000000002</v>
      </c>
      <c r="H29" t="str">
        <f t="shared" si="1"/>
        <v>USA</v>
      </c>
    </row>
    <row r="30" spans="1:15">
      <c r="A30">
        <v>29</v>
      </c>
      <c r="B30" t="s">
        <v>32</v>
      </c>
      <c r="C30" t="s">
        <v>61</v>
      </c>
      <c r="D30">
        <v>94</v>
      </c>
      <c r="E30">
        <v>60</v>
      </c>
      <c r="F30">
        <v>94</v>
      </c>
      <c r="G30">
        <f t="shared" si="0"/>
        <v>1.5666666666666667</v>
      </c>
      <c r="H30" t="str">
        <f t="shared" si="1"/>
        <v>ITALY</v>
      </c>
    </row>
    <row r="31" spans="1:15">
      <c r="A31">
        <v>30</v>
      </c>
      <c r="B31" t="s">
        <v>33</v>
      </c>
      <c r="C31" t="s">
        <v>59</v>
      </c>
      <c r="D31">
        <v>94</v>
      </c>
      <c r="E31">
        <v>35</v>
      </c>
      <c r="F31">
        <v>94</v>
      </c>
      <c r="G31">
        <f t="shared" si="0"/>
        <v>2.6857142857142855</v>
      </c>
      <c r="H31" t="str">
        <f t="shared" si="1"/>
        <v>FRANCE</v>
      </c>
    </row>
    <row r="32" spans="1:15">
      <c r="A32">
        <v>31</v>
      </c>
      <c r="B32" t="s">
        <v>34</v>
      </c>
      <c r="C32" t="s">
        <v>63</v>
      </c>
      <c r="D32">
        <v>95</v>
      </c>
      <c r="E32">
        <v>60</v>
      </c>
      <c r="F32">
        <v>95</v>
      </c>
      <c r="G32">
        <f t="shared" si="0"/>
        <v>1.5833333333333333</v>
      </c>
      <c r="H32" t="str">
        <f t="shared" si="1"/>
        <v>USA</v>
      </c>
    </row>
    <row r="33" spans="1:8">
      <c r="A33">
        <v>32</v>
      </c>
      <c r="B33" t="s">
        <v>35</v>
      </c>
      <c r="C33" t="s">
        <v>68</v>
      </c>
      <c r="D33">
        <v>94</v>
      </c>
      <c r="E33">
        <v>60</v>
      </c>
      <c r="F33">
        <v>94</v>
      </c>
      <c r="G33">
        <f t="shared" si="0"/>
        <v>1.5666666666666667</v>
      </c>
      <c r="H33" t="str">
        <f t="shared" si="1"/>
        <v>USA</v>
      </c>
    </row>
    <row r="34" spans="1:8">
      <c r="A34">
        <v>33</v>
      </c>
      <c r="B34" t="s">
        <v>36</v>
      </c>
      <c r="C34" t="s">
        <v>61</v>
      </c>
      <c r="D34">
        <v>94</v>
      </c>
      <c r="E34">
        <v>45</v>
      </c>
      <c r="F34">
        <v>94</v>
      </c>
      <c r="G34">
        <f t="shared" si="0"/>
        <v>2.088888888888889</v>
      </c>
      <c r="H34" t="str">
        <f t="shared" si="1"/>
        <v>ITALY</v>
      </c>
    </row>
    <row r="35" spans="1:8">
      <c r="A35">
        <v>34</v>
      </c>
      <c r="B35" t="s">
        <v>37</v>
      </c>
      <c r="C35" t="s">
        <v>76</v>
      </c>
      <c r="D35" t="s">
        <v>38</v>
      </c>
      <c r="E35">
        <v>65</v>
      </c>
      <c r="F35">
        <v>93</v>
      </c>
      <c r="G35">
        <f t="shared" si="0"/>
        <v>1.4307692307692308</v>
      </c>
      <c r="H35" t="str">
        <f t="shared" si="1"/>
        <v>FRANCE</v>
      </c>
    </row>
    <row r="36" spans="1:8">
      <c r="A36">
        <v>35</v>
      </c>
      <c r="B36" t="s">
        <v>39</v>
      </c>
      <c r="C36" t="s">
        <v>59</v>
      </c>
      <c r="D36">
        <v>94</v>
      </c>
      <c r="E36">
        <v>50</v>
      </c>
      <c r="F36">
        <v>94</v>
      </c>
      <c r="G36">
        <f t="shared" si="0"/>
        <v>1.88</v>
      </c>
      <c r="H36" t="str">
        <f t="shared" si="1"/>
        <v>FRANCE</v>
      </c>
    </row>
    <row r="37" spans="1:8">
      <c r="A37">
        <v>36</v>
      </c>
      <c r="B37" t="s">
        <v>40</v>
      </c>
      <c r="C37" t="s">
        <v>68</v>
      </c>
      <c r="D37">
        <v>93</v>
      </c>
      <c r="E37">
        <v>50</v>
      </c>
      <c r="F37">
        <v>93</v>
      </c>
      <c r="G37">
        <f t="shared" si="0"/>
        <v>1.86</v>
      </c>
      <c r="H37" t="str">
        <f t="shared" si="1"/>
        <v>USA</v>
      </c>
    </row>
    <row r="38" spans="1:8">
      <c r="A38">
        <v>37</v>
      </c>
      <c r="B38" t="s">
        <v>41</v>
      </c>
      <c r="C38" t="s">
        <v>75</v>
      </c>
      <c r="D38">
        <v>93</v>
      </c>
      <c r="E38">
        <v>45</v>
      </c>
      <c r="F38">
        <v>93</v>
      </c>
      <c r="G38">
        <f t="shared" si="0"/>
        <v>2.0666666666666669</v>
      </c>
      <c r="H38" t="str">
        <f t="shared" si="1"/>
        <v>ITALY</v>
      </c>
    </row>
    <row r="39" spans="1:8">
      <c r="A39">
        <v>38</v>
      </c>
      <c r="B39" t="s">
        <v>42</v>
      </c>
      <c r="C39" t="s">
        <v>74</v>
      </c>
      <c r="D39">
        <v>93</v>
      </c>
      <c r="E39">
        <v>44</v>
      </c>
      <c r="F39">
        <v>93</v>
      </c>
      <c r="G39">
        <f t="shared" si="0"/>
        <v>2.1136363636363638</v>
      </c>
      <c r="H39" t="str">
        <f t="shared" si="1"/>
        <v>ARGENTINA</v>
      </c>
    </row>
    <row r="40" spans="1:8">
      <c r="A40">
        <v>39</v>
      </c>
      <c r="B40" t="s">
        <v>43</v>
      </c>
      <c r="C40" t="s">
        <v>76</v>
      </c>
      <c r="D40" t="s">
        <v>38</v>
      </c>
      <c r="E40">
        <v>65</v>
      </c>
      <c r="F40">
        <v>93</v>
      </c>
      <c r="G40">
        <f t="shared" si="0"/>
        <v>1.4307692307692308</v>
      </c>
      <c r="H40" t="str">
        <f t="shared" si="1"/>
        <v>FRANCE</v>
      </c>
    </row>
    <row r="41" spans="1:8">
      <c r="A41">
        <v>40</v>
      </c>
      <c r="B41" t="s">
        <v>44</v>
      </c>
      <c r="C41" t="s">
        <v>59</v>
      </c>
      <c r="D41" t="s">
        <v>10</v>
      </c>
      <c r="E41">
        <v>55</v>
      </c>
      <c r="F41">
        <v>94</v>
      </c>
      <c r="G41">
        <f t="shared" si="0"/>
        <v>1.709090909090909</v>
      </c>
      <c r="H41" t="str">
        <f t="shared" si="1"/>
        <v>FRANCE</v>
      </c>
    </row>
    <row r="42" spans="1:8">
      <c r="A42">
        <v>41</v>
      </c>
      <c r="B42" t="s">
        <v>45</v>
      </c>
      <c r="C42" t="s">
        <v>77</v>
      </c>
      <c r="D42">
        <v>94</v>
      </c>
      <c r="E42">
        <v>60</v>
      </c>
      <c r="F42">
        <v>94</v>
      </c>
      <c r="G42">
        <f t="shared" si="0"/>
        <v>1.5666666666666667</v>
      </c>
      <c r="H42" t="str">
        <f t="shared" si="1"/>
        <v>ITALY</v>
      </c>
    </row>
    <row r="43" spans="1:8">
      <c r="A43">
        <v>42</v>
      </c>
      <c r="B43" t="s">
        <v>46</v>
      </c>
      <c r="C43" t="s">
        <v>75</v>
      </c>
      <c r="D43">
        <v>92</v>
      </c>
      <c r="E43">
        <v>60</v>
      </c>
      <c r="F43">
        <v>92</v>
      </c>
      <c r="G43">
        <f t="shared" si="0"/>
        <v>1.5333333333333334</v>
      </c>
      <c r="H43" t="str">
        <f t="shared" si="1"/>
        <v>ITALY</v>
      </c>
    </row>
    <row r="44" spans="1:8">
      <c r="A44">
        <v>43</v>
      </c>
      <c r="B44" t="s">
        <v>47</v>
      </c>
      <c r="C44" t="s">
        <v>59</v>
      </c>
      <c r="D44">
        <v>92</v>
      </c>
      <c r="E44">
        <v>19</v>
      </c>
      <c r="F44">
        <v>92</v>
      </c>
      <c r="G44">
        <f t="shared" si="0"/>
        <v>4.8421052631578947</v>
      </c>
      <c r="H44" t="str">
        <f t="shared" si="1"/>
        <v>FRANCE</v>
      </c>
    </row>
    <row r="45" spans="1:8">
      <c r="A45">
        <v>44</v>
      </c>
      <c r="B45" t="s">
        <v>48</v>
      </c>
      <c r="C45" t="s">
        <v>61</v>
      </c>
      <c r="D45" t="s">
        <v>49</v>
      </c>
      <c r="E45">
        <v>25</v>
      </c>
      <c r="F45">
        <v>91</v>
      </c>
      <c r="G45">
        <f t="shared" si="0"/>
        <v>3.64</v>
      </c>
      <c r="H45" t="str">
        <f t="shared" si="1"/>
        <v>ITALY</v>
      </c>
    </row>
    <row r="46" spans="1:8">
      <c r="A46">
        <v>45</v>
      </c>
      <c r="B46" t="s">
        <v>50</v>
      </c>
      <c r="C46" t="s">
        <v>59</v>
      </c>
      <c r="D46">
        <v>92</v>
      </c>
      <c r="E46">
        <v>50</v>
      </c>
      <c r="F46">
        <v>92</v>
      </c>
      <c r="G46">
        <f t="shared" si="0"/>
        <v>1.84</v>
      </c>
      <c r="H46" t="str">
        <f t="shared" si="1"/>
        <v>FRANCE</v>
      </c>
    </row>
    <row r="47" spans="1:8">
      <c r="A47">
        <v>46</v>
      </c>
      <c r="B47" t="s">
        <v>51</v>
      </c>
      <c r="C47" t="s">
        <v>68</v>
      </c>
      <c r="D47">
        <v>92</v>
      </c>
      <c r="E47">
        <v>50</v>
      </c>
      <c r="F47">
        <v>92</v>
      </c>
      <c r="G47">
        <f t="shared" si="0"/>
        <v>1.84</v>
      </c>
      <c r="H47" t="str">
        <f t="shared" si="1"/>
        <v>USA</v>
      </c>
    </row>
    <row r="48" spans="1:8">
      <c r="A48">
        <v>47</v>
      </c>
      <c r="B48" t="s">
        <v>52</v>
      </c>
      <c r="C48" t="s">
        <v>78</v>
      </c>
      <c r="D48">
        <v>92</v>
      </c>
      <c r="E48">
        <v>19</v>
      </c>
      <c r="F48">
        <v>92</v>
      </c>
      <c r="G48">
        <f t="shared" si="0"/>
        <v>4.8421052631578947</v>
      </c>
      <c r="H48" t="str">
        <f t="shared" si="1"/>
        <v>SPAIN</v>
      </c>
    </row>
    <row r="49" spans="1:8">
      <c r="A49">
        <v>48</v>
      </c>
      <c r="B49" t="s">
        <v>53</v>
      </c>
      <c r="C49" t="s">
        <v>79</v>
      </c>
      <c r="D49" t="s">
        <v>26</v>
      </c>
      <c r="E49">
        <v>40</v>
      </c>
      <c r="F49">
        <v>92</v>
      </c>
      <c r="G49">
        <f t="shared" si="0"/>
        <v>2.2999999999999998</v>
      </c>
      <c r="H49" t="str">
        <f t="shared" si="1"/>
        <v>AUSTRALIA</v>
      </c>
    </row>
    <row r="50" spans="1:8">
      <c r="A50">
        <v>49</v>
      </c>
      <c r="B50" t="s">
        <v>54</v>
      </c>
      <c r="C50" t="s">
        <v>80</v>
      </c>
      <c r="D50">
        <v>93</v>
      </c>
      <c r="E50">
        <v>40</v>
      </c>
      <c r="F50">
        <v>93</v>
      </c>
      <c r="G50">
        <f t="shared" si="0"/>
        <v>2.3250000000000002</v>
      </c>
      <c r="H50" t="str">
        <f t="shared" si="1"/>
        <v>FRANCE</v>
      </c>
    </row>
    <row r="51" spans="1:8">
      <c r="A51">
        <v>50</v>
      </c>
      <c r="B51" t="s">
        <v>55</v>
      </c>
      <c r="C51" t="s">
        <v>62</v>
      </c>
      <c r="D51" t="s">
        <v>26</v>
      </c>
      <c r="E51">
        <v>20</v>
      </c>
      <c r="F51">
        <v>92</v>
      </c>
      <c r="G51">
        <f t="shared" si="0"/>
        <v>4.5999999999999996</v>
      </c>
      <c r="H51" t="str">
        <f t="shared" si="1"/>
        <v>FRANCE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</dc:creator>
  <cp:lastModifiedBy>DB</cp:lastModifiedBy>
  <dcterms:created xsi:type="dcterms:W3CDTF">2013-04-18T17:48:11Z</dcterms:created>
  <dcterms:modified xsi:type="dcterms:W3CDTF">2013-04-21T16:23:55Z</dcterms:modified>
</cp:coreProperties>
</file>