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aets\Desktop\StatisticalApp_testdata\testdata\"/>
    </mc:Choice>
  </mc:AlternateContent>
  <xr:revisionPtr revIDLastSave="0" documentId="13_ncr:1_{6B802775-6559-48DE-ACAA-0CE218101EEC}" xr6:coauthVersionLast="36" xr6:coauthVersionMax="36" xr10:uidLastSave="{00000000-0000-0000-0000-000000000000}"/>
  <bookViews>
    <workbookView xWindow="360" yWindow="12" windowWidth="15480" windowHeight="9720" activeTab="2" xr2:uid="{00000000-000D-0000-FFFF-FFFF00000000}"/>
  </bookViews>
  <sheets>
    <sheet name="FAB_4" sheetId="2" r:id="rId1"/>
    <sheet name="samenvatting" sheetId="12" r:id="rId2"/>
    <sheet name="Datum 1" sheetId="5" r:id="rId3"/>
    <sheet name="Datum 2" sheetId="13" r:id="rId4"/>
    <sheet name="Datum 3" sheetId="14" r:id="rId5"/>
    <sheet name="Totaal" sheetId="15" r:id="rId6"/>
    <sheet name="statistiek" sheetId="16" r:id="rId7"/>
  </sheets>
  <definedNames>
    <definedName name="_xlnm.Print_Area" localSheetId="2">'Datum 1'!$A$1:$I$60</definedName>
    <definedName name="_xlnm.Print_Area" localSheetId="3">'Datum 2'!$A$2:$H$31</definedName>
    <definedName name="_xlnm.Print_Area" localSheetId="4">'Datum 3'!$A$2:$H$31</definedName>
    <definedName name="_xlnm.Print_Area" localSheetId="0">FAB_4!$A$1:$I$34</definedName>
    <definedName name="_xlnm.Print_Area" localSheetId="5">Totaal!$A$2:$H$31</definedName>
  </definedNames>
  <calcPr calcId="191029"/>
</workbook>
</file>

<file path=xl/calcChain.xml><?xml version="1.0" encoding="utf-8"?>
<calcChain xmlns="http://schemas.openxmlformats.org/spreadsheetml/2006/main">
  <c r="L4" i="5" l="1"/>
  <c r="K4" i="15"/>
  <c r="C26" i="16" l="1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B37" i="16"/>
  <c r="B41" i="16" s="1"/>
  <c r="B45" i="16" s="1"/>
  <c r="B49" i="16" s="1"/>
  <c r="B36" i="16"/>
  <c r="B40" i="16" s="1"/>
  <c r="B44" i="16" s="1"/>
  <c r="B48" i="16" s="1"/>
  <c r="B35" i="16"/>
  <c r="B39" i="16" s="1"/>
  <c r="B43" i="16" s="1"/>
  <c r="B47" i="16" s="1"/>
  <c r="B34" i="16"/>
  <c r="B38" i="16" s="1"/>
  <c r="B42" i="16" s="1"/>
  <c r="B46" i="16" s="1"/>
  <c r="B33" i="16"/>
  <c r="B32" i="16"/>
  <c r="B31" i="16"/>
  <c r="B30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" i="16"/>
  <c r="B7" i="16"/>
  <c r="B11" i="16" s="1"/>
  <c r="B15" i="16" s="1"/>
  <c r="B19" i="16" s="1"/>
  <c r="B23" i="16" s="1"/>
  <c r="B8" i="16"/>
  <c r="B9" i="16"/>
  <c r="B10" i="16"/>
  <c r="B12" i="16"/>
  <c r="B16" i="16" s="1"/>
  <c r="B20" i="16" s="1"/>
  <c r="B24" i="16" s="1"/>
  <c r="B13" i="16"/>
  <c r="B17" i="16" s="1"/>
  <c r="B21" i="16" s="1"/>
  <c r="B25" i="16" s="1"/>
  <c r="B14" i="16"/>
  <c r="B18" i="16" s="1"/>
  <c r="B22" i="16" s="1"/>
  <c r="B6" i="16"/>
  <c r="D29" i="12" l="1"/>
  <c r="D19" i="12"/>
  <c r="D35" i="12" s="1"/>
  <c r="C19" i="12"/>
  <c r="C35" i="12" s="1"/>
  <c r="G36" i="12"/>
  <c r="H36" i="12"/>
  <c r="G20" i="12"/>
  <c r="H20" i="12"/>
  <c r="I60" i="15"/>
  <c r="H60" i="15"/>
  <c r="G60" i="15"/>
  <c r="F60" i="15"/>
  <c r="E60" i="15"/>
  <c r="I59" i="15"/>
  <c r="H59" i="15"/>
  <c r="G59" i="15"/>
  <c r="F59" i="15"/>
  <c r="E59" i="15"/>
  <c r="I58" i="15"/>
  <c r="H58" i="15"/>
  <c r="G58" i="15"/>
  <c r="F58" i="15"/>
  <c r="E58" i="15"/>
  <c r="I57" i="15"/>
  <c r="H57" i="15"/>
  <c r="G57" i="15"/>
  <c r="F57" i="15"/>
  <c r="J57" i="15" s="1"/>
  <c r="L57" i="15" s="1"/>
  <c r="E57" i="15"/>
  <c r="I56" i="15"/>
  <c r="H56" i="15"/>
  <c r="G56" i="15"/>
  <c r="F56" i="15"/>
  <c r="E56" i="15"/>
  <c r="I55" i="15"/>
  <c r="H55" i="15"/>
  <c r="G55" i="15"/>
  <c r="F55" i="15"/>
  <c r="E55" i="15"/>
  <c r="I54" i="15"/>
  <c r="H54" i="15"/>
  <c r="G54" i="15"/>
  <c r="F54" i="15"/>
  <c r="E54" i="15"/>
  <c r="I53" i="15"/>
  <c r="H53" i="15"/>
  <c r="G53" i="15"/>
  <c r="J53" i="15" s="1"/>
  <c r="L53" i="15" s="1"/>
  <c r="F53" i="15"/>
  <c r="E53" i="15"/>
  <c r="I52" i="15"/>
  <c r="H52" i="15"/>
  <c r="G52" i="15"/>
  <c r="F52" i="15"/>
  <c r="E52" i="15"/>
  <c r="I51" i="15"/>
  <c r="H51" i="15"/>
  <c r="G51" i="15"/>
  <c r="F51" i="15"/>
  <c r="E51" i="15"/>
  <c r="I50" i="15"/>
  <c r="H50" i="15"/>
  <c r="G50" i="15"/>
  <c r="F50" i="15"/>
  <c r="E50" i="15"/>
  <c r="I49" i="15"/>
  <c r="H49" i="15"/>
  <c r="G49" i="15"/>
  <c r="F49" i="15"/>
  <c r="E49" i="15"/>
  <c r="I48" i="15"/>
  <c r="H48" i="15"/>
  <c r="G48" i="15"/>
  <c r="F48" i="15"/>
  <c r="E48" i="15"/>
  <c r="J48" i="15" s="1"/>
  <c r="L48" i="15" s="1"/>
  <c r="I47" i="15"/>
  <c r="H47" i="15"/>
  <c r="G47" i="15"/>
  <c r="F47" i="15"/>
  <c r="E47" i="15"/>
  <c r="I46" i="15"/>
  <c r="H46" i="15"/>
  <c r="G46" i="15"/>
  <c r="F46" i="15"/>
  <c r="E46" i="15"/>
  <c r="I45" i="15"/>
  <c r="H45" i="15"/>
  <c r="G45" i="15"/>
  <c r="J45" i="15" s="1"/>
  <c r="L45" i="15" s="1"/>
  <c r="R14" i="15" s="1"/>
  <c r="F45" i="15"/>
  <c r="E45" i="15"/>
  <c r="I44" i="15"/>
  <c r="H44" i="15"/>
  <c r="G44" i="15"/>
  <c r="F44" i="15"/>
  <c r="E44" i="15"/>
  <c r="I43" i="15"/>
  <c r="H43" i="15"/>
  <c r="G43" i="15"/>
  <c r="F43" i="15"/>
  <c r="E43" i="15"/>
  <c r="I42" i="15"/>
  <c r="H42" i="15"/>
  <c r="G42" i="15"/>
  <c r="F42" i="15"/>
  <c r="E42" i="15"/>
  <c r="I41" i="15"/>
  <c r="H41" i="15"/>
  <c r="G41" i="15"/>
  <c r="F41" i="15"/>
  <c r="E41" i="15"/>
  <c r="I40" i="15"/>
  <c r="H40" i="15"/>
  <c r="G40" i="15"/>
  <c r="F40" i="15"/>
  <c r="E40" i="15"/>
  <c r="I39" i="15"/>
  <c r="H39" i="15"/>
  <c r="G39" i="15"/>
  <c r="F39" i="15"/>
  <c r="E39" i="15"/>
  <c r="I38" i="15"/>
  <c r="H38" i="15"/>
  <c r="G38" i="15"/>
  <c r="F38" i="15"/>
  <c r="E38" i="15"/>
  <c r="I37" i="15"/>
  <c r="H37" i="15"/>
  <c r="G37" i="15"/>
  <c r="F37" i="15"/>
  <c r="E37" i="15"/>
  <c r="I36" i="15"/>
  <c r="H36" i="15"/>
  <c r="G36" i="15"/>
  <c r="F36" i="15"/>
  <c r="E36" i="15"/>
  <c r="I35" i="15"/>
  <c r="H35" i="15"/>
  <c r="G35" i="15"/>
  <c r="F35" i="15"/>
  <c r="E35" i="15"/>
  <c r="I34" i="15"/>
  <c r="H34" i="15"/>
  <c r="G34" i="15"/>
  <c r="F34" i="15"/>
  <c r="E34" i="15"/>
  <c r="I33" i="15"/>
  <c r="H33" i="15"/>
  <c r="G33" i="15"/>
  <c r="F33" i="15"/>
  <c r="E33" i="15"/>
  <c r="E5" i="15"/>
  <c r="F5" i="15"/>
  <c r="G5" i="15"/>
  <c r="H5" i="15"/>
  <c r="I5" i="15"/>
  <c r="E6" i="15"/>
  <c r="F6" i="15"/>
  <c r="G6" i="15"/>
  <c r="H6" i="15"/>
  <c r="I6" i="15"/>
  <c r="E7" i="15"/>
  <c r="F7" i="15"/>
  <c r="G7" i="15"/>
  <c r="H7" i="15"/>
  <c r="I7" i="15"/>
  <c r="E8" i="15"/>
  <c r="F8" i="15"/>
  <c r="G8" i="15"/>
  <c r="H8" i="15"/>
  <c r="I8" i="15"/>
  <c r="E9" i="15"/>
  <c r="F9" i="15"/>
  <c r="G9" i="15"/>
  <c r="H9" i="15"/>
  <c r="I9" i="15"/>
  <c r="E10" i="15"/>
  <c r="F10" i="15"/>
  <c r="G10" i="15"/>
  <c r="H10" i="15"/>
  <c r="I10" i="15"/>
  <c r="E11" i="15"/>
  <c r="F11" i="15"/>
  <c r="G11" i="15"/>
  <c r="H11" i="15"/>
  <c r="I11" i="15"/>
  <c r="E12" i="15"/>
  <c r="F12" i="15"/>
  <c r="G12" i="15"/>
  <c r="H12" i="15"/>
  <c r="I12" i="15"/>
  <c r="E13" i="15"/>
  <c r="F13" i="15"/>
  <c r="G13" i="15"/>
  <c r="H13" i="15"/>
  <c r="I13" i="15"/>
  <c r="E14" i="15"/>
  <c r="F14" i="15"/>
  <c r="G14" i="15"/>
  <c r="H14" i="15"/>
  <c r="I14" i="15"/>
  <c r="E15" i="15"/>
  <c r="F15" i="15"/>
  <c r="G15" i="15"/>
  <c r="H15" i="15"/>
  <c r="I15" i="15"/>
  <c r="E16" i="15"/>
  <c r="F16" i="15"/>
  <c r="G16" i="15"/>
  <c r="H16" i="15"/>
  <c r="I16" i="15"/>
  <c r="E17" i="15"/>
  <c r="F17" i="15"/>
  <c r="G17" i="15"/>
  <c r="H17" i="15"/>
  <c r="I17" i="15"/>
  <c r="E18" i="15"/>
  <c r="F18" i="15"/>
  <c r="G18" i="15"/>
  <c r="H18" i="15"/>
  <c r="I18" i="15"/>
  <c r="E19" i="15"/>
  <c r="F19" i="15"/>
  <c r="G19" i="15"/>
  <c r="H19" i="15"/>
  <c r="I19" i="15"/>
  <c r="E20" i="15"/>
  <c r="F20" i="15"/>
  <c r="G20" i="15"/>
  <c r="H20" i="15"/>
  <c r="I20" i="15"/>
  <c r="E21" i="15"/>
  <c r="F21" i="15"/>
  <c r="G21" i="15"/>
  <c r="H21" i="15"/>
  <c r="I21" i="15"/>
  <c r="E22" i="15"/>
  <c r="F22" i="15"/>
  <c r="G22" i="15"/>
  <c r="H22" i="15"/>
  <c r="I22" i="15"/>
  <c r="E23" i="15"/>
  <c r="F23" i="15"/>
  <c r="G23" i="15"/>
  <c r="H23" i="15"/>
  <c r="I23" i="15"/>
  <c r="E24" i="15"/>
  <c r="F24" i="15"/>
  <c r="G24" i="15"/>
  <c r="H24" i="15"/>
  <c r="I24" i="15"/>
  <c r="E25" i="15"/>
  <c r="F25" i="15"/>
  <c r="G25" i="15"/>
  <c r="H25" i="15"/>
  <c r="I25" i="15"/>
  <c r="E26" i="15"/>
  <c r="F26" i="15"/>
  <c r="G26" i="15"/>
  <c r="H26" i="15"/>
  <c r="I26" i="15"/>
  <c r="E27" i="15"/>
  <c r="F27" i="15"/>
  <c r="G27" i="15"/>
  <c r="H27" i="15"/>
  <c r="I27" i="15"/>
  <c r="E28" i="15"/>
  <c r="F28" i="15"/>
  <c r="G28" i="15"/>
  <c r="H28" i="15"/>
  <c r="I28" i="15"/>
  <c r="E29" i="15"/>
  <c r="F29" i="15"/>
  <c r="G29" i="15"/>
  <c r="H29" i="15"/>
  <c r="I29" i="15"/>
  <c r="E30" i="15"/>
  <c r="F30" i="15"/>
  <c r="G30" i="15"/>
  <c r="H30" i="15"/>
  <c r="I30" i="15"/>
  <c r="E31" i="15"/>
  <c r="F31" i="15"/>
  <c r="G31" i="15"/>
  <c r="H31" i="15"/>
  <c r="I31" i="15"/>
  <c r="F4" i="15"/>
  <c r="G4" i="15"/>
  <c r="H4" i="15"/>
  <c r="I4" i="15"/>
  <c r="E4" i="15"/>
  <c r="B34" i="12"/>
  <c r="B18" i="12"/>
  <c r="B2" i="12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L37" i="14" s="1"/>
  <c r="S12" i="14" s="1"/>
  <c r="F44" i="12" s="1"/>
  <c r="J36" i="14"/>
  <c r="J35" i="14"/>
  <c r="J34" i="14"/>
  <c r="L34" i="14" s="1"/>
  <c r="J33" i="14"/>
  <c r="L33" i="14" s="1"/>
  <c r="J31" i="14"/>
  <c r="L31" i="14" s="1"/>
  <c r="J30" i="14"/>
  <c r="L30" i="14" s="1"/>
  <c r="J29" i="14"/>
  <c r="L29" i="14" s="1"/>
  <c r="J28" i="14"/>
  <c r="L28" i="14" s="1"/>
  <c r="J27" i="14"/>
  <c r="L27" i="14" s="1"/>
  <c r="J26" i="14"/>
  <c r="L26" i="14" s="1"/>
  <c r="J25" i="14"/>
  <c r="L25" i="14" s="1"/>
  <c r="J24" i="14"/>
  <c r="L24" i="14" s="1"/>
  <c r="J23" i="14"/>
  <c r="L23" i="14" s="1"/>
  <c r="J22" i="14"/>
  <c r="L22" i="14" s="1"/>
  <c r="J21" i="14"/>
  <c r="L21" i="14" s="1"/>
  <c r="J20" i="14"/>
  <c r="L20" i="14" s="1"/>
  <c r="J19" i="14"/>
  <c r="L19" i="14" s="1"/>
  <c r="J18" i="14"/>
  <c r="L18" i="14" s="1"/>
  <c r="O17" i="14"/>
  <c r="J17" i="14"/>
  <c r="O16" i="14"/>
  <c r="J16" i="14"/>
  <c r="K16" i="14" s="1"/>
  <c r="O15" i="14"/>
  <c r="J15" i="14"/>
  <c r="L15" i="14" s="1"/>
  <c r="O14" i="14"/>
  <c r="J14" i="14"/>
  <c r="L14" i="14" s="1"/>
  <c r="O13" i="14"/>
  <c r="J13" i="14"/>
  <c r="O12" i="14"/>
  <c r="J12" i="14"/>
  <c r="K12" i="14" s="1"/>
  <c r="O11" i="14"/>
  <c r="J11" i="14"/>
  <c r="K11" i="14" s="1"/>
  <c r="O10" i="14"/>
  <c r="J10" i="14"/>
  <c r="L10" i="14" s="1"/>
  <c r="O9" i="14"/>
  <c r="J9" i="14"/>
  <c r="O8" i="14"/>
  <c r="J8" i="14"/>
  <c r="K8" i="14" s="1"/>
  <c r="O7" i="14"/>
  <c r="J7" i="14"/>
  <c r="L7" i="14" s="1"/>
  <c r="O6" i="14"/>
  <c r="J6" i="14"/>
  <c r="K6" i="14" s="1"/>
  <c r="O5" i="14"/>
  <c r="J5" i="14"/>
  <c r="L5" i="14" s="1"/>
  <c r="O4" i="14"/>
  <c r="J4" i="14"/>
  <c r="L4" i="14" s="1"/>
  <c r="J60" i="13"/>
  <c r="L60" i="13" s="1"/>
  <c r="J59" i="13"/>
  <c r="L59" i="13" s="1"/>
  <c r="K58" i="13"/>
  <c r="J58" i="13"/>
  <c r="L58" i="13" s="1"/>
  <c r="J57" i="13"/>
  <c r="L57" i="13" s="1"/>
  <c r="J56" i="13"/>
  <c r="L56" i="13" s="1"/>
  <c r="J55" i="13"/>
  <c r="L55" i="13" s="1"/>
  <c r="J54" i="13"/>
  <c r="L54" i="13" s="1"/>
  <c r="J53" i="13"/>
  <c r="K53" i="13" s="1"/>
  <c r="P16" i="13" s="1"/>
  <c r="J52" i="13"/>
  <c r="L52" i="13" s="1"/>
  <c r="J51" i="13"/>
  <c r="L51" i="13" s="1"/>
  <c r="L50" i="13"/>
  <c r="K50" i="13"/>
  <c r="J50" i="13"/>
  <c r="K49" i="13"/>
  <c r="P15" i="13" s="1"/>
  <c r="C31" i="12" s="1"/>
  <c r="J49" i="13"/>
  <c r="L49" i="13" s="1"/>
  <c r="K48" i="13"/>
  <c r="J48" i="13"/>
  <c r="L48" i="13" s="1"/>
  <c r="L47" i="13"/>
  <c r="J47" i="13"/>
  <c r="K47" i="13" s="1"/>
  <c r="J46" i="13"/>
  <c r="L46" i="13" s="1"/>
  <c r="J45" i="13"/>
  <c r="K45" i="13" s="1"/>
  <c r="J44" i="13"/>
  <c r="L44" i="13" s="1"/>
  <c r="J43" i="13"/>
  <c r="L43" i="13" s="1"/>
  <c r="L42" i="13"/>
  <c r="K42" i="13"/>
  <c r="J42" i="13"/>
  <c r="K41" i="13"/>
  <c r="Q13" i="13" s="1"/>
  <c r="J41" i="13"/>
  <c r="L41" i="13" s="1"/>
  <c r="J40" i="13"/>
  <c r="K40" i="13" s="1"/>
  <c r="L39" i="13"/>
  <c r="K39" i="13"/>
  <c r="J39" i="13"/>
  <c r="J38" i="13"/>
  <c r="L38" i="13" s="1"/>
  <c r="J37" i="13"/>
  <c r="L37" i="13" s="1"/>
  <c r="J36" i="13"/>
  <c r="L36" i="13" s="1"/>
  <c r="J35" i="13"/>
  <c r="L35" i="13" s="1"/>
  <c r="J34" i="13"/>
  <c r="K34" i="13" s="1"/>
  <c r="J33" i="13"/>
  <c r="K33" i="13" s="1"/>
  <c r="J31" i="13"/>
  <c r="L31" i="13" s="1"/>
  <c r="J30" i="13"/>
  <c r="K30" i="13" s="1"/>
  <c r="J29" i="13"/>
  <c r="L29" i="13" s="1"/>
  <c r="J28" i="13"/>
  <c r="L28" i="13" s="1"/>
  <c r="J27" i="13"/>
  <c r="L27" i="13" s="1"/>
  <c r="J26" i="13"/>
  <c r="L26" i="13" s="1"/>
  <c r="J25" i="13"/>
  <c r="L25" i="13" s="1"/>
  <c r="J24" i="13"/>
  <c r="K24" i="13" s="1"/>
  <c r="J23" i="13"/>
  <c r="L23" i="13" s="1"/>
  <c r="J22" i="13"/>
  <c r="L22" i="13" s="1"/>
  <c r="J21" i="13"/>
  <c r="L21" i="13" s="1"/>
  <c r="J20" i="13"/>
  <c r="K20" i="13" s="1"/>
  <c r="J19" i="13"/>
  <c r="L19" i="13" s="1"/>
  <c r="J18" i="13"/>
  <c r="L18" i="13" s="1"/>
  <c r="O17" i="13"/>
  <c r="J17" i="13"/>
  <c r="L17" i="13" s="1"/>
  <c r="O16" i="13"/>
  <c r="J16" i="13"/>
  <c r="K16" i="13" s="1"/>
  <c r="Q15" i="13"/>
  <c r="D31" i="12" s="1"/>
  <c r="O15" i="13"/>
  <c r="J15" i="13"/>
  <c r="K15" i="13" s="1"/>
  <c r="O14" i="13"/>
  <c r="J14" i="13"/>
  <c r="L14" i="13" s="1"/>
  <c r="O13" i="13"/>
  <c r="J13" i="13"/>
  <c r="L13" i="13" s="1"/>
  <c r="O12" i="13"/>
  <c r="J12" i="13"/>
  <c r="K12" i="13" s="1"/>
  <c r="O11" i="13"/>
  <c r="J11" i="13"/>
  <c r="K11" i="13" s="1"/>
  <c r="O10" i="13"/>
  <c r="J10" i="13"/>
  <c r="L10" i="13" s="1"/>
  <c r="O9" i="13"/>
  <c r="J9" i="13"/>
  <c r="L9" i="13" s="1"/>
  <c r="O8" i="13"/>
  <c r="J8" i="13"/>
  <c r="K8" i="13" s="1"/>
  <c r="O7" i="13"/>
  <c r="J7" i="13"/>
  <c r="L7" i="13" s="1"/>
  <c r="O6" i="13"/>
  <c r="J6" i="13"/>
  <c r="K6" i="13" s="1"/>
  <c r="O5" i="13"/>
  <c r="J5" i="13"/>
  <c r="L5" i="13" s="1"/>
  <c r="O4" i="13"/>
  <c r="J4" i="13"/>
  <c r="L4" i="13" s="1"/>
  <c r="Q17" i="5"/>
  <c r="P17" i="5"/>
  <c r="Q16" i="5"/>
  <c r="Q15" i="5"/>
  <c r="D15" i="12" s="1"/>
  <c r="Q13" i="5"/>
  <c r="D13" i="12" s="1"/>
  <c r="P13" i="5"/>
  <c r="C13" i="12" s="1"/>
  <c r="P12" i="5"/>
  <c r="C12" i="12" s="1"/>
  <c r="K58" i="5"/>
  <c r="K52" i="5"/>
  <c r="K50" i="5"/>
  <c r="K48" i="5"/>
  <c r="K42" i="5"/>
  <c r="K31" i="5"/>
  <c r="J60" i="5"/>
  <c r="K60" i="5" s="1"/>
  <c r="J59" i="5"/>
  <c r="K59" i="5" s="1"/>
  <c r="J58" i="5"/>
  <c r="J57" i="5"/>
  <c r="K57" i="5" s="1"/>
  <c r="J56" i="5"/>
  <c r="K56" i="5" s="1"/>
  <c r="J55" i="5"/>
  <c r="K55" i="5" s="1"/>
  <c r="J54" i="5"/>
  <c r="K54" i="5" s="1"/>
  <c r="J53" i="5"/>
  <c r="K53" i="5" s="1"/>
  <c r="P16" i="5" s="1"/>
  <c r="J52" i="5"/>
  <c r="J51" i="5"/>
  <c r="K51" i="5" s="1"/>
  <c r="J50" i="5"/>
  <c r="J49" i="5"/>
  <c r="K49" i="5" s="1"/>
  <c r="P15" i="5" s="1"/>
  <c r="C15" i="12" s="1"/>
  <c r="J48" i="5"/>
  <c r="J47" i="5"/>
  <c r="K47" i="5" s="1"/>
  <c r="J46" i="5"/>
  <c r="K46" i="5" s="1"/>
  <c r="J45" i="5"/>
  <c r="K45" i="5" s="1"/>
  <c r="P14" i="5" s="1"/>
  <c r="C14" i="12" s="1"/>
  <c r="J44" i="5"/>
  <c r="K44" i="5" s="1"/>
  <c r="J43" i="5"/>
  <c r="K43" i="5" s="1"/>
  <c r="J42" i="5"/>
  <c r="J41" i="5"/>
  <c r="K41" i="5" s="1"/>
  <c r="J40" i="5"/>
  <c r="K40" i="5" s="1"/>
  <c r="J39" i="5"/>
  <c r="K39" i="5" s="1"/>
  <c r="J38" i="5"/>
  <c r="K38" i="5" s="1"/>
  <c r="J37" i="5"/>
  <c r="K37" i="5" s="1"/>
  <c r="Q12" i="5" s="1"/>
  <c r="D12" i="12" s="1"/>
  <c r="J36" i="5"/>
  <c r="K36" i="5" s="1"/>
  <c r="J35" i="5"/>
  <c r="K35" i="5" s="1"/>
  <c r="J34" i="5"/>
  <c r="K34" i="5" s="1"/>
  <c r="J33" i="5"/>
  <c r="K33" i="5" s="1"/>
  <c r="P11" i="5" s="1"/>
  <c r="C11" i="12" s="1"/>
  <c r="J31" i="5"/>
  <c r="J5" i="5"/>
  <c r="L5" i="5" s="1"/>
  <c r="J6" i="5"/>
  <c r="L6" i="5" s="1"/>
  <c r="J7" i="5"/>
  <c r="L7" i="5" s="1"/>
  <c r="J8" i="5"/>
  <c r="L8" i="5" s="1"/>
  <c r="J9" i="5"/>
  <c r="K9" i="5" s="1"/>
  <c r="J10" i="5"/>
  <c r="L10" i="5" s="1"/>
  <c r="J11" i="5"/>
  <c r="L11" i="5" s="1"/>
  <c r="J12" i="5"/>
  <c r="L12" i="5" s="1"/>
  <c r="J13" i="5"/>
  <c r="L13" i="5" s="1"/>
  <c r="J14" i="5"/>
  <c r="L14" i="5" s="1"/>
  <c r="J15" i="5"/>
  <c r="L15" i="5" s="1"/>
  <c r="J16" i="5"/>
  <c r="L16" i="5" s="1"/>
  <c r="J17" i="5"/>
  <c r="K17" i="5" s="1"/>
  <c r="J18" i="5"/>
  <c r="L18" i="5" s="1"/>
  <c r="J19" i="5"/>
  <c r="L19" i="5" s="1"/>
  <c r="J20" i="5"/>
  <c r="L20" i="5" s="1"/>
  <c r="J21" i="5"/>
  <c r="L21" i="5" s="1"/>
  <c r="J22" i="5"/>
  <c r="L22" i="5" s="1"/>
  <c r="J23" i="5"/>
  <c r="L23" i="5" s="1"/>
  <c r="J24" i="5"/>
  <c r="L24" i="5" s="1"/>
  <c r="J25" i="5"/>
  <c r="K25" i="5" s="1"/>
  <c r="J26" i="5"/>
  <c r="L26" i="5" s="1"/>
  <c r="J27" i="5"/>
  <c r="L27" i="5" s="1"/>
  <c r="J28" i="5"/>
  <c r="L28" i="5" s="1"/>
  <c r="J29" i="5"/>
  <c r="L29" i="5" s="1"/>
  <c r="J30" i="5"/>
  <c r="L30" i="5" s="1"/>
  <c r="J4" i="5"/>
  <c r="K4" i="5" s="1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1" i="5"/>
  <c r="Q14" i="13" l="1"/>
  <c r="D30" i="12" s="1"/>
  <c r="P14" i="13"/>
  <c r="C30" i="12" s="1"/>
  <c r="S13" i="13"/>
  <c r="F29" i="12" s="1"/>
  <c r="R13" i="13"/>
  <c r="E29" i="12" s="1"/>
  <c r="R15" i="13"/>
  <c r="E31" i="12" s="1"/>
  <c r="S15" i="13"/>
  <c r="F31" i="12" s="1"/>
  <c r="L45" i="13"/>
  <c r="Q14" i="5"/>
  <c r="D14" i="12" s="1"/>
  <c r="K43" i="13"/>
  <c r="K51" i="13"/>
  <c r="K57" i="13"/>
  <c r="Q17" i="13" s="1"/>
  <c r="K46" i="13"/>
  <c r="K54" i="13"/>
  <c r="L53" i="13"/>
  <c r="L40" i="13"/>
  <c r="J42" i="15"/>
  <c r="K42" i="15" s="1"/>
  <c r="J47" i="15"/>
  <c r="K47" i="15" s="1"/>
  <c r="J50" i="15"/>
  <c r="K50" i="15" s="1"/>
  <c r="J55" i="15"/>
  <c r="K55" i="15" s="1"/>
  <c r="J58" i="15"/>
  <c r="K58" i="15" s="1"/>
  <c r="L30" i="13"/>
  <c r="K44" i="13"/>
  <c r="K52" i="13"/>
  <c r="J44" i="15"/>
  <c r="L44" i="15" s="1"/>
  <c r="J52" i="15"/>
  <c r="L52" i="15" s="1"/>
  <c r="K55" i="13"/>
  <c r="K59" i="13"/>
  <c r="S9" i="14"/>
  <c r="F41" i="12" s="1"/>
  <c r="L33" i="13"/>
  <c r="R11" i="13" s="1"/>
  <c r="E27" i="12" s="1"/>
  <c r="K56" i="13"/>
  <c r="K60" i="13"/>
  <c r="K7" i="14"/>
  <c r="J41" i="15"/>
  <c r="L41" i="15" s="1"/>
  <c r="J43" i="15"/>
  <c r="K43" i="15" s="1"/>
  <c r="J46" i="15"/>
  <c r="K46" i="15" s="1"/>
  <c r="J49" i="15"/>
  <c r="L49" i="15" s="1"/>
  <c r="J51" i="15"/>
  <c r="K51" i="15" s="1"/>
  <c r="J54" i="15"/>
  <c r="L54" i="15" s="1"/>
  <c r="J59" i="15"/>
  <c r="L59" i="15" s="1"/>
  <c r="J60" i="15"/>
  <c r="K60" i="15" s="1"/>
  <c r="K23" i="13"/>
  <c r="L20" i="13"/>
  <c r="S8" i="13" s="1"/>
  <c r="F24" i="12" s="1"/>
  <c r="K10" i="13"/>
  <c r="K7" i="13"/>
  <c r="L25" i="5"/>
  <c r="K37" i="14"/>
  <c r="P12" i="14" s="1"/>
  <c r="C44" i="12" s="1"/>
  <c r="R12" i="14"/>
  <c r="E44" i="12" s="1"/>
  <c r="L6" i="14"/>
  <c r="K25" i="14"/>
  <c r="K5" i="14"/>
  <c r="K19" i="14"/>
  <c r="S10" i="14"/>
  <c r="F42" i="12" s="1"/>
  <c r="L8" i="14"/>
  <c r="R12" i="13"/>
  <c r="E28" i="12" s="1"/>
  <c r="S12" i="13"/>
  <c r="F28" i="12" s="1"/>
  <c r="K38" i="13"/>
  <c r="J37" i="15"/>
  <c r="L37" i="15" s="1"/>
  <c r="S12" i="15" s="1"/>
  <c r="J38" i="15"/>
  <c r="K38" i="15" s="1"/>
  <c r="J39" i="15"/>
  <c r="K39" i="15" s="1"/>
  <c r="L34" i="13"/>
  <c r="K37" i="13"/>
  <c r="P12" i="13" s="1"/>
  <c r="C28" i="12" s="1"/>
  <c r="J40" i="15"/>
  <c r="L40" i="15" s="1"/>
  <c r="L24" i="13"/>
  <c r="R9" i="13" s="1"/>
  <c r="E25" i="12" s="1"/>
  <c r="K27" i="13"/>
  <c r="K29" i="13"/>
  <c r="Q11" i="5"/>
  <c r="D11" i="12" s="1"/>
  <c r="L17" i="5"/>
  <c r="K34" i="14"/>
  <c r="R10" i="14"/>
  <c r="E42" i="12" s="1"/>
  <c r="K31" i="14"/>
  <c r="K29" i="14"/>
  <c r="K27" i="14"/>
  <c r="J24" i="15"/>
  <c r="L24" i="15" s="1"/>
  <c r="R9" i="14"/>
  <c r="E41" i="12" s="1"/>
  <c r="S8" i="14"/>
  <c r="F40" i="12" s="1"/>
  <c r="K23" i="14"/>
  <c r="K21" i="14"/>
  <c r="L16" i="14"/>
  <c r="S11" i="13"/>
  <c r="F27" i="12" s="1"/>
  <c r="K36" i="13"/>
  <c r="Q11" i="13" s="1"/>
  <c r="D27" i="12" s="1"/>
  <c r="K35" i="13"/>
  <c r="P11" i="13" s="1"/>
  <c r="C27" i="12" s="1"/>
  <c r="J35" i="15"/>
  <c r="L35" i="15" s="1"/>
  <c r="J36" i="15"/>
  <c r="L36" i="15" s="1"/>
  <c r="S10" i="13"/>
  <c r="F26" i="12" s="1"/>
  <c r="R10" i="13"/>
  <c r="E26" i="12" s="1"/>
  <c r="K28" i="13"/>
  <c r="K31" i="13"/>
  <c r="K26" i="13"/>
  <c r="K25" i="13"/>
  <c r="K22" i="13"/>
  <c r="K21" i="13"/>
  <c r="K19" i="13"/>
  <c r="K18" i="13"/>
  <c r="L15" i="13"/>
  <c r="J18" i="15"/>
  <c r="L18" i="15" s="1"/>
  <c r="J20" i="15"/>
  <c r="L20" i="15" s="1"/>
  <c r="J33" i="15"/>
  <c r="L33" i="15" s="1"/>
  <c r="J34" i="15"/>
  <c r="L34" i="15" s="1"/>
  <c r="J31" i="15"/>
  <c r="K31" i="15" s="1"/>
  <c r="J28" i="15"/>
  <c r="K28" i="15" s="1"/>
  <c r="J27" i="15"/>
  <c r="L27" i="15" s="1"/>
  <c r="J23" i="15"/>
  <c r="K23" i="15" s="1"/>
  <c r="J19" i="15"/>
  <c r="K19" i="15" s="1"/>
  <c r="J22" i="15"/>
  <c r="L22" i="15" s="1"/>
  <c r="J17" i="15"/>
  <c r="L17" i="15" s="1"/>
  <c r="J16" i="15"/>
  <c r="K16" i="15" s="1"/>
  <c r="L11" i="14"/>
  <c r="K15" i="14"/>
  <c r="J13" i="15"/>
  <c r="L13" i="15" s="1"/>
  <c r="J10" i="15"/>
  <c r="L10" i="15" s="1"/>
  <c r="J8" i="15"/>
  <c r="K8" i="15" s="1"/>
  <c r="L12" i="14"/>
  <c r="K14" i="14"/>
  <c r="K14" i="13"/>
  <c r="K4" i="13"/>
  <c r="K5" i="13"/>
  <c r="J14" i="15"/>
  <c r="K14" i="15" s="1"/>
  <c r="J12" i="15"/>
  <c r="K12" i="15" s="1"/>
  <c r="L11" i="13"/>
  <c r="J15" i="15"/>
  <c r="K15" i="15" s="1"/>
  <c r="J9" i="15"/>
  <c r="L9" i="15" s="1"/>
  <c r="J11" i="15"/>
  <c r="K11" i="15" s="1"/>
  <c r="L9" i="5"/>
  <c r="J7" i="15"/>
  <c r="K7" i="15" s="1"/>
  <c r="J6" i="15"/>
  <c r="K6" i="15" s="1"/>
  <c r="K5" i="5"/>
  <c r="J4" i="15"/>
  <c r="L4" i="15" s="1"/>
  <c r="K48" i="15"/>
  <c r="K52" i="15"/>
  <c r="L43" i="15"/>
  <c r="L47" i="15"/>
  <c r="L55" i="15"/>
  <c r="J56" i="15"/>
  <c r="K56" i="15" s="1"/>
  <c r="R17" i="15"/>
  <c r="S17" i="15"/>
  <c r="R13" i="15"/>
  <c r="S13" i="15"/>
  <c r="S15" i="15"/>
  <c r="R15" i="15"/>
  <c r="S16" i="15"/>
  <c r="R16" i="15"/>
  <c r="K41" i="15"/>
  <c r="Q13" i="15" s="1"/>
  <c r="K45" i="15"/>
  <c r="L46" i="15"/>
  <c r="K49" i="15"/>
  <c r="K53" i="15"/>
  <c r="K57" i="15"/>
  <c r="Q17" i="15" s="1"/>
  <c r="L58" i="15"/>
  <c r="J26" i="15"/>
  <c r="L26" i="15" s="1"/>
  <c r="J30" i="15"/>
  <c r="L30" i="15" s="1"/>
  <c r="J5" i="15"/>
  <c r="K5" i="15" s="1"/>
  <c r="J21" i="15"/>
  <c r="K21" i="15" s="1"/>
  <c r="J25" i="15"/>
  <c r="K25" i="15" s="1"/>
  <c r="J29" i="15"/>
  <c r="K29" i="15" s="1"/>
  <c r="P17" i="15"/>
  <c r="S14" i="15"/>
  <c r="L9" i="14"/>
  <c r="K9" i="14"/>
  <c r="L41" i="14"/>
  <c r="K41" i="14"/>
  <c r="L45" i="14"/>
  <c r="K45" i="14"/>
  <c r="L49" i="14"/>
  <c r="K49" i="14"/>
  <c r="K53" i="14"/>
  <c r="L53" i="14"/>
  <c r="S11" i="14"/>
  <c r="F43" i="12" s="1"/>
  <c r="K35" i="14"/>
  <c r="L35" i="14"/>
  <c r="R11" i="14" s="1"/>
  <c r="E43" i="12" s="1"/>
  <c r="K38" i="14"/>
  <c r="L38" i="14"/>
  <c r="K42" i="14"/>
  <c r="L42" i="14"/>
  <c r="K46" i="14"/>
  <c r="L46" i="14"/>
  <c r="L50" i="14"/>
  <c r="K50" i="14"/>
  <c r="L54" i="14"/>
  <c r="K54" i="14"/>
  <c r="L58" i="14"/>
  <c r="K58" i="14"/>
  <c r="K4" i="14"/>
  <c r="R5" i="14"/>
  <c r="E37" i="12" s="1"/>
  <c r="R8" i="14"/>
  <c r="E40" i="12" s="1"/>
  <c r="K10" i="14"/>
  <c r="Q5" i="14" s="1"/>
  <c r="D37" i="12" s="1"/>
  <c r="L13" i="14"/>
  <c r="K13" i="14"/>
  <c r="Q6" i="14" s="1"/>
  <c r="D38" i="12" s="1"/>
  <c r="R7" i="14"/>
  <c r="E39" i="12" s="1"/>
  <c r="K18" i="14"/>
  <c r="K20" i="14"/>
  <c r="K22" i="14"/>
  <c r="K24" i="14"/>
  <c r="K26" i="14"/>
  <c r="K28" i="14"/>
  <c r="K30" i="14"/>
  <c r="K33" i="14"/>
  <c r="K36" i="14"/>
  <c r="L36" i="14"/>
  <c r="L39" i="14"/>
  <c r="K39" i="14"/>
  <c r="L43" i="14"/>
  <c r="K43" i="14"/>
  <c r="L47" i="14"/>
  <c r="K47" i="14"/>
  <c r="K51" i="14"/>
  <c r="L51" i="14"/>
  <c r="K55" i="14"/>
  <c r="L55" i="14"/>
  <c r="K59" i="14"/>
  <c r="L59" i="14"/>
  <c r="L17" i="14"/>
  <c r="K17" i="14"/>
  <c r="L57" i="14"/>
  <c r="K57" i="14"/>
  <c r="S4" i="14"/>
  <c r="F36" i="12" s="1"/>
  <c r="R4" i="14"/>
  <c r="E36" i="12" s="1"/>
  <c r="K40" i="14"/>
  <c r="L40" i="14"/>
  <c r="K44" i="14"/>
  <c r="L44" i="14"/>
  <c r="K48" i="14"/>
  <c r="L48" i="14"/>
  <c r="L52" i="14"/>
  <c r="K52" i="14"/>
  <c r="L56" i="14"/>
  <c r="K56" i="14"/>
  <c r="L60" i="14"/>
  <c r="K60" i="14"/>
  <c r="S17" i="13"/>
  <c r="R17" i="13"/>
  <c r="K9" i="13"/>
  <c r="P5" i="13" s="1"/>
  <c r="C21" i="12" s="1"/>
  <c r="L6" i="13"/>
  <c r="S4" i="13" s="1"/>
  <c r="F20" i="12" s="1"/>
  <c r="L8" i="13"/>
  <c r="L12" i="13"/>
  <c r="L16" i="13"/>
  <c r="Q16" i="13"/>
  <c r="K13" i="13"/>
  <c r="P13" i="13"/>
  <c r="C29" i="12" s="1"/>
  <c r="K17" i="13"/>
  <c r="P17" i="13"/>
  <c r="K19" i="5"/>
  <c r="K11" i="5"/>
  <c r="K29" i="5"/>
  <c r="K21" i="5"/>
  <c r="K13" i="5"/>
  <c r="R4" i="5"/>
  <c r="K28" i="5"/>
  <c r="K24" i="5"/>
  <c r="K20" i="5"/>
  <c r="K16" i="5"/>
  <c r="K12" i="5"/>
  <c r="K8" i="5"/>
  <c r="K27" i="5"/>
  <c r="K23" i="5"/>
  <c r="K15" i="5"/>
  <c r="K7" i="5"/>
  <c r="K30" i="5"/>
  <c r="K26" i="5"/>
  <c r="K22" i="5"/>
  <c r="K18" i="5"/>
  <c r="K14" i="5"/>
  <c r="K10" i="5"/>
  <c r="K6" i="5"/>
  <c r="G4" i="12"/>
  <c r="H4" i="12"/>
  <c r="P16" i="15" l="1"/>
  <c r="Q16" i="15"/>
  <c r="K54" i="15"/>
  <c r="K44" i="15"/>
  <c r="R16" i="13"/>
  <c r="S16" i="13"/>
  <c r="P13" i="15"/>
  <c r="L38" i="15"/>
  <c r="Q12" i="14"/>
  <c r="D44" i="12" s="1"/>
  <c r="L50" i="15"/>
  <c r="K40" i="15"/>
  <c r="R11" i="15"/>
  <c r="L42" i="15"/>
  <c r="S14" i="13"/>
  <c r="F30" i="12" s="1"/>
  <c r="R14" i="13"/>
  <c r="E30" i="12" s="1"/>
  <c r="L60" i="15"/>
  <c r="L51" i="15"/>
  <c r="K59" i="15"/>
  <c r="R8" i="13"/>
  <c r="E24" i="12" s="1"/>
  <c r="P6" i="13"/>
  <c r="C22" i="12" s="1"/>
  <c r="P8" i="13"/>
  <c r="C24" i="12" s="1"/>
  <c r="S9" i="13"/>
  <c r="F25" i="12" s="1"/>
  <c r="Q8" i="13"/>
  <c r="D24" i="12" s="1"/>
  <c r="R4" i="13"/>
  <c r="E20" i="12" s="1"/>
  <c r="Q9" i="13"/>
  <c r="D25" i="12" s="1"/>
  <c r="P9" i="13"/>
  <c r="C25" i="12" s="1"/>
  <c r="P7" i="13"/>
  <c r="C23" i="12" s="1"/>
  <c r="Q7" i="13"/>
  <c r="D23" i="12" s="1"/>
  <c r="K22" i="15"/>
  <c r="S7" i="14"/>
  <c r="F39" i="12" s="1"/>
  <c r="L8" i="15"/>
  <c r="S5" i="14"/>
  <c r="F37" i="12" s="1"/>
  <c r="Q12" i="13"/>
  <c r="D28" i="12" s="1"/>
  <c r="K37" i="15"/>
  <c r="R12" i="15"/>
  <c r="L39" i="15"/>
  <c r="L31" i="15"/>
  <c r="K24" i="15"/>
  <c r="K17" i="15"/>
  <c r="K33" i="15"/>
  <c r="K36" i="15"/>
  <c r="K30" i="15"/>
  <c r="P10" i="15" s="1"/>
  <c r="K20" i="15"/>
  <c r="P7" i="14"/>
  <c r="C39" i="12" s="1"/>
  <c r="L16" i="15"/>
  <c r="Q7" i="14"/>
  <c r="D39" i="12" s="1"/>
  <c r="P6" i="14"/>
  <c r="C38" i="12" s="1"/>
  <c r="S11" i="15"/>
  <c r="K34" i="15"/>
  <c r="K35" i="15"/>
  <c r="Q10" i="13"/>
  <c r="D26" i="12" s="1"/>
  <c r="P10" i="13"/>
  <c r="C26" i="12" s="1"/>
  <c r="K18" i="15"/>
  <c r="Q6" i="13"/>
  <c r="D22" i="12" s="1"/>
  <c r="Q5" i="13"/>
  <c r="D21" i="12" s="1"/>
  <c r="K13" i="15"/>
  <c r="P6" i="15" s="1"/>
  <c r="L23" i="15"/>
  <c r="L28" i="15"/>
  <c r="Q10" i="5"/>
  <c r="D10" i="12" s="1"/>
  <c r="P10" i="5"/>
  <c r="C10" i="12" s="1"/>
  <c r="Q7" i="5"/>
  <c r="D7" i="12" s="1"/>
  <c r="P7" i="5"/>
  <c r="C7" i="12" s="1"/>
  <c r="Q8" i="5"/>
  <c r="D8" i="12" s="1"/>
  <c r="P8" i="5"/>
  <c r="C8" i="12" s="1"/>
  <c r="K27" i="15"/>
  <c r="P9" i="5"/>
  <c r="C9" i="12" s="1"/>
  <c r="Q9" i="5"/>
  <c r="D9" i="12" s="1"/>
  <c r="L19" i="15"/>
  <c r="L14" i="15"/>
  <c r="P5" i="14"/>
  <c r="C37" i="12" s="1"/>
  <c r="L7" i="15"/>
  <c r="K10" i="15"/>
  <c r="S6" i="14"/>
  <c r="F38" i="12" s="1"/>
  <c r="R6" i="14"/>
  <c r="E38" i="12" s="1"/>
  <c r="K9" i="15"/>
  <c r="Q4" i="13"/>
  <c r="D20" i="12" s="1"/>
  <c r="P4" i="13"/>
  <c r="C20" i="12" s="1"/>
  <c r="Q4" i="15"/>
  <c r="L12" i="15"/>
  <c r="L11" i="15"/>
  <c r="P6" i="5"/>
  <c r="C6" i="12" s="1"/>
  <c r="Q6" i="5"/>
  <c r="D6" i="12" s="1"/>
  <c r="L15" i="15"/>
  <c r="P5" i="5"/>
  <c r="C5" i="12" s="1"/>
  <c r="Q5" i="5"/>
  <c r="D5" i="12" s="1"/>
  <c r="P4" i="5"/>
  <c r="C4" i="12" s="1"/>
  <c r="L6" i="15"/>
  <c r="Q4" i="5"/>
  <c r="D4" i="12" s="1"/>
  <c r="L5" i="15"/>
  <c r="M8" i="5"/>
  <c r="E4" i="12"/>
  <c r="M33" i="5"/>
  <c r="L56" i="15"/>
  <c r="P15" i="15"/>
  <c r="Q15" i="15"/>
  <c r="Q14" i="15"/>
  <c r="P14" i="15"/>
  <c r="K26" i="15"/>
  <c r="L25" i="15"/>
  <c r="L21" i="15"/>
  <c r="L29" i="15"/>
  <c r="R17" i="14"/>
  <c r="S17" i="14"/>
  <c r="P15" i="14"/>
  <c r="C47" i="12" s="1"/>
  <c r="Q15" i="14"/>
  <c r="D47" i="12" s="1"/>
  <c r="Q13" i="14"/>
  <c r="D45" i="12" s="1"/>
  <c r="P13" i="14"/>
  <c r="C45" i="12" s="1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4" i="14"/>
  <c r="M10" i="14"/>
  <c r="M15" i="14"/>
  <c r="M11" i="14"/>
  <c r="M16" i="14"/>
  <c r="M13" i="14"/>
  <c r="M8" i="14"/>
  <c r="M12" i="14"/>
  <c r="M17" i="14"/>
  <c r="M9" i="14"/>
  <c r="P11" i="14"/>
  <c r="C43" i="12" s="1"/>
  <c r="Q11" i="14"/>
  <c r="D43" i="12" s="1"/>
  <c r="Q9" i="14"/>
  <c r="D41" i="12" s="1"/>
  <c r="P9" i="14"/>
  <c r="C41" i="12" s="1"/>
  <c r="Q4" i="14"/>
  <c r="D36" i="12" s="1"/>
  <c r="P4" i="14"/>
  <c r="C36" i="12" s="1"/>
  <c r="S15" i="14"/>
  <c r="F47" i="12" s="1"/>
  <c r="R15" i="14"/>
  <c r="E47" i="12" s="1"/>
  <c r="R13" i="14"/>
  <c r="E45" i="12" s="1"/>
  <c r="S13" i="14"/>
  <c r="F45" i="12" s="1"/>
  <c r="S16" i="14"/>
  <c r="R16" i="14"/>
  <c r="Q14" i="14"/>
  <c r="D46" i="12" s="1"/>
  <c r="P14" i="14"/>
  <c r="C46" i="12" s="1"/>
  <c r="Q17" i="14"/>
  <c r="P17" i="14"/>
  <c r="Q10" i="14"/>
  <c r="D42" i="12" s="1"/>
  <c r="P10" i="14"/>
  <c r="C42" i="12" s="1"/>
  <c r="P8" i="14"/>
  <c r="C40" i="12" s="1"/>
  <c r="Q8" i="14"/>
  <c r="D40" i="12" s="1"/>
  <c r="P16" i="14"/>
  <c r="Q16" i="14"/>
  <c r="R14" i="14"/>
  <c r="E46" i="12" s="1"/>
  <c r="S14" i="14"/>
  <c r="F46" i="12" s="1"/>
  <c r="S6" i="13"/>
  <c r="F22" i="12" s="1"/>
  <c r="R6" i="13"/>
  <c r="E22" i="12" s="1"/>
  <c r="S7" i="13"/>
  <c r="F23" i="12" s="1"/>
  <c r="R7" i="13"/>
  <c r="E23" i="12" s="1"/>
  <c r="S5" i="13"/>
  <c r="F21" i="12" s="1"/>
  <c r="R5" i="13"/>
  <c r="E21" i="12" s="1"/>
  <c r="R17" i="5"/>
  <c r="S15" i="5"/>
  <c r="F15" i="12" s="1"/>
  <c r="S13" i="5"/>
  <c r="F13" i="12" s="1"/>
  <c r="R11" i="5"/>
  <c r="E11" i="12" s="1"/>
  <c r="R9" i="5"/>
  <c r="E9" i="12" s="1"/>
  <c r="S17" i="5"/>
  <c r="O17" i="5"/>
  <c r="O16" i="5"/>
  <c r="S7" i="5"/>
  <c r="F7" i="12" s="1"/>
  <c r="O15" i="5"/>
  <c r="O14" i="5"/>
  <c r="O13" i="5"/>
  <c r="O12" i="5"/>
  <c r="O11" i="5"/>
  <c r="O10" i="5"/>
  <c r="S9" i="5"/>
  <c r="F9" i="12" s="1"/>
  <c r="O9" i="5"/>
  <c r="O8" i="5"/>
  <c r="O7" i="5"/>
  <c r="O6" i="5"/>
  <c r="O5" i="5"/>
  <c r="O4" i="5"/>
  <c r="M38" i="13" l="1"/>
  <c r="M46" i="13"/>
  <c r="M21" i="13"/>
  <c r="M54" i="13"/>
  <c r="M29" i="13"/>
  <c r="M15" i="13"/>
  <c r="M9" i="13"/>
  <c r="M14" i="13"/>
  <c r="M25" i="13"/>
  <c r="M34" i="13"/>
  <c r="M42" i="13"/>
  <c r="M50" i="13"/>
  <c r="M58" i="13"/>
  <c r="M16" i="13"/>
  <c r="M20" i="13"/>
  <c r="M28" i="13"/>
  <c r="T10" i="13" s="1"/>
  <c r="G26" i="12" s="1"/>
  <c r="M37" i="13"/>
  <c r="T12" i="13" s="1"/>
  <c r="G28" i="12" s="1"/>
  <c r="M45" i="13"/>
  <c r="T14" i="13" s="1"/>
  <c r="G30" i="12" s="1"/>
  <c r="M53" i="13"/>
  <c r="T16" i="13" s="1"/>
  <c r="M11" i="13"/>
  <c r="M10" i="13"/>
  <c r="M24" i="13"/>
  <c r="M33" i="13"/>
  <c r="U11" i="13" s="1"/>
  <c r="H27" i="12" s="1"/>
  <c r="M41" i="13"/>
  <c r="T13" i="13" s="1"/>
  <c r="G29" i="12" s="1"/>
  <c r="M49" i="13"/>
  <c r="U15" i="13" s="1"/>
  <c r="H31" i="12" s="1"/>
  <c r="M57" i="13"/>
  <c r="U17" i="13" s="1"/>
  <c r="M13" i="13"/>
  <c r="M8" i="13"/>
  <c r="M18" i="13"/>
  <c r="M22" i="13"/>
  <c r="M26" i="13"/>
  <c r="M30" i="13"/>
  <c r="M35" i="13"/>
  <c r="M39" i="13"/>
  <c r="M43" i="13"/>
  <c r="M47" i="13"/>
  <c r="M51" i="13"/>
  <c r="M55" i="13"/>
  <c r="M59" i="13"/>
  <c r="M17" i="13"/>
  <c r="M12" i="13"/>
  <c r="M19" i="13"/>
  <c r="M23" i="13"/>
  <c r="M27" i="13"/>
  <c r="M31" i="13"/>
  <c r="M36" i="13"/>
  <c r="M40" i="13"/>
  <c r="M44" i="13"/>
  <c r="M48" i="13"/>
  <c r="M52" i="13"/>
  <c r="M56" i="13"/>
  <c r="M60" i="13"/>
  <c r="Q8" i="15"/>
  <c r="Q7" i="15"/>
  <c r="P8" i="15"/>
  <c r="Q5" i="15"/>
  <c r="R5" i="15"/>
  <c r="R7" i="15"/>
  <c r="P11" i="15"/>
  <c r="P12" i="15"/>
  <c r="Q12" i="15"/>
  <c r="S4" i="15"/>
  <c r="P7" i="15"/>
  <c r="Q11" i="15"/>
  <c r="P4" i="15"/>
  <c r="Q10" i="15"/>
  <c r="Q6" i="15"/>
  <c r="S7" i="15"/>
  <c r="S5" i="15"/>
  <c r="P5" i="15"/>
  <c r="R10" i="15"/>
  <c r="S10" i="15"/>
  <c r="R8" i="15"/>
  <c r="S8" i="15"/>
  <c r="R9" i="15"/>
  <c r="S9" i="15"/>
  <c r="P9" i="15"/>
  <c r="Q9" i="15"/>
  <c r="S6" i="15"/>
  <c r="R4" i="15"/>
  <c r="M60" i="15" s="1"/>
  <c r="R6" i="15"/>
  <c r="U6" i="14"/>
  <c r="H38" i="12" s="1"/>
  <c r="T6" i="14"/>
  <c r="G38" i="12" s="1"/>
  <c r="T5" i="14"/>
  <c r="G37" i="12" s="1"/>
  <c r="U5" i="14"/>
  <c r="H37" i="12" s="1"/>
  <c r="T8" i="14"/>
  <c r="G40" i="12" s="1"/>
  <c r="U8" i="14"/>
  <c r="H40" i="12" s="1"/>
  <c r="U9" i="14"/>
  <c r="H41" i="12" s="1"/>
  <c r="T9" i="14"/>
  <c r="G41" i="12" s="1"/>
  <c r="U10" i="14"/>
  <c r="H42" i="12" s="1"/>
  <c r="T10" i="14"/>
  <c r="G42" i="12" s="1"/>
  <c r="T11" i="14"/>
  <c r="G43" i="12" s="1"/>
  <c r="U11" i="14"/>
  <c r="H43" i="12" s="1"/>
  <c r="T12" i="14"/>
  <c r="G44" i="12" s="1"/>
  <c r="U12" i="14"/>
  <c r="H44" i="12" s="1"/>
  <c r="U13" i="14"/>
  <c r="H45" i="12" s="1"/>
  <c r="T13" i="14"/>
  <c r="G45" i="12" s="1"/>
  <c r="U14" i="14"/>
  <c r="H46" i="12" s="1"/>
  <c r="T14" i="14"/>
  <c r="G46" i="12" s="1"/>
  <c r="T15" i="14"/>
  <c r="G47" i="12" s="1"/>
  <c r="U15" i="14"/>
  <c r="H47" i="12" s="1"/>
  <c r="T16" i="14"/>
  <c r="U16" i="14"/>
  <c r="U17" i="14"/>
  <c r="T17" i="14"/>
  <c r="T7" i="14"/>
  <c r="G39" i="12" s="1"/>
  <c r="U7" i="14"/>
  <c r="H39" i="12" s="1"/>
  <c r="R13" i="5"/>
  <c r="E13" i="12" s="1"/>
  <c r="R7" i="5"/>
  <c r="E7" i="12" s="1"/>
  <c r="R15" i="5"/>
  <c r="E15" i="12" s="1"/>
  <c r="S11" i="5"/>
  <c r="F11" i="12" s="1"/>
  <c r="U10" i="13" l="1"/>
  <c r="H26" i="12" s="1"/>
  <c r="U16" i="13"/>
  <c r="U14" i="13"/>
  <c r="H30" i="12" s="1"/>
  <c r="T11" i="13"/>
  <c r="G27" i="12" s="1"/>
  <c r="T17" i="13"/>
  <c r="U13" i="13"/>
  <c r="H29" i="12" s="1"/>
  <c r="T15" i="13"/>
  <c r="G31" i="12" s="1"/>
  <c r="U12" i="13"/>
  <c r="H28" i="12" s="1"/>
  <c r="U5" i="13"/>
  <c r="H21" i="12" s="1"/>
  <c r="T9" i="13"/>
  <c r="G25" i="12" s="1"/>
  <c r="U7" i="13"/>
  <c r="H23" i="12" s="1"/>
  <c r="T5" i="13"/>
  <c r="G21" i="12" s="1"/>
  <c r="T8" i="13"/>
  <c r="G24" i="12" s="1"/>
  <c r="U9" i="13"/>
  <c r="H25" i="12" s="1"/>
  <c r="U6" i="13"/>
  <c r="H22" i="12" s="1"/>
  <c r="T6" i="13"/>
  <c r="G22" i="12" s="1"/>
  <c r="T7" i="13"/>
  <c r="G23" i="12" s="1"/>
  <c r="U8" i="13"/>
  <c r="H24" i="12" s="1"/>
  <c r="M24" i="15"/>
  <c r="M56" i="15"/>
  <c r="M31" i="15"/>
  <c r="M46" i="15"/>
  <c r="M39" i="15"/>
  <c r="M13" i="15"/>
  <c r="M15" i="15"/>
  <c r="M21" i="15"/>
  <c r="M37" i="15"/>
  <c r="T12" i="15" s="1"/>
  <c r="M55" i="15"/>
  <c r="M48" i="15"/>
  <c r="M59" i="15"/>
  <c r="M41" i="15"/>
  <c r="U13" i="15" s="1"/>
  <c r="M51" i="15"/>
  <c r="M35" i="15"/>
  <c r="M14" i="15"/>
  <c r="M25" i="15"/>
  <c r="M44" i="15"/>
  <c r="M27" i="15"/>
  <c r="M16" i="15"/>
  <c r="M28" i="15"/>
  <c r="U10" i="15" s="1"/>
  <c r="M50" i="15"/>
  <c r="M10" i="15"/>
  <c r="M38" i="15"/>
  <c r="M33" i="15"/>
  <c r="U11" i="15" s="1"/>
  <c r="M49" i="15"/>
  <c r="T15" i="15" s="1"/>
  <c r="M30" i="15"/>
  <c r="M57" i="15"/>
  <c r="U17" i="15" s="1"/>
  <c r="M53" i="15"/>
  <c r="U16" i="15" s="1"/>
  <c r="M8" i="15"/>
  <c r="M17" i="15"/>
  <c r="M47" i="15"/>
  <c r="M9" i="15"/>
  <c r="M40" i="15"/>
  <c r="M22" i="15"/>
  <c r="M19" i="15"/>
  <c r="M42" i="15"/>
  <c r="M29" i="15"/>
  <c r="M58" i="15"/>
  <c r="M43" i="15"/>
  <c r="M26" i="15"/>
  <c r="M12" i="15"/>
  <c r="M52" i="15"/>
  <c r="M36" i="15"/>
  <c r="M18" i="15"/>
  <c r="M45" i="15"/>
  <c r="U14" i="15" s="1"/>
  <c r="M11" i="15"/>
  <c r="M34" i="15"/>
  <c r="M54" i="15"/>
  <c r="M20" i="15"/>
  <c r="M23" i="15"/>
  <c r="T17" i="15"/>
  <c r="S8" i="5"/>
  <c r="F8" i="12" s="1"/>
  <c r="R8" i="5"/>
  <c r="E8" i="12" s="1"/>
  <c r="S5" i="5"/>
  <c r="F5" i="12" s="1"/>
  <c r="R5" i="5"/>
  <c r="E5" i="12" s="1"/>
  <c r="S4" i="5"/>
  <c r="F4" i="12" s="1"/>
  <c r="S14" i="5"/>
  <c r="F14" i="12" s="1"/>
  <c r="R14" i="5"/>
  <c r="E14" i="12" s="1"/>
  <c r="S10" i="5"/>
  <c r="F10" i="12" s="1"/>
  <c r="R10" i="5"/>
  <c r="E10" i="12" s="1"/>
  <c r="R6" i="5"/>
  <c r="E6" i="12" s="1"/>
  <c r="S6" i="5"/>
  <c r="F6" i="12" s="1"/>
  <c r="S16" i="5"/>
  <c r="R16" i="5"/>
  <c r="S12" i="5"/>
  <c r="F12" i="12" s="1"/>
  <c r="R12" i="5"/>
  <c r="E12" i="12" s="1"/>
  <c r="U8" i="15" l="1"/>
  <c r="T6" i="15"/>
  <c r="U7" i="15"/>
  <c r="U12" i="15"/>
  <c r="U6" i="15"/>
  <c r="U5" i="15"/>
  <c r="T14" i="15"/>
  <c r="U15" i="15"/>
  <c r="T8" i="15"/>
  <c r="U9" i="15"/>
  <c r="T7" i="15"/>
  <c r="T13" i="15"/>
  <c r="T5" i="15"/>
  <c r="T10" i="15"/>
  <c r="T11" i="15"/>
  <c r="T16" i="15"/>
  <c r="T9" i="15"/>
  <c r="M11" i="5"/>
  <c r="M15" i="5"/>
  <c r="M19" i="5"/>
  <c r="M23" i="5"/>
  <c r="M27" i="5"/>
  <c r="M31" i="5"/>
  <c r="M36" i="5"/>
  <c r="M40" i="5"/>
  <c r="M44" i="5"/>
  <c r="M48" i="5"/>
  <c r="M52" i="5"/>
  <c r="M56" i="5"/>
  <c r="M60" i="5"/>
  <c r="M12" i="5"/>
  <c r="M16" i="5"/>
  <c r="M20" i="5"/>
  <c r="M24" i="5"/>
  <c r="M28" i="5"/>
  <c r="M37" i="5"/>
  <c r="M41" i="5"/>
  <c r="M45" i="5"/>
  <c r="M49" i="5"/>
  <c r="M53" i="5"/>
  <c r="U16" i="5" s="1"/>
  <c r="M57" i="5"/>
  <c r="U17" i="5" s="1"/>
  <c r="M9" i="5"/>
  <c r="M13" i="5"/>
  <c r="M17" i="5"/>
  <c r="M21" i="5"/>
  <c r="M25" i="5"/>
  <c r="M29" i="5"/>
  <c r="M34" i="5"/>
  <c r="M38" i="5"/>
  <c r="M42" i="5"/>
  <c r="M46" i="5"/>
  <c r="M50" i="5"/>
  <c r="M54" i="5"/>
  <c r="M58" i="5"/>
  <c r="M10" i="5"/>
  <c r="M14" i="5"/>
  <c r="M18" i="5"/>
  <c r="M22" i="5"/>
  <c r="M26" i="5"/>
  <c r="M30" i="5"/>
  <c r="M35" i="5"/>
  <c r="M39" i="5"/>
  <c r="M43" i="5"/>
  <c r="M47" i="5"/>
  <c r="M51" i="5"/>
  <c r="M55" i="5"/>
  <c r="M59" i="5"/>
  <c r="T5" i="5" l="1"/>
  <c r="G5" i="12" s="1"/>
  <c r="U15" i="5"/>
  <c r="H15" i="12" s="1"/>
  <c r="T11" i="5"/>
  <c r="G11" i="12" s="1"/>
  <c r="U14" i="5"/>
  <c r="H14" i="12" s="1"/>
  <c r="U13" i="5"/>
  <c r="H13" i="12" s="1"/>
  <c r="U12" i="5"/>
  <c r="H12" i="12" s="1"/>
  <c r="T10" i="5"/>
  <c r="G10" i="12" s="1"/>
  <c r="U9" i="5"/>
  <c r="H9" i="12" s="1"/>
  <c r="U8" i="5"/>
  <c r="H8" i="12" s="1"/>
  <c r="T7" i="5"/>
  <c r="G7" i="12" s="1"/>
  <c r="T6" i="5"/>
  <c r="G6" i="12" s="1"/>
  <c r="U10" i="5"/>
  <c r="H10" i="12" s="1"/>
  <c r="T14" i="5"/>
  <c r="G14" i="12" s="1"/>
  <c r="U11" i="5"/>
  <c r="H11" i="12" s="1"/>
  <c r="T15" i="5"/>
  <c r="G15" i="12" s="1"/>
  <c r="U7" i="5"/>
  <c r="H7" i="12" s="1"/>
  <c r="U6" i="5"/>
  <c r="H6" i="12" s="1"/>
  <c r="T13" i="5"/>
  <c r="G13" i="12" s="1"/>
  <c r="T9" i="5"/>
  <c r="G9" i="12" s="1"/>
  <c r="T8" i="5"/>
  <c r="G8" i="12" s="1"/>
  <c r="T16" i="5"/>
  <c r="T17" i="5"/>
  <c r="U5" i="5"/>
  <c r="H5" i="12" s="1"/>
  <c r="T12" i="5"/>
  <c r="G12" i="12" s="1"/>
</calcChain>
</file>

<file path=xl/sharedStrings.xml><?xml version="1.0" encoding="utf-8"?>
<sst xmlns="http://schemas.openxmlformats.org/spreadsheetml/2006/main" count="273" uniqueCount="89">
  <si>
    <t>object</t>
  </si>
  <si>
    <t>Aantal stuks</t>
  </si>
  <si>
    <t>Box/herh</t>
  </si>
  <si>
    <t>Object</t>
  </si>
  <si>
    <t>oogst op</t>
  </si>
  <si>
    <t>Proef:</t>
  </si>
  <si>
    <t>Proefnummer:</t>
  </si>
  <si>
    <t>Beoordeeld door:</t>
  </si>
  <si>
    <t>Resultaat bewaarproef (aantal rot)</t>
  </si>
  <si>
    <t>opgesteld</t>
  </si>
  <si>
    <t>op:</t>
  </si>
  <si>
    <t>door:</t>
  </si>
  <si>
    <t>goedgekeurd</t>
  </si>
  <si>
    <t>in dienst stelling</t>
  </si>
  <si>
    <t>Geen aantasting</t>
  </si>
  <si>
    <t>Klein vlekje</t>
  </si>
  <si>
    <t>Grote vlek</t>
  </si>
  <si>
    <t>Onbehandeld</t>
  </si>
  <si>
    <t>Werkingsgraad</t>
  </si>
  <si>
    <t>beoordeling  op:</t>
  </si>
  <si>
    <t>Datum:</t>
  </si>
  <si>
    <t>ander rot</t>
  </si>
  <si>
    <t>door: Tom Van Delm</t>
  </si>
  <si>
    <t>op: 29/12/2014</t>
  </si>
  <si>
    <t>Datum telling 1:</t>
  </si>
  <si>
    <t>Objectnummer</t>
  </si>
  <si>
    <t>Objectnaam</t>
  </si>
  <si>
    <t>Aantastingsgraad</t>
  </si>
  <si>
    <t>Standaarddeviatie</t>
  </si>
  <si>
    <t>Datum telling 2:</t>
  </si>
  <si>
    <t>Datum telling 3:</t>
  </si>
  <si>
    <t>Townsend-Heubergerformule:</t>
  </si>
  <si>
    <t>Aantastingsgraad=</t>
  </si>
  <si>
    <r>
      <t>[(n</t>
    </r>
    <r>
      <rPr>
        <sz val="5"/>
        <rFont val="Arial"/>
        <family val="2"/>
      </rPr>
      <t>0</t>
    </r>
    <r>
      <rPr>
        <sz val="10"/>
        <rFont val="Arial"/>
        <family val="2"/>
      </rPr>
      <t>*0)+(n</t>
    </r>
    <r>
      <rPr>
        <sz val="5"/>
        <rFont val="Arial"/>
        <family val="2"/>
      </rPr>
      <t>1</t>
    </r>
    <r>
      <rPr>
        <sz val="10"/>
        <rFont val="Arial"/>
        <family val="2"/>
      </rPr>
      <t>*1)+(n</t>
    </r>
    <r>
      <rPr>
        <sz val="5"/>
        <rFont val="Arial"/>
        <family val="2"/>
      </rPr>
      <t>2</t>
    </r>
    <r>
      <rPr>
        <sz val="10"/>
        <rFont val="Arial"/>
        <family val="2"/>
      </rPr>
      <t>+2)+(n</t>
    </r>
    <r>
      <rPr>
        <sz val="5"/>
        <rFont val="Arial"/>
        <family val="2"/>
      </rPr>
      <t>3</t>
    </r>
    <r>
      <rPr>
        <sz val="10"/>
        <rFont val="Arial"/>
        <family val="2"/>
      </rPr>
      <t>*3)+(n</t>
    </r>
    <r>
      <rPr>
        <sz val="5"/>
        <rFont val="Arial"/>
        <family val="2"/>
      </rPr>
      <t>4</t>
    </r>
    <r>
      <rPr>
        <sz val="10"/>
        <rFont val="Arial"/>
        <family val="2"/>
      </rPr>
      <t>*4)+(n</t>
    </r>
    <r>
      <rPr>
        <sz val="5"/>
        <rFont val="Arial"/>
        <family val="2"/>
      </rPr>
      <t>5</t>
    </r>
    <r>
      <rPr>
        <sz val="10"/>
        <rFont val="Arial"/>
        <family val="2"/>
      </rPr>
      <t>*5)] * 100%</t>
    </r>
  </si>
  <si>
    <r>
      <t>n</t>
    </r>
    <r>
      <rPr>
        <sz val="6"/>
        <rFont val="Arial"/>
        <family val="2"/>
      </rPr>
      <t>x</t>
    </r>
    <r>
      <rPr>
        <sz val="5"/>
        <rFont val="Arial"/>
        <family val="2"/>
      </rPr>
      <t xml:space="preserve"> </t>
    </r>
    <r>
      <rPr>
        <sz val="10"/>
        <rFont val="Arial"/>
        <family val="2"/>
      </rPr>
      <t>:</t>
    </r>
  </si>
  <si>
    <t>Aantal bladeren in klasse x</t>
  </si>
  <si>
    <t>N * 5</t>
  </si>
  <si>
    <t>N :</t>
  </si>
  <si>
    <t xml:space="preserve">Totaal aantal bladeren per object </t>
  </si>
  <si>
    <t>Abbot-waarde:</t>
  </si>
  <si>
    <t xml:space="preserve">Werkingsgraad = </t>
  </si>
  <si>
    <t>A - B     *   100%</t>
  </si>
  <si>
    <t>A :</t>
  </si>
  <si>
    <t>Aantastingsgraad onbehandeld (controle)</t>
  </si>
  <si>
    <t>A</t>
  </si>
  <si>
    <t>B :</t>
  </si>
  <si>
    <t>Aantastingsgraad van object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</si>
  <si>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</si>
  <si>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</si>
  <si>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</si>
  <si>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</si>
  <si>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</si>
  <si>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</si>
  <si>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</si>
  <si>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</si>
  <si>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</si>
  <si>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</si>
  <si>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</si>
  <si>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</si>
  <si>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0-25% aantasting</t>
  </si>
  <si>
    <t>25-50% aantasting</t>
  </si>
  <si>
    <t>50-75% aantasting</t>
  </si>
  <si>
    <t>75-100% aantasting</t>
  </si>
  <si>
    <t>Incidence</t>
  </si>
  <si>
    <t>Severity</t>
  </si>
  <si>
    <t>Efficacy</t>
  </si>
  <si>
    <t>% rotte vruchten</t>
  </si>
  <si>
    <t>DCM Botrytis</t>
  </si>
  <si>
    <t>Object 1</t>
  </si>
  <si>
    <t>Object 2</t>
  </si>
  <si>
    <t>Object 3</t>
  </si>
  <si>
    <t>Object 4</t>
  </si>
  <si>
    <t>Object 5</t>
  </si>
  <si>
    <t>Object 6</t>
  </si>
  <si>
    <t>Datum beoordeling:</t>
  </si>
  <si>
    <t>Datum oogst:</t>
  </si>
  <si>
    <t>ma 21/10 (w43)</t>
  </si>
  <si>
    <t>herhaling</t>
  </si>
  <si>
    <t>aantal_stuks</t>
  </si>
  <si>
    <t>aantasting_25</t>
  </si>
  <si>
    <t>aantasting_50</t>
  </si>
  <si>
    <t>aantasting_75</t>
  </si>
  <si>
    <t>aantasting_100</t>
  </si>
  <si>
    <t>datum</t>
  </si>
  <si>
    <t>datum 1</t>
  </si>
  <si>
    <t>objectnr</t>
  </si>
  <si>
    <t>objectnaam</t>
  </si>
  <si>
    <t>datum 2</t>
  </si>
  <si>
    <t>aantasting_geen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</si>
</sst>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164" fontId="2" fillId="0" borderId="0" xfId="1" applyNumberFormat="1" applyFont="1" applyBorder="1" applyAlignment="1"/>
    <xf numFmtId="0" fontId="2" fillId="0" borderId="0" xfId="1" applyFont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>
      <alignment textRotation="90"/>
    </xf>
    <xf numFmtId="0" fontId="2" fillId="0" borderId="0" xfId="1" applyFont="1" applyBorder="1" applyAlignment="1">
      <alignment horizontal="center" textRotation="90"/>
    </xf>
    <xf numFmtId="0" fontId="2" fillId="0" borderId="0" xfId="1" applyFont="1" applyBorder="1" applyAlignment="1">
      <alignment horizontal="center" textRotation="90" wrapText="1"/>
    </xf>
    <xf numFmtId="0" fontId="5" fillId="0" borderId="0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/>
    <xf numFmtId="0" fontId="2" fillId="0" borderId="0" xfId="1" applyFont="1" applyFill="1" applyBorder="1" applyAlignment="1"/>
    <xf numFmtId="0" fontId="0" fillId="0" borderId="0" xfId="0" applyBorder="1"/>
    <xf numFmtId="0" fontId="2" fillId="0" borderId="12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" fillId="2" borderId="12" xfId="1" applyFont="1" applyFill="1" applyBorder="1" applyAlignment="1" applyProtection="1">
      <alignment horizontal="center"/>
      <protection locked="0"/>
    </xf>
    <xf numFmtId="0" fontId="2" fillId="2" borderId="13" xfId="1" applyFont="1" applyFill="1" applyBorder="1" applyAlignment="1" applyProtection="1">
      <alignment horizontal="center"/>
      <protection locked="0"/>
    </xf>
    <xf numFmtId="0" fontId="2" fillId="2" borderId="14" xfId="1" applyFont="1" applyFill="1" applyBorder="1" applyAlignment="1" applyProtection="1">
      <alignment horizontal="center"/>
      <protection locked="0"/>
    </xf>
    <xf numFmtId="0" fontId="2" fillId="2" borderId="18" xfId="1" applyFont="1" applyFill="1" applyBorder="1" applyAlignment="1" applyProtection="1">
      <alignment horizontal="center"/>
      <protection locked="0"/>
    </xf>
    <xf numFmtId="0" fontId="2" fillId="2" borderId="19" xfId="1" applyFont="1" applyFill="1" applyBorder="1" applyAlignment="1" applyProtection="1">
      <alignment horizontal="center"/>
      <protection locked="0"/>
    </xf>
    <xf numFmtId="0" fontId="2" fillId="2" borderId="20" xfId="1" applyFont="1" applyFill="1" applyBorder="1" applyAlignment="1" applyProtection="1">
      <alignment horizontal="center"/>
      <protection locked="0"/>
    </xf>
    <xf numFmtId="0" fontId="2" fillId="2" borderId="2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0" borderId="0" xfId="1" applyFont="1" applyBorder="1" applyAlignment="1"/>
    <xf numFmtId="0" fontId="0" fillId="0" borderId="7" xfId="0" applyBorder="1"/>
    <xf numFmtId="0" fontId="0" fillId="0" borderId="23" xfId="0" applyBorder="1"/>
    <xf numFmtId="0" fontId="0" fillId="0" borderId="2" xfId="0" applyBorder="1"/>
    <xf numFmtId="0" fontId="0" fillId="0" borderId="1" xfId="0" applyBorder="1"/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2" fillId="0" borderId="30" xfId="1" applyFont="1" applyBorder="1" applyAlignment="1">
      <alignment horizontal="left"/>
    </xf>
    <xf numFmtId="0" fontId="2" fillId="2" borderId="32" xfId="1" applyFont="1" applyFill="1" applyBorder="1" applyAlignment="1" applyProtection="1">
      <alignment horizontal="center"/>
      <protection locked="0"/>
    </xf>
    <xf numFmtId="0" fontId="2" fillId="2" borderId="32" xfId="1" applyFont="1" applyFill="1" applyBorder="1" applyAlignment="1" applyProtection="1">
      <protection locked="0"/>
    </xf>
    <xf numFmtId="0" fontId="2" fillId="2" borderId="31" xfId="1" applyFont="1" applyFill="1" applyBorder="1" applyAlignment="1" applyProtection="1">
      <protection locked="0"/>
    </xf>
    <xf numFmtId="0" fontId="0" fillId="0" borderId="29" xfId="1" applyFont="1" applyBorder="1" applyAlignment="1">
      <alignment horizontal="left" vertical="center"/>
    </xf>
    <xf numFmtId="0" fontId="2" fillId="0" borderId="29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  <xf numFmtId="0" fontId="3" fillId="0" borderId="35" xfId="1" applyFont="1" applyBorder="1" applyAlignment="1">
      <alignment horizontal="center" vertical="center" wrapText="1"/>
    </xf>
    <xf numFmtId="0" fontId="2" fillId="0" borderId="25" xfId="1" applyFont="1" applyBorder="1" applyAlignment="1">
      <alignment horizontal="center"/>
    </xf>
    <xf numFmtId="0" fontId="2" fillId="2" borderId="36" xfId="1" applyFont="1" applyFill="1" applyBorder="1" applyAlignment="1">
      <alignment horizontal="center"/>
    </xf>
    <xf numFmtId="0" fontId="2" fillId="2" borderId="37" xfId="1" applyFont="1" applyFill="1" applyBorder="1" applyAlignment="1">
      <alignment horizontal="center"/>
    </xf>
    <xf numFmtId="0" fontId="2" fillId="2" borderId="38" xfId="1" applyFont="1" applyFill="1" applyBorder="1" applyAlignment="1" applyProtection="1">
      <protection locked="0"/>
    </xf>
    <xf numFmtId="0" fontId="2" fillId="0" borderId="27" xfId="1" applyFont="1" applyBorder="1" applyAlignment="1">
      <alignment horizontal="center"/>
    </xf>
    <xf numFmtId="0" fontId="2" fillId="2" borderId="39" xfId="1" applyFont="1" applyFill="1" applyBorder="1" applyAlignment="1">
      <alignment horizontal="center"/>
    </xf>
    <xf numFmtId="0" fontId="2" fillId="2" borderId="40" xfId="1" applyFont="1" applyFill="1" applyBorder="1" applyAlignment="1">
      <alignment horizontal="center"/>
    </xf>
    <xf numFmtId="0" fontId="2" fillId="2" borderId="41" xfId="1" applyFont="1" applyFill="1" applyBorder="1" applyAlignment="1" applyProtection="1">
      <protection locked="0"/>
    </xf>
    <xf numFmtId="0" fontId="2" fillId="0" borderId="4" xfId="1" applyFont="1" applyBorder="1" applyAlignment="1">
      <alignment horizontal="center"/>
    </xf>
    <xf numFmtId="0" fontId="2" fillId="2" borderId="4" xfId="1" applyFont="1" applyFill="1" applyBorder="1" applyAlignment="1" applyProtection="1">
      <alignment horizontal="center"/>
      <protection locked="0"/>
    </xf>
    <xf numFmtId="0" fontId="2" fillId="2" borderId="43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" fillId="2" borderId="33" xfId="1" applyFont="1" applyFill="1" applyBorder="1" applyAlignment="1" applyProtection="1">
      <alignment horizontal="center"/>
      <protection locked="0"/>
    </xf>
    <xf numFmtId="0" fontId="2" fillId="2" borderId="45" xfId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2" fillId="2" borderId="31" xfId="1" applyFont="1" applyFill="1" applyBorder="1" applyAlignment="1" applyProtection="1">
      <alignment horizontal="center"/>
      <protection locked="0"/>
    </xf>
    <xf numFmtId="0" fontId="2" fillId="2" borderId="33" xfId="1" applyFont="1" applyFill="1" applyBorder="1" applyAlignment="1" applyProtection="1">
      <protection locked="0"/>
    </xf>
    <xf numFmtId="0" fontId="0" fillId="0" borderId="26" xfId="1" applyFont="1" applyBorder="1" applyAlignment="1">
      <alignment horizontal="left" vertical="center"/>
    </xf>
    <xf numFmtId="0" fontId="2" fillId="2" borderId="46" xfId="1" applyFont="1" applyFill="1" applyBorder="1" applyAlignment="1" applyProtection="1">
      <alignment horizontal="center"/>
      <protection locked="0"/>
    </xf>
    <xf numFmtId="0" fontId="2" fillId="2" borderId="37" xfId="1" applyFont="1" applyFill="1" applyBorder="1" applyAlignment="1" applyProtection="1">
      <alignment horizontal="center"/>
      <protection locked="0"/>
    </xf>
    <xf numFmtId="0" fontId="2" fillId="2" borderId="42" xfId="1" applyFont="1" applyFill="1" applyBorder="1" applyAlignment="1" applyProtection="1">
      <alignment horizontal="center"/>
      <protection locked="0"/>
    </xf>
    <xf numFmtId="0" fontId="2" fillId="2" borderId="40" xfId="1" applyFont="1" applyFill="1" applyBorder="1" applyAlignment="1" applyProtection="1">
      <alignment horizontal="center"/>
      <protection locked="0"/>
    </xf>
    <xf numFmtId="0" fontId="2" fillId="2" borderId="3" xfId="1" applyFont="1" applyFill="1" applyBorder="1" applyAlignment="1" applyProtection="1">
      <alignment horizontal="center"/>
      <protection locked="0"/>
    </xf>
    <xf numFmtId="0" fontId="2" fillId="2" borderId="44" xfId="1" applyFont="1" applyFill="1" applyBorder="1" applyAlignment="1" applyProtection="1">
      <alignment horizontal="center"/>
      <protection locked="0"/>
    </xf>
    <xf numFmtId="0" fontId="2" fillId="0" borderId="47" xfId="1" applyFont="1" applyBorder="1" applyAlignment="1">
      <alignment horizontal="left" vertical="center"/>
    </xf>
    <xf numFmtId="0" fontId="3" fillId="0" borderId="12" xfId="1" applyFont="1" applyBorder="1" applyAlignment="1">
      <alignment vertical="center" wrapText="1"/>
    </xf>
    <xf numFmtId="164" fontId="3" fillId="0" borderId="12" xfId="1" applyNumberFormat="1" applyFont="1" applyBorder="1" applyAlignment="1">
      <alignment horizontal="center"/>
    </xf>
    <xf numFmtId="0" fontId="2" fillId="0" borderId="12" xfId="1" applyFont="1" applyBorder="1" applyAlignment="1">
      <alignment vertical="center" wrapText="1"/>
    </xf>
    <xf numFmtId="0" fontId="2" fillId="0" borderId="12" xfId="1" applyFont="1" applyBorder="1" applyAlignment="1">
      <alignment horizontal="center" textRotation="90" wrapText="1"/>
    </xf>
    <xf numFmtId="0" fontId="3" fillId="0" borderId="25" xfId="1" applyFont="1" applyBorder="1" applyAlignment="1">
      <alignment horizontal="left"/>
    </xf>
    <xf numFmtId="9" fontId="3" fillId="0" borderId="25" xfId="2" applyFont="1" applyBorder="1" applyAlignment="1">
      <alignment horizontal="center" vertical="center"/>
    </xf>
    <xf numFmtId="1" fontId="3" fillId="0" borderId="25" xfId="1" applyNumberFormat="1" applyFont="1" applyBorder="1" applyAlignment="1">
      <alignment horizontal="center" vertical="center"/>
    </xf>
    <xf numFmtId="9" fontId="4" fillId="0" borderId="25" xfId="2" applyFont="1" applyBorder="1" applyAlignment="1">
      <alignment textRotation="90"/>
    </xf>
    <xf numFmtId="0" fontId="4" fillId="0" borderId="25" xfId="1" applyFont="1" applyBorder="1" applyAlignment="1">
      <alignment textRotation="90"/>
    </xf>
    <xf numFmtId="0" fontId="2" fillId="0" borderId="26" xfId="1" applyFont="1" applyBorder="1" applyAlignment="1">
      <alignment horizontal="left"/>
    </xf>
    <xf numFmtId="9" fontId="3" fillId="0" borderId="26" xfId="2" applyFont="1" applyBorder="1" applyAlignment="1">
      <alignment horizontal="center" vertical="center"/>
    </xf>
    <xf numFmtId="1" fontId="3" fillId="0" borderId="26" xfId="1" applyNumberFormat="1" applyFont="1" applyBorder="1" applyAlignment="1">
      <alignment horizontal="center" vertical="center"/>
    </xf>
    <xf numFmtId="0" fontId="0" fillId="0" borderId="26" xfId="1" applyFont="1" applyBorder="1" applyAlignment="1">
      <alignment horizontal="left"/>
    </xf>
    <xf numFmtId="0" fontId="3" fillId="0" borderId="26" xfId="1" applyFont="1" applyBorder="1" applyAlignment="1">
      <alignment horizontal="left"/>
    </xf>
    <xf numFmtId="0" fontId="0" fillId="0" borderId="48" xfId="1" applyFont="1" applyBorder="1" applyAlignment="1">
      <alignment horizontal="left" vertical="center"/>
    </xf>
    <xf numFmtId="0" fontId="2" fillId="0" borderId="48" xfId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14" fontId="0" fillId="0" borderId="5" xfId="0" applyNumberFormat="1" applyBorder="1"/>
    <xf numFmtId="0" fontId="3" fillId="0" borderId="50" xfId="1" applyFont="1" applyFill="1" applyBorder="1" applyAlignment="1">
      <alignment horizontal="center" vertical="center" wrapText="1"/>
    </xf>
    <xf numFmtId="16" fontId="0" fillId="2" borderId="0" xfId="0" applyNumberFormat="1" applyFill="1"/>
    <xf numFmtId="0" fontId="0" fillId="0" borderId="0" xfId="0" applyAlignment="1">
      <alignment horizontal="center"/>
    </xf>
    <xf numFmtId="0" fontId="2" fillId="2" borderId="51" xfId="1" applyFont="1" applyFill="1" applyBorder="1" applyAlignment="1">
      <alignment horizontal="center"/>
    </xf>
    <xf numFmtId="0" fontId="7" fillId="0" borderId="0" xfId="1" applyFont="1" applyBorder="1"/>
    <xf numFmtId="0" fontId="3" fillId="0" borderId="0" xfId="1" applyBorder="1"/>
    <xf numFmtId="0" fontId="7" fillId="0" borderId="0" xfId="1" applyFont="1" applyBorder="1" applyAlignment="1">
      <alignment horizontal="right"/>
    </xf>
    <xf numFmtId="14" fontId="6" fillId="2" borderId="0" xfId="1" applyNumberFormat="1" applyFont="1" applyFill="1" applyBorder="1" applyAlignment="1">
      <alignment horizontal="center"/>
    </xf>
    <xf numFmtId="14" fontId="3" fillId="0" borderId="0" xfId="1" applyNumberFormat="1" applyBorder="1" applyAlignment="1"/>
    <xf numFmtId="0" fontId="7" fillId="0" borderId="52" xfId="1" applyFont="1" applyBorder="1" applyAlignment="1">
      <alignment horizontal="center"/>
    </xf>
    <xf numFmtId="165" fontId="7" fillId="0" borderId="53" xfId="1" applyNumberFormat="1" applyFont="1" applyBorder="1" applyAlignment="1">
      <alignment horizontal="center"/>
    </xf>
    <xf numFmtId="165" fontId="7" fillId="0" borderId="54" xfId="1" applyNumberFormat="1" applyFont="1" applyBorder="1" applyAlignment="1">
      <alignment horizontal="center"/>
    </xf>
    <xf numFmtId="165" fontId="3" fillId="0" borderId="0" xfId="1" applyNumberFormat="1" applyBorder="1" applyAlignment="1">
      <alignment horizontal="center"/>
    </xf>
    <xf numFmtId="0" fontId="3" fillId="0" borderId="55" xfId="1" applyNumberFormat="1" applyBorder="1" applyAlignment="1">
      <alignment horizontal="center"/>
    </xf>
    <xf numFmtId="49" fontId="3" fillId="0" borderId="12" xfId="1" quotePrefix="1" applyNumberFormat="1" applyBorder="1" applyAlignment="1">
      <alignment horizontal="center" vertical="center"/>
    </xf>
    <xf numFmtId="165" fontId="3" fillId="0" borderId="12" xfId="1" applyNumberFormat="1" applyBorder="1" applyAlignment="1">
      <alignment horizontal="center" vertical="center"/>
    </xf>
    <xf numFmtId="165" fontId="3" fillId="0" borderId="0" xfId="1" quotePrefix="1" applyNumberFormat="1" applyBorder="1" applyAlignment="1">
      <alignment horizontal="center"/>
    </xf>
    <xf numFmtId="49" fontId="0" fillId="0" borderId="12" xfId="3" applyNumberFormat="1" applyFont="1" applyBorder="1" applyAlignment="1">
      <alignment horizontal="center" vertical="center"/>
    </xf>
    <xf numFmtId="9" fontId="0" fillId="0" borderId="0" xfId="3" applyFont="1" applyBorder="1"/>
    <xf numFmtId="49" fontId="3" fillId="0" borderId="12" xfId="1" applyNumberFormat="1" applyBorder="1" applyAlignment="1">
      <alignment horizontal="center" vertical="center"/>
    </xf>
    <xf numFmtId="0" fontId="3" fillId="0" borderId="0" xfId="1" applyNumberFormat="1" applyBorder="1" applyAlignment="1">
      <alignment horizontal="center"/>
    </xf>
    <xf numFmtId="49" fontId="3" fillId="0" borderId="0" xfId="1" applyNumberFormat="1" applyBorder="1" applyAlignment="1">
      <alignment horizontal="center" vertical="center"/>
    </xf>
    <xf numFmtId="14" fontId="3" fillId="2" borderId="0" xfId="1" applyNumberFormat="1" applyFill="1" applyBorder="1"/>
    <xf numFmtId="165" fontId="3" fillId="0" borderId="12" xfId="1" applyNumberFormat="1" applyBorder="1" applyAlignment="1">
      <alignment horizontal="center"/>
    </xf>
    <xf numFmtId="14" fontId="3" fillId="0" borderId="0" xfId="1" applyNumberFormat="1" applyBorder="1"/>
    <xf numFmtId="165" fontId="3" fillId="0" borderId="0" xfId="1" applyNumberFormat="1" applyBorder="1" applyAlignment="1"/>
    <xf numFmtId="165" fontId="3" fillId="0" borderId="12" xfId="1" applyNumberFormat="1" applyFont="1" applyBorder="1" applyAlignment="1">
      <alignment horizontal="center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>
      <alignment horizontal="left"/>
    </xf>
    <xf numFmtId="0" fontId="3" fillId="0" borderId="0" xfId="1" applyFont="1" applyBorder="1" applyAlignment="1"/>
    <xf numFmtId="0" fontId="3" fillId="0" borderId="0" xfId="1" applyFont="1" applyFill="1" applyBorder="1" applyAlignment="1">
      <alignment horizontal="right"/>
    </xf>
    <xf numFmtId="0" fontId="3" fillId="0" borderId="0" xfId="1" applyFill="1" applyBorder="1"/>
    <xf numFmtId="14" fontId="3" fillId="0" borderId="0" xfId="1" applyNumberFormat="1" applyFill="1" applyBorder="1"/>
    <xf numFmtId="0" fontId="3" fillId="0" borderId="0" xfId="1" applyNumberFormat="1" applyFill="1" applyBorder="1" applyAlignment="1">
      <alignment horizontal="center" vertical="center"/>
    </xf>
    <xf numFmtId="49" fontId="3" fillId="0" borderId="0" xfId="1" applyNumberFormat="1" applyFill="1" applyBorder="1" applyAlignment="1">
      <alignment horizontal="center" vertical="center"/>
    </xf>
    <xf numFmtId="165" fontId="3" fillId="0" borderId="0" xfId="1" applyNumberFormat="1" applyFill="1" applyBorder="1" applyAlignment="1">
      <alignment horizontal="center"/>
    </xf>
    <xf numFmtId="166" fontId="3" fillId="0" borderId="0" xfId="1" applyNumberFormat="1" applyFill="1" applyBorder="1" applyAlignment="1">
      <alignment horizontal="center" vertical="center"/>
    </xf>
    <xf numFmtId="165" fontId="3" fillId="0" borderId="0" xfId="1" applyNumberFormat="1" applyFill="1" applyBorder="1" applyAlignment="1">
      <alignment horizontal="center" vertical="center"/>
    </xf>
    <xf numFmtId="2" fontId="3" fillId="0" borderId="0" xfId="1" applyNumberFormat="1" applyFill="1" applyBorder="1" applyAlignment="1">
      <alignment horizontal="center" vertical="center"/>
    </xf>
    <xf numFmtId="0" fontId="3" fillId="0" borderId="56" xfId="1" applyBorder="1"/>
    <xf numFmtId="0" fontId="3" fillId="0" borderId="30" xfId="1" applyBorder="1"/>
    <xf numFmtId="0" fontId="3" fillId="0" borderId="57" xfId="1" applyBorder="1"/>
    <xf numFmtId="0" fontId="3" fillId="0" borderId="11" xfId="1" applyFont="1" applyBorder="1" applyAlignment="1"/>
    <xf numFmtId="0" fontId="3" fillId="0" borderId="24" xfId="1" applyBorder="1" applyAlignment="1">
      <alignment horizontal="center"/>
    </xf>
    <xf numFmtId="0" fontId="3" fillId="0" borderId="10" xfId="1" applyFont="1" applyBorder="1" applyAlignment="1">
      <alignment horizontal="left"/>
    </xf>
    <xf numFmtId="0" fontId="3" fillId="0" borderId="23" xfId="1" applyFont="1" applyBorder="1" applyAlignment="1">
      <alignment horizontal="center"/>
    </xf>
    <xf numFmtId="0" fontId="3" fillId="0" borderId="10" xfId="1" applyFont="1" applyBorder="1" applyAlignment="1"/>
    <xf numFmtId="0" fontId="3" fillId="0" borderId="11" xfId="1" applyFont="1" applyBorder="1" applyAlignment="1">
      <alignment wrapText="1"/>
    </xf>
    <xf numFmtId="0" fontId="3" fillId="0" borderId="0" xfId="1" applyFont="1" applyBorder="1" applyAlignment="1">
      <alignment horizontal="center"/>
    </xf>
    <xf numFmtId="0" fontId="3" fillId="0" borderId="9" xfId="1" applyFont="1" applyBorder="1" applyAlignment="1">
      <alignment wrapText="1"/>
    </xf>
    <xf numFmtId="0" fontId="3" fillId="0" borderId="6" xfId="1" applyFont="1" applyBorder="1" applyAlignment="1"/>
    <xf numFmtId="0" fontId="3" fillId="0" borderId="8" xfId="1" applyFont="1" applyBorder="1" applyAlignment="1"/>
    <xf numFmtId="165" fontId="3" fillId="0" borderId="0" xfId="1" applyNumberFormat="1" applyBorder="1" applyAlignment="1">
      <alignment horizontal="center" vertical="center"/>
    </xf>
    <xf numFmtId="0" fontId="3" fillId="0" borderId="58" xfId="1" applyNumberFormat="1" applyBorder="1" applyAlignment="1">
      <alignment horizontal="center"/>
    </xf>
    <xf numFmtId="49" fontId="3" fillId="0" borderId="25" xfId="1" applyNumberFormat="1" applyBorder="1" applyAlignment="1">
      <alignment horizontal="center" vertical="center"/>
    </xf>
    <xf numFmtId="0" fontId="3" fillId="0" borderId="12" xfId="1" applyNumberFormat="1" applyBorder="1" applyAlignment="1">
      <alignment horizontal="center"/>
    </xf>
    <xf numFmtId="0" fontId="3" fillId="0" borderId="59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2" fillId="2" borderId="60" xfId="1" applyFont="1" applyFill="1" applyBorder="1" applyAlignment="1">
      <alignment horizontal="center"/>
    </xf>
    <xf numFmtId="0" fontId="2" fillId="2" borderId="33" xfId="1" applyFont="1" applyFill="1" applyBorder="1" applyAlignment="1">
      <alignment horizontal="center"/>
    </xf>
    <xf numFmtId="0" fontId="2" fillId="2" borderId="61" xfId="1" applyFont="1" applyFill="1" applyBorder="1" applyAlignment="1">
      <alignment horizontal="center"/>
    </xf>
    <xf numFmtId="0" fontId="2" fillId="2" borderId="32" xfId="1" applyFont="1" applyFill="1" applyBorder="1" applyAlignment="1">
      <alignment horizontal="center"/>
    </xf>
    <xf numFmtId="0" fontId="2" fillId="2" borderId="31" xfId="1" applyFont="1" applyFill="1" applyBorder="1" applyAlignment="1">
      <alignment horizontal="center"/>
    </xf>
    <xf numFmtId="0" fontId="0" fillId="0" borderId="62" xfId="0" applyBorder="1"/>
    <xf numFmtId="0" fontId="0" fillId="0" borderId="63" xfId="0" applyBorder="1"/>
    <xf numFmtId="0" fontId="2" fillId="0" borderId="0" xfId="1" applyFont="1" applyBorder="1" applyAlignment="1">
      <alignment horizontal="left"/>
    </xf>
    <xf numFmtId="0" fontId="0" fillId="0" borderId="5" xfId="0" applyBorder="1"/>
    <xf numFmtId="0" fontId="2" fillId="0" borderId="6" xfId="1" applyFont="1" applyBorder="1" applyAlignment="1"/>
    <xf numFmtId="0" fontId="0" fillId="0" borderId="0" xfId="0" applyBorder="1" applyAlignment="1"/>
    <xf numFmtId="0" fontId="2" fillId="0" borderId="62" xfId="0" applyFont="1" applyBorder="1"/>
    <xf numFmtId="0" fontId="2" fillId="0" borderId="12" xfId="1" applyFont="1" applyFill="1" applyBorder="1" applyAlignment="1"/>
    <xf numFmtId="0" fontId="2" fillId="0" borderId="23" xfId="1" applyFont="1" applyFill="1" applyBorder="1" applyAlignment="1"/>
    <xf numFmtId="0" fontId="2" fillId="0" borderId="2" xfId="1" applyFont="1" applyBorder="1" applyAlignment="1"/>
    <xf numFmtId="0" fontId="2" fillId="0" borderId="1" xfId="1" applyFont="1" applyBorder="1" applyAlignment="1"/>
    <xf numFmtId="0" fontId="3" fillId="0" borderId="64" xfId="0" applyFont="1" applyBorder="1"/>
    <xf numFmtId="0" fontId="2" fillId="0" borderId="24" xfId="1" applyFont="1" applyFill="1" applyBorder="1" applyAlignment="1"/>
    <xf numFmtId="0" fontId="2" fillId="0" borderId="24" xfId="1" applyFont="1" applyFill="1" applyBorder="1"/>
    <xf numFmtId="0" fontId="2" fillId="0" borderId="24" xfId="1" applyFont="1" applyBorder="1"/>
    <xf numFmtId="0" fontId="2" fillId="0" borderId="65" xfId="1" applyFont="1" applyBorder="1" applyAlignment="1"/>
    <xf numFmtId="0" fontId="0" fillId="0" borderId="64" xfId="0" applyBorder="1"/>
    <xf numFmtId="0" fontId="0" fillId="0" borderId="24" xfId="0" applyBorder="1"/>
    <xf numFmtId="0" fontId="0" fillId="0" borderId="65" xfId="0" applyBorder="1"/>
    <xf numFmtId="0" fontId="2" fillId="0" borderId="0" xfId="0" applyFont="1"/>
    <xf numFmtId="16" fontId="0" fillId="2" borderId="6" xfId="0" applyNumberFormat="1" applyFill="1" applyBorder="1"/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1" xfId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center" vertical="center"/>
      <protection locked="0"/>
    </xf>
    <xf numFmtId="0" fontId="2" fillId="2" borderId="16" xfId="1" applyFont="1" applyFill="1" applyBorder="1" applyAlignment="1" applyProtection="1">
      <alignment horizontal="center" vertical="center"/>
      <protection locked="0"/>
    </xf>
    <xf numFmtId="0" fontId="2" fillId="2" borderId="17" xfId="1" applyFont="1" applyFill="1" applyBorder="1" applyAlignment="1" applyProtection="1">
      <alignment horizontal="center" vertical="center"/>
      <protection locked="0"/>
    </xf>
    <xf numFmtId="165" fontId="3" fillId="0" borderId="0" xfId="1" applyNumberFormat="1" applyBorder="1" applyAlignment="1">
      <alignment horizontal="center"/>
    </xf>
    <xf numFmtId="0" fontId="3" fillId="2" borderId="2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3" fillId="0" borderId="12" xfId="1" applyNumberFormat="1" applyFont="1" applyBorder="1" applyAlignment="1">
      <alignment horizontal="center"/>
    </xf>
  </cellXfs>
  <cellStyles count="4">
    <cellStyle name="Procent" xfId="2" builtinId="5"/>
    <cellStyle name="Procent 2" xfId="3" xr:uid="{00000000-0005-0000-0000-000001000000}"/>
    <cellStyle name="Standaard" xfId="0" builtinId="0"/>
    <cellStyle name="Standaard 2" xfId="1" xr:uid="{00000000-0005-0000-0000-000003000000}"/>
  </cellStyles>
  <dxfs count="0"/>
  <tableStyles count="0" defaultTableStyle="TableStyleMedium9" defaultPivotStyle="PivotStyleLight16"/>
  <colors>
    <mruColors>
      <color rgb="FFFF00FF"/>
      <color rgb="FF0066FF"/>
      <color rgb="FF393839"/>
      <color rgb="FF19AFE6"/>
      <color rgb="FFD22333"/>
      <color rgb="FF6BA13C"/>
      <color rgb="FF28572A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59375"/>
          <c:y val="0.17405664367185986"/>
          <c:w val="0.84388506944444441"/>
          <c:h val="0.7035767760566316"/>
        </c:manualLayout>
      </c:layout>
      <c:barChart>
        <c:barDir val="col"/>
        <c:grouping val="clustered"/>
        <c:varyColors val="0"/>
        <c:ser>
          <c:idx val="11"/>
          <c:order val="0"/>
          <c:tx>
            <c:strRef>
              <c:f>samenvatting!$B$4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(samenvatting!$F$4,samenvatting!$F$20,samenvatting!$F$36,samenvatting!$F$52,samenvatting!$F$68)</c:f>
                <c:numCache>
                  <c:formatCode>General</c:formatCode>
                  <c:ptCount val="5"/>
                  <c:pt idx="0">
                    <c:v>5.9042886055031635E-2</c:v>
                  </c:pt>
                  <c:pt idx="1">
                    <c:v>6.2645981725570718E-2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(samenvatting!$F$4,samenvatting!$F$20,samenvatting!$F$36,samenvatting!$F$52,samenvatting!$F$68)</c:f>
                <c:numCache>
                  <c:formatCode>General</c:formatCode>
                  <c:ptCount val="5"/>
                  <c:pt idx="0">
                    <c:v>5.9042886055031635E-2</c:v>
                  </c:pt>
                  <c:pt idx="1">
                    <c:v>6.2645981725570718E-2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(samenvatting!$E$4,samenvatting!$E$20,samenvatting!$E$36)</c:f>
              <c:numCache>
                <c:formatCode>0.0%</c:formatCode>
                <c:ptCount val="3"/>
                <c:pt idx="0">
                  <c:v>0.48102678571428575</c:v>
                </c:pt>
                <c:pt idx="1">
                  <c:v>0.8448660714285714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40DB-B451-EA325501D5E6}"/>
            </c:ext>
          </c:extLst>
        </c:ser>
        <c:ser>
          <c:idx val="1"/>
          <c:order val="1"/>
          <c:tx>
            <c:strRef>
              <c:f>samenvatting!$B$5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BA13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(samenvatting!$F$5,samenvatting!$F$21,samenvatting!$F$37,samenvatting!$F$53,samenvatting!$F$69)</c:f>
                <c:numCache>
                  <c:formatCode>General</c:formatCode>
                  <c:ptCount val="5"/>
                  <c:pt idx="0">
                    <c:v>0.1160428078266782</c:v>
                  </c:pt>
                  <c:pt idx="1">
                    <c:v>3.4843361529666959E-2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(samenvatting!$F$5,samenvatting!$F$21,samenvatting!$F$37,samenvatting!$F$53,samenvatting!$F$69)</c:f>
                <c:numCache>
                  <c:formatCode>General</c:formatCode>
                  <c:ptCount val="5"/>
                  <c:pt idx="0">
                    <c:v>0.1160428078266782</c:v>
                  </c:pt>
                  <c:pt idx="1">
                    <c:v>3.4843361529666959E-2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(samenvatting!$E$5,samenvatting!$E$21,samenvatting!$E$37)</c:f>
              <c:numCache>
                <c:formatCode>0.0%</c:formatCode>
                <c:ptCount val="3"/>
                <c:pt idx="0">
                  <c:v>0.4308035714285714</c:v>
                </c:pt>
                <c:pt idx="1">
                  <c:v>0.8404017857142857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0DB-B451-EA325501D5E6}"/>
            </c:ext>
          </c:extLst>
        </c:ser>
        <c:ser>
          <c:idx val="2"/>
          <c:order val="2"/>
          <c:tx>
            <c:strRef>
              <c:f>samenvatting!$B$6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2233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(samenvatting!$F$6,samenvatting!$F$22,samenvatting!$F$38,samenvatting!$F$54,samenvatting!$F$70)</c:f>
                <c:numCache>
                  <c:formatCode>General</c:formatCode>
                  <c:ptCount val="5"/>
                  <c:pt idx="0">
                    <c:v>7.0398072455445812E-2</c:v>
                  </c:pt>
                  <c:pt idx="1">
                    <c:v>5.6981613090910078E-2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(samenvatting!$F$6,samenvatting!$F$22,samenvatting!$F$38,samenvatting!$F$54,samenvatting!$F$70)</c:f>
                <c:numCache>
                  <c:formatCode>General</c:formatCode>
                  <c:ptCount val="5"/>
                  <c:pt idx="0">
                    <c:v>7.0398072455445812E-2</c:v>
                  </c:pt>
                  <c:pt idx="1">
                    <c:v>5.6981613090910078E-2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(samenvatting!$E$6,samenvatting!$E$22,samenvatting!$E$38)</c:f>
              <c:numCache>
                <c:formatCode>0.0%</c:formatCode>
                <c:ptCount val="3"/>
                <c:pt idx="0">
                  <c:v>0.4776785714285714</c:v>
                </c:pt>
                <c:pt idx="1">
                  <c:v>0.83816964285714279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40DB-B451-EA325501D5E6}"/>
            </c:ext>
          </c:extLst>
        </c:ser>
        <c:ser>
          <c:idx val="3"/>
          <c:order val="3"/>
          <c:tx>
            <c:strRef>
              <c:f>samenvatting!$B$7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19AFE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(samenvatting!$F$7,samenvatting!$F$23,samenvatting!$F$39,samenvatting!$F$55,samenvatting!$F$71)</c:f>
                <c:numCache>
                  <c:formatCode>General</c:formatCode>
                  <c:ptCount val="5"/>
                  <c:pt idx="0">
                    <c:v>3.7417532621071926E-2</c:v>
                  </c:pt>
                  <c:pt idx="1">
                    <c:v>2.9919597117385566E-2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(samenvatting!$F$7,samenvatting!$F$23,samenvatting!$F$39,samenvatting!$F$55,samenvatting!$F$71)</c:f>
                <c:numCache>
                  <c:formatCode>General</c:formatCode>
                  <c:ptCount val="5"/>
                  <c:pt idx="0">
                    <c:v>3.7417532621071926E-2</c:v>
                  </c:pt>
                  <c:pt idx="1">
                    <c:v>2.9919597117385566E-2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(samenvatting!$E$7,samenvatting!$E$23,samenvatting!$E$39)</c:f>
              <c:numCache>
                <c:formatCode>0.0%</c:formatCode>
                <c:ptCount val="3"/>
                <c:pt idx="0">
                  <c:v>0.54799107142857151</c:v>
                </c:pt>
                <c:pt idx="1">
                  <c:v>0.8136160714285714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9-40DB-B451-EA325501D5E6}"/>
            </c:ext>
          </c:extLst>
        </c:ser>
        <c:ser>
          <c:idx val="4"/>
          <c:order val="4"/>
          <c:tx>
            <c:strRef>
              <c:f>samenvatting!$B$8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93839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(samenvatting!$F$8,samenvatting!$F$24,samenvatting!$F$40,samenvatting!$F$56,samenvatting!$F$72)</c:f>
                <c:numCache>
                  <c:formatCode>General</c:formatCode>
                  <c:ptCount val="5"/>
                  <c:pt idx="0">
                    <c:v>6.6653544892741293E-2</c:v>
                  </c:pt>
                  <c:pt idx="1">
                    <c:v>2.455357142857139E-2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(samenvatting!$F$8,samenvatting!$F$24,samenvatting!$F$40,samenvatting!$F$56,samenvatting!$F$72)</c:f>
                <c:numCache>
                  <c:formatCode>General</c:formatCode>
                  <c:ptCount val="5"/>
                  <c:pt idx="0">
                    <c:v>6.6653544892741293E-2</c:v>
                  </c:pt>
                  <c:pt idx="1">
                    <c:v>2.455357142857139E-2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(samenvatting!$E$8,samenvatting!$E$24,samenvatting!$E$40)</c:f>
              <c:numCache>
                <c:formatCode>0.0%</c:formatCode>
                <c:ptCount val="3"/>
                <c:pt idx="0">
                  <c:v>0.4564732142857143</c:v>
                </c:pt>
                <c:pt idx="1">
                  <c:v>0.8046875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9-40DB-B451-EA325501D5E6}"/>
            </c:ext>
          </c:extLst>
        </c:ser>
        <c:ser>
          <c:idx val="5"/>
          <c:order val="5"/>
          <c:tx>
            <c:strRef>
              <c:f>samenvatting!$B$9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(samenvatting!$F$9,samenvatting!$F$25,samenvatting!$F$41,samenvatting!$F$57,samenvatting!$F$73)</c:f>
                <c:numCache>
                  <c:formatCode>General</c:formatCode>
                  <c:ptCount val="5"/>
                  <c:pt idx="0">
                    <c:v>4.4194173824159223E-2</c:v>
                  </c:pt>
                  <c:pt idx="1">
                    <c:v>5.4233875428993793E-2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(samenvatting!$F$9,samenvatting!$F$25,samenvatting!$F$41,samenvatting!$F$57,samenvatting!$F$73)</c:f>
                <c:numCache>
                  <c:formatCode>General</c:formatCode>
                  <c:ptCount val="5"/>
                  <c:pt idx="0">
                    <c:v>4.4194173824159223E-2</c:v>
                  </c:pt>
                  <c:pt idx="1">
                    <c:v>5.4233875428993793E-2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(samenvatting!$E$9,samenvatting!$E$25,samenvatting!$E$41)</c:f>
              <c:numCache>
                <c:formatCode>0.0%</c:formatCode>
                <c:ptCount val="3"/>
                <c:pt idx="0">
                  <c:v>0.5</c:v>
                </c:pt>
                <c:pt idx="1">
                  <c:v>0.8314732142857143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9-40DB-B451-EA325501D5E6}"/>
            </c:ext>
          </c:extLst>
        </c:ser>
        <c:ser>
          <c:idx val="6"/>
          <c:order val="6"/>
          <c:tx>
            <c:strRef>
              <c:f>samenvatting!$B$10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(samenvatting!$F$10,samenvatting!$F$26,samenvatting!$F$42,samenvatting!$F$58,samenvatting!$F$74)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(samenvatting!$F$10,samenvatting!$F$26,samenvatting!$F$42,samenvatting!$F$58,samenvatting!$F$74)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(samenvatting!$E$10,samenvatting!$E$26,samenvatting!$E$42)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9-40DB-B451-EA325501D5E6}"/>
            </c:ext>
          </c:extLst>
        </c:ser>
        <c:ser>
          <c:idx val="7"/>
          <c:order val="7"/>
          <c:tx>
            <c:strRef>
              <c:f>samenvatting!$B$11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(samenvatting!$F$11,samenvatting!$F$27,samenvatting!$F$43,samenvatting!$F$59,samenvatting!$F$75)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(samenvatting!$F$11,samenvatting!$F$27,samenvatting!$F$43,samenvatting!$F$59,samenvatting!$F$75)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(samenvatting!$E$11,samenvatting!$E$27,samenvatting!$E$43)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9-40DB-B451-EA325501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980240"/>
        <c:axId val="573776864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samenvatting!$B$12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(samenvatting!$F$12,samenvatting!$F$28,samenvatting!$F$44,samenvatting!$F$60,samenvatting!$F$76)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(samenvatting!$F$12,samenvatting!$F$28,samenvatting!$F$44,samenvatting!$F$60,samenvatting!$F$76)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>
                      <c:ext uri="{02D57815-91ED-43cb-92C2-25804820EDAC}">
                        <c15:formulaRef>
                          <c15:sqref>(samenvatting!$B$2,samenvatting!$B$18,samenvatting!$B$34)</c15:sqref>
                        </c15:formulaRef>
                      </c:ext>
                    </c:extLst>
                    <c:numCache>
                      <c:formatCode>m/d/yyyy</c:formatCode>
                      <c:ptCount val="3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(samenvatting!$E$12,samenvatting!$E$28,samenvatting!$E$44)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689-40DB-B451-EA325501D5E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samenvatting!$B$13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(samenvatting!$F$13,samenvatting!$F$29,samenvatting!$F$45,samenvatting!$F$61,samenvatting!$F$77)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(samenvatting!$F$13,samenvatting!$F$29,samenvatting!$F$45,samenvatting!$F$61,samenvatting!$F$77)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(samenvatting!$B$2,samenvatting!$B$18,samenvatting!$B$34)</c15:sqref>
                        </c15:formulaRef>
                      </c:ext>
                    </c:extLst>
                    <c:numCache>
                      <c:formatCode>m/d/yyyy</c:formatCode>
                      <c:ptCount val="3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(samenvatting!$E$13,samenvatting!$E$29,samenvatting!$E$45)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89-40DB-B451-EA325501D5E6}"/>
                  </c:ext>
                </c:extLst>
              </c15:ser>
            </c15:filteredBarSeries>
            <c15:filteredBarSeries>
              <c15:ser>
                <c:idx val="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samenvatting!$B$14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(samenvatting!$F$14,samenvatting!$F$30,samenvatting!$F$46,samenvatting!$F$62,samenvatting!$F$78)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(samenvatting!$F$14,samenvatting!$F$30,samenvatting!$F$46,samenvatting!$F$62,samenvatting!$F$78)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(samenvatting!$B$2,samenvatting!$B$18,samenvatting!$B$34)</c15:sqref>
                        </c15:formulaRef>
                      </c:ext>
                    </c:extLst>
                    <c:numCache>
                      <c:formatCode>m/d/yyyy</c:formatCode>
                      <c:ptCount val="3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(samenvatting!$E$14,samenvatting!$E$30,samenvatting!$E$46)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89-40DB-B451-EA325501D5E6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samenvatting!$B$15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(samenvatting!$F$15,samenvatting!$F$31,samenvatting!$F$47,samenvatting!$F$63,samenvatting!$F$79)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(samenvatting!$F$15,samenvatting!$F$31,samenvatting!$F$47,samenvatting!$F$63,samenvatting!$F$79)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(samenvatting!$B$2,samenvatting!$B$18,samenvatting!$B$34)</c15:sqref>
                        </c15:formulaRef>
                      </c:ext>
                    </c:extLst>
                    <c:numCache>
                      <c:formatCode>m/d/yyyy</c:formatCode>
                      <c:ptCount val="3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(samenvatting!$E$15,samenvatting!$E$31,samenvatting!$E$47)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89-40DB-B451-EA325501D5E6}"/>
                  </c:ext>
                </c:extLst>
              </c15:ser>
            </c15:filteredBarSeries>
          </c:ext>
        </c:extLst>
      </c:barChart>
      <c:catAx>
        <c:axId val="57498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3776864"/>
        <c:crosses val="autoZero"/>
        <c:auto val="0"/>
        <c:lblAlgn val="ctr"/>
        <c:lblOffset val="100"/>
        <c:noMultiLvlLbl val="1"/>
      </c:catAx>
      <c:valAx>
        <c:axId val="57377686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Aantastingsgraad (%)</a:t>
                </a:r>
              </a:p>
            </c:rich>
          </c:tx>
          <c:layout>
            <c:manualLayout>
              <c:xMode val="edge"/>
              <c:yMode val="edge"/>
              <c:x val="1.198683697651746E-2"/>
              <c:y val="0.2587617066336609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74980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9731147008685768E-2"/>
          <c:y val="2.7799254446902965E-2"/>
          <c:w val="0.80195730172903645"/>
          <c:h val="0.1109306736203272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3'!$S$4:$S$28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'Datum 3'!$S$4:$S$28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cat>
            <c:strRef>
              <c:f>'Datum 3'!$O$4:$O$17</c:f>
              <c:strCache>
                <c:ptCount val="14"/>
                <c:pt idx="0">
                  <c:v>1. Onbehandeld</c:v>
                </c:pt>
                <c:pt idx="1">
                  <c:v>2. </c:v>
                </c:pt>
                <c:pt idx="2">
                  <c:v>3. </c:v>
                </c:pt>
                <c:pt idx="3">
                  <c:v>4. </c:v>
                </c:pt>
                <c:pt idx="4">
                  <c:v>5. </c:v>
                </c:pt>
                <c:pt idx="5">
                  <c:v>6. </c:v>
                </c:pt>
                <c:pt idx="6">
                  <c:v>7. </c:v>
                </c:pt>
                <c:pt idx="7">
                  <c:v>8. </c:v>
                </c:pt>
                <c:pt idx="8">
                  <c:v>9. </c:v>
                </c:pt>
                <c:pt idx="9">
                  <c:v>10. </c:v>
                </c:pt>
                <c:pt idx="10">
                  <c:v>11. </c:v>
                </c:pt>
                <c:pt idx="11">
                  <c:v>12. </c:v>
                </c:pt>
                <c:pt idx="12">
                  <c:v>13. </c:v>
                </c:pt>
                <c:pt idx="13">
                  <c:v>14. </c:v>
                </c:pt>
              </c:strCache>
            </c:strRef>
          </c:cat>
          <c:val>
            <c:numRef>
              <c:f>'Datum 3'!$R$4:$R$17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3-4A66-BD51-F830D23B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5626720"/>
        <c:axId val="645627112"/>
      </c:barChart>
      <c:catAx>
        <c:axId val="6456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627112"/>
        <c:crosses val="autoZero"/>
        <c:auto val="1"/>
        <c:lblAlgn val="ctr"/>
        <c:lblOffset val="100"/>
        <c:noMultiLvlLbl val="0"/>
      </c:catAx>
      <c:valAx>
        <c:axId val="64562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Aantastingsgraad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45626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3'!$U$5:$U$28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'Datum 3'!$U$5:$U$28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</c:errBars>
          <c:cat>
            <c:strRef>
              <c:f>'Datum 3'!$O$5:$O$17</c:f>
              <c:strCache>
                <c:ptCount val="13"/>
                <c:pt idx="0">
                  <c:v>2. </c:v>
                </c:pt>
                <c:pt idx="1">
                  <c:v>3. </c:v>
                </c:pt>
                <c:pt idx="2">
                  <c:v>4. </c:v>
                </c:pt>
                <c:pt idx="3">
                  <c:v>5. </c:v>
                </c:pt>
                <c:pt idx="4">
                  <c:v>6. </c:v>
                </c:pt>
                <c:pt idx="5">
                  <c:v>7. </c:v>
                </c:pt>
                <c:pt idx="6">
                  <c:v>8. </c:v>
                </c:pt>
                <c:pt idx="7">
                  <c:v>9. </c:v>
                </c:pt>
                <c:pt idx="8">
                  <c:v>10. </c:v>
                </c:pt>
                <c:pt idx="9">
                  <c:v>11. </c:v>
                </c:pt>
                <c:pt idx="10">
                  <c:v>12. </c:v>
                </c:pt>
                <c:pt idx="11">
                  <c:v>13. </c:v>
                </c:pt>
                <c:pt idx="12">
                  <c:v>14. </c:v>
                </c:pt>
              </c:strCache>
            </c:strRef>
          </c:cat>
          <c:val>
            <c:numRef>
              <c:f>'Datum 3'!$T$5:$T$17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3-4038-AEC2-5F501D54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3399984"/>
        <c:axId val="573400376"/>
      </c:barChart>
      <c:catAx>
        <c:axId val="57339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400376"/>
        <c:crosses val="autoZero"/>
        <c:auto val="1"/>
        <c:lblAlgn val="ctr"/>
        <c:lblOffset val="100"/>
        <c:noMultiLvlLbl val="0"/>
      </c:catAx>
      <c:valAx>
        <c:axId val="57340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Werkingsgraad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733999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3'!$X$4:$X$28</c:f>
                <c:numCache>
                  <c:formatCode>General</c:formatCode>
                  <c:ptCount val="25"/>
                </c:numCache>
              </c:numRef>
            </c:plus>
            <c:minus>
              <c:numRef>
                <c:f>'Datum 3'!$X$4:$X$28</c:f>
                <c:numCache>
                  <c:formatCode>General</c:formatCode>
                  <c:ptCount val="25"/>
                </c:numCache>
              </c:numRef>
            </c:minus>
          </c:errBars>
          <c:cat>
            <c:strRef>
              <c:f>'Datum 3'!$O$4:$O$17</c:f>
              <c:strCache>
                <c:ptCount val="14"/>
                <c:pt idx="0">
                  <c:v>1. Onbehandeld</c:v>
                </c:pt>
                <c:pt idx="1">
                  <c:v>2. </c:v>
                </c:pt>
                <c:pt idx="2">
                  <c:v>3. </c:v>
                </c:pt>
                <c:pt idx="3">
                  <c:v>4. </c:v>
                </c:pt>
                <c:pt idx="4">
                  <c:v>5. </c:v>
                </c:pt>
                <c:pt idx="5">
                  <c:v>6. </c:v>
                </c:pt>
                <c:pt idx="6">
                  <c:v>7. </c:v>
                </c:pt>
                <c:pt idx="7">
                  <c:v>8. </c:v>
                </c:pt>
                <c:pt idx="8">
                  <c:v>9. </c:v>
                </c:pt>
                <c:pt idx="9">
                  <c:v>10. </c:v>
                </c:pt>
                <c:pt idx="10">
                  <c:v>11. </c:v>
                </c:pt>
                <c:pt idx="11">
                  <c:v>12. </c:v>
                </c:pt>
                <c:pt idx="12">
                  <c:v>13. </c:v>
                </c:pt>
                <c:pt idx="13">
                  <c:v>14. </c:v>
                </c:pt>
              </c:strCache>
            </c:strRef>
          </c:cat>
          <c:val>
            <c:numRef>
              <c:f>'Datum 3'!$P$4:$P$17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B-4B97-87BD-DC4FB4FC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3399200"/>
        <c:axId val="573400768"/>
      </c:barChart>
      <c:catAx>
        <c:axId val="57339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400768"/>
        <c:crosses val="autoZero"/>
        <c:auto val="1"/>
        <c:lblAlgn val="ctr"/>
        <c:lblOffset val="100"/>
        <c:noMultiLvlLbl val="0"/>
      </c:catAx>
      <c:valAx>
        <c:axId val="57340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rotte vruchten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399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Totaal!$S$4:$S$28</c:f>
                <c:numCache>
                  <c:formatCode>General</c:formatCode>
                  <c:ptCount val="25"/>
                  <c:pt idx="0">
                    <c:v>2.5838921658013901E-2</c:v>
                  </c:pt>
                  <c:pt idx="1">
                    <c:v>7.1181095657759569E-2</c:v>
                  </c:pt>
                  <c:pt idx="2">
                    <c:v>4.8712394738382132E-2</c:v>
                  </c:pt>
                  <c:pt idx="3">
                    <c:v>3.2856253222945837E-2</c:v>
                  </c:pt>
                  <c:pt idx="4">
                    <c:v>3.5269740757414673E-2</c:v>
                  </c:pt>
                  <c:pt idx="5">
                    <c:v>4.56499136969142E-2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Totaal!$S$4:$S$28</c:f>
                <c:numCache>
                  <c:formatCode>General</c:formatCode>
                  <c:ptCount val="25"/>
                  <c:pt idx="0">
                    <c:v>2.5838921658013901E-2</c:v>
                  </c:pt>
                  <c:pt idx="1">
                    <c:v>7.1181095657759569E-2</c:v>
                  </c:pt>
                  <c:pt idx="2">
                    <c:v>4.8712394738382132E-2</c:v>
                  </c:pt>
                  <c:pt idx="3">
                    <c:v>3.2856253222945837E-2</c:v>
                  </c:pt>
                  <c:pt idx="4">
                    <c:v>3.5269740757414673E-2</c:v>
                  </c:pt>
                  <c:pt idx="5">
                    <c:v>4.56499136969142E-2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cat>
            <c:strRef>
              <c:f>Totaal!$O$4:$O$17</c:f>
              <c:strCache>
                <c:ptCount val="14"/>
                <c:pt idx="0">
                  <c:v>1. Onbehandeld</c:v>
                </c:pt>
                <c:pt idx="1">
                  <c:v>2. </c:v>
                </c:pt>
                <c:pt idx="2">
                  <c:v>3. </c:v>
                </c:pt>
                <c:pt idx="3">
                  <c:v>4. </c:v>
                </c:pt>
                <c:pt idx="4">
                  <c:v>5. </c:v>
                </c:pt>
                <c:pt idx="5">
                  <c:v>6. </c:v>
                </c:pt>
                <c:pt idx="6">
                  <c:v>7. </c:v>
                </c:pt>
                <c:pt idx="7">
                  <c:v>8. </c:v>
                </c:pt>
                <c:pt idx="8">
                  <c:v>9. </c:v>
                </c:pt>
                <c:pt idx="9">
                  <c:v>10. </c:v>
                </c:pt>
                <c:pt idx="10">
                  <c:v>11. </c:v>
                </c:pt>
                <c:pt idx="11">
                  <c:v>12. </c:v>
                </c:pt>
                <c:pt idx="12">
                  <c:v>13. </c:v>
                </c:pt>
                <c:pt idx="13">
                  <c:v>14. </c:v>
                </c:pt>
              </c:strCache>
            </c:strRef>
          </c:cat>
          <c:val>
            <c:numRef>
              <c:f>Totaal!$R$4:$R$17</c:f>
              <c:numCache>
                <c:formatCode>0%</c:formatCode>
                <c:ptCount val="14"/>
                <c:pt idx="0">
                  <c:v>0.6629464285714286</c:v>
                </c:pt>
                <c:pt idx="1">
                  <c:v>0.6356026785714286</c:v>
                </c:pt>
                <c:pt idx="2">
                  <c:v>0.6579241071428571</c:v>
                </c:pt>
                <c:pt idx="3">
                  <c:v>0.6808035714285714</c:v>
                </c:pt>
                <c:pt idx="4">
                  <c:v>0.6305803571428571</c:v>
                </c:pt>
                <c:pt idx="5">
                  <c:v>0.66573660714285721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E-4D18-AAEC-939F9404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2224144"/>
        <c:axId val="582224536"/>
      </c:barChart>
      <c:catAx>
        <c:axId val="58222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224536"/>
        <c:crosses val="autoZero"/>
        <c:auto val="1"/>
        <c:lblAlgn val="ctr"/>
        <c:lblOffset val="100"/>
        <c:noMultiLvlLbl val="0"/>
      </c:catAx>
      <c:valAx>
        <c:axId val="582224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Aantastingsgraad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82224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Totaal!$U$5:$U$28</c:f>
                <c:numCache>
                  <c:formatCode>General</c:formatCode>
                  <c:ptCount val="24"/>
                  <c:pt idx="0">
                    <c:v>0.10737081095850604</c:v>
                  </c:pt>
                  <c:pt idx="1">
                    <c:v>7.3478629100320519E-2</c:v>
                  </c:pt>
                  <c:pt idx="2">
                    <c:v>4.9560947622490699E-2</c:v>
                  </c:pt>
                  <c:pt idx="3">
                    <c:v>5.3201494475830897E-2</c:v>
                  </c:pt>
                  <c:pt idx="4">
                    <c:v>6.8859129078173598E-2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Totaal!$U$5:$U$28</c:f>
                <c:numCache>
                  <c:formatCode>General</c:formatCode>
                  <c:ptCount val="24"/>
                  <c:pt idx="0">
                    <c:v>0.10737081095850604</c:v>
                  </c:pt>
                  <c:pt idx="1">
                    <c:v>7.3478629100320519E-2</c:v>
                  </c:pt>
                  <c:pt idx="2">
                    <c:v>4.9560947622490699E-2</c:v>
                  </c:pt>
                  <c:pt idx="3">
                    <c:v>5.3201494475830897E-2</c:v>
                  </c:pt>
                  <c:pt idx="4">
                    <c:v>6.8859129078173598E-2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</c:errBars>
          <c:cat>
            <c:strRef>
              <c:f>Totaal!$O$5:$O$17</c:f>
              <c:strCache>
                <c:ptCount val="13"/>
                <c:pt idx="0">
                  <c:v>2. </c:v>
                </c:pt>
                <c:pt idx="1">
                  <c:v>3. </c:v>
                </c:pt>
                <c:pt idx="2">
                  <c:v>4. </c:v>
                </c:pt>
                <c:pt idx="3">
                  <c:v>5. </c:v>
                </c:pt>
                <c:pt idx="4">
                  <c:v>6. </c:v>
                </c:pt>
                <c:pt idx="5">
                  <c:v>7. </c:v>
                </c:pt>
                <c:pt idx="6">
                  <c:v>8. </c:v>
                </c:pt>
                <c:pt idx="7">
                  <c:v>9. </c:v>
                </c:pt>
                <c:pt idx="8">
                  <c:v>10. </c:v>
                </c:pt>
                <c:pt idx="9">
                  <c:v>11. </c:v>
                </c:pt>
                <c:pt idx="10">
                  <c:v>12. </c:v>
                </c:pt>
                <c:pt idx="11">
                  <c:v>13. </c:v>
                </c:pt>
                <c:pt idx="12">
                  <c:v>14. </c:v>
                </c:pt>
              </c:strCache>
            </c:strRef>
          </c:cat>
          <c:val>
            <c:numRef>
              <c:f>Totaal!$T$5:$T$17</c:f>
              <c:numCache>
                <c:formatCode>0%</c:formatCode>
                <c:ptCount val="13"/>
                <c:pt idx="0">
                  <c:v>4.1245791245791287E-2</c:v>
                </c:pt>
                <c:pt idx="1">
                  <c:v>7.575757575757654E-3</c:v>
                </c:pt>
                <c:pt idx="2">
                  <c:v>-2.6936026936026841E-2</c:v>
                </c:pt>
                <c:pt idx="3">
                  <c:v>4.8821548821548856E-2</c:v>
                </c:pt>
                <c:pt idx="4">
                  <c:v>-4.2087542087541688E-3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B-4A31-881B-0ED53CF9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5556504"/>
        <c:axId val="575556896"/>
      </c:barChart>
      <c:catAx>
        <c:axId val="57555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556896"/>
        <c:crosses val="autoZero"/>
        <c:auto val="1"/>
        <c:lblAlgn val="ctr"/>
        <c:lblOffset val="100"/>
        <c:noMultiLvlLbl val="0"/>
      </c:catAx>
      <c:valAx>
        <c:axId val="57555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Werkingsgraad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75556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Totaal!$X$4:$X$28</c:f>
                <c:numCache>
                  <c:formatCode>General</c:formatCode>
                  <c:ptCount val="25"/>
                </c:numCache>
              </c:numRef>
            </c:plus>
            <c:minus>
              <c:numRef>
                <c:f>Totaal!$X$4:$X$28</c:f>
                <c:numCache>
                  <c:formatCode>General</c:formatCode>
                  <c:ptCount val="25"/>
                </c:numCache>
              </c:numRef>
            </c:minus>
          </c:errBars>
          <c:cat>
            <c:strRef>
              <c:f>Totaal!$O$4:$O$17</c:f>
              <c:strCache>
                <c:ptCount val="14"/>
                <c:pt idx="0">
                  <c:v>1. Onbehandeld</c:v>
                </c:pt>
                <c:pt idx="1">
                  <c:v>2. </c:v>
                </c:pt>
                <c:pt idx="2">
                  <c:v>3. </c:v>
                </c:pt>
                <c:pt idx="3">
                  <c:v>4. </c:v>
                </c:pt>
                <c:pt idx="4">
                  <c:v>5. </c:v>
                </c:pt>
                <c:pt idx="5">
                  <c:v>6. </c:v>
                </c:pt>
                <c:pt idx="6">
                  <c:v>7. </c:v>
                </c:pt>
                <c:pt idx="7">
                  <c:v>8. </c:v>
                </c:pt>
                <c:pt idx="8">
                  <c:v>9. </c:v>
                </c:pt>
                <c:pt idx="9">
                  <c:v>10. </c:v>
                </c:pt>
                <c:pt idx="10">
                  <c:v>11. </c:v>
                </c:pt>
                <c:pt idx="11">
                  <c:v>12. </c:v>
                </c:pt>
                <c:pt idx="12">
                  <c:v>13. </c:v>
                </c:pt>
                <c:pt idx="13">
                  <c:v>14. </c:v>
                </c:pt>
              </c:strCache>
            </c:strRef>
          </c:cat>
          <c:val>
            <c:numRef>
              <c:f>Totaal!$P$4:$P$17</c:f>
              <c:numCache>
                <c:formatCode>General</c:formatCode>
                <c:ptCount val="14"/>
                <c:pt idx="0">
                  <c:v>0.82366071428571419</c:v>
                </c:pt>
                <c:pt idx="1">
                  <c:v>0.8125</c:v>
                </c:pt>
                <c:pt idx="2">
                  <c:v>0.8191964285714286</c:v>
                </c:pt>
                <c:pt idx="3">
                  <c:v>0.82589285714285721</c:v>
                </c:pt>
                <c:pt idx="4">
                  <c:v>0.78571428571428581</c:v>
                </c:pt>
                <c:pt idx="5">
                  <c:v>0.81473214285714279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9-4E34-A161-CC80622F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5557288"/>
        <c:axId val="575557680"/>
      </c:barChart>
      <c:catAx>
        <c:axId val="57555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557680"/>
        <c:crosses val="autoZero"/>
        <c:auto val="1"/>
        <c:lblAlgn val="ctr"/>
        <c:lblOffset val="100"/>
        <c:noMultiLvlLbl val="0"/>
      </c:catAx>
      <c:valAx>
        <c:axId val="57555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rotte vruchten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557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3992696578379"/>
          <c:y val="0.20308900334722038"/>
          <c:w val="0.8527045540481718"/>
          <c:h val="0.6745444117573846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samenvatting!$B$5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BA13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(samenvatting!$H$5,samenvatting!$H$21,samenvatting!$H$37,samenvatting!$H$53,samenvatting!$H$69)</c:f>
                <c:numCache>
                  <c:formatCode>General</c:formatCode>
                  <c:ptCount val="5"/>
                  <c:pt idx="0">
                    <c:v>0.24123980466984563</c:v>
                  </c:pt>
                  <c:pt idx="1">
                    <c:v>4.1241283924150059E-2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(samenvatting!$H$5,samenvatting!$H$21,samenvatting!$H$37,samenvatting!$H$53,samenvatting!$H$69)</c:f>
                <c:numCache>
                  <c:formatCode>General</c:formatCode>
                  <c:ptCount val="5"/>
                  <c:pt idx="0">
                    <c:v>0.24123980466984563</c:v>
                  </c:pt>
                  <c:pt idx="1">
                    <c:v>4.1241283924150059E-2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(samenvatting!$B$2,samenvatting!$B$18,samenvatting!$B$34,samenvatting!$B$49)</c:f>
              <c:numCache>
                <c:formatCode>m/d/yyyy</c:formatCode>
                <c:ptCount val="4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(samenvatting!$G$5,samenvatting!$G$21,samenvatting!$G$37)</c:f>
              <c:numCache>
                <c:formatCode>0.0%</c:formatCode>
                <c:ptCount val="3"/>
                <c:pt idx="0">
                  <c:v>0.10440835266821355</c:v>
                </c:pt>
                <c:pt idx="1">
                  <c:v>5.284015852047505E-3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6-4355-9A24-1CB022755F30}"/>
            </c:ext>
          </c:extLst>
        </c:ser>
        <c:ser>
          <c:idx val="2"/>
          <c:order val="2"/>
          <c:tx>
            <c:strRef>
              <c:f>samenvatting!$B$6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2233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(samenvatting!$H$6,samenvatting!$H$22,samenvatting!$H$38,samenvatting!$H$54,samenvatting!$H$70)</c:f>
                <c:numCache>
                  <c:formatCode>General</c:formatCode>
                  <c:ptCount val="5"/>
                  <c:pt idx="0">
                    <c:v>0.14634958914171531</c:v>
                  </c:pt>
                  <c:pt idx="1">
                    <c:v>6.7444551293864508E-2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(samenvatting!$H$6,samenvatting!$H$22,samenvatting!$H$38,samenvatting!$H$54,samenvatting!$H$70)</c:f>
                <c:numCache>
                  <c:formatCode>General</c:formatCode>
                  <c:ptCount val="5"/>
                  <c:pt idx="0">
                    <c:v>0.14634958914171531</c:v>
                  </c:pt>
                  <c:pt idx="1">
                    <c:v>6.7444551293864508E-2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(samenvatting!$B$2,samenvatting!$B$18,samenvatting!$B$34,samenvatting!$B$49)</c:f>
              <c:numCache>
                <c:formatCode>m/d/yyyy</c:formatCode>
                <c:ptCount val="4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(samenvatting!$G$6,samenvatting!$G$22,samenvatting!$G$38)</c:f>
              <c:numCache>
                <c:formatCode>0.0%</c:formatCode>
                <c:ptCount val="3"/>
                <c:pt idx="0">
                  <c:v>6.9605568445476815E-3</c:v>
                </c:pt>
                <c:pt idx="1">
                  <c:v>7.9260237780712731E-3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6-4355-9A24-1CB022755F30}"/>
            </c:ext>
          </c:extLst>
        </c:ser>
        <c:ser>
          <c:idx val="3"/>
          <c:order val="3"/>
          <c:tx>
            <c:strRef>
              <c:f>samenvatting!$B$7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19AFE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(samenvatting!$H$7,samenvatting!$H$23,samenvatting!$H$39,samenvatting!$H$55,samenvatting!$H$71)</c:f>
                <c:numCache>
                  <c:formatCode>General</c:formatCode>
                  <c:ptCount val="5"/>
                  <c:pt idx="0">
                    <c:v>7.7786796353782897E-2</c:v>
                  </c:pt>
                  <c:pt idx="1">
                    <c:v>3.5413420101951733E-2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(samenvatting!$H$7,samenvatting!$H$23,samenvatting!$H$39,samenvatting!$H$55,samenvatting!$H$71)</c:f>
                <c:numCache>
                  <c:formatCode>General</c:formatCode>
                  <c:ptCount val="5"/>
                  <c:pt idx="0">
                    <c:v>7.7786796353782897E-2</c:v>
                  </c:pt>
                  <c:pt idx="1">
                    <c:v>3.5413420101951733E-2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(samenvatting!$B$2,samenvatting!$B$18,samenvatting!$B$34,samenvatting!$B$49)</c:f>
              <c:numCache>
                <c:formatCode>m/d/yyyy</c:formatCode>
                <c:ptCount val="4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(samenvatting!$G$7,samenvatting!$G$23,samenvatting!$G$39)</c:f>
              <c:numCache>
                <c:formatCode>0.0%</c:formatCode>
                <c:ptCount val="3"/>
                <c:pt idx="0">
                  <c:v>-0.13921113689095124</c:v>
                </c:pt>
                <c:pt idx="1">
                  <c:v>3.6988110964332896E-2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6-4355-9A24-1CB022755F30}"/>
            </c:ext>
          </c:extLst>
        </c:ser>
        <c:ser>
          <c:idx val="4"/>
          <c:order val="4"/>
          <c:tx>
            <c:strRef>
              <c:f>samenvatting!$B$8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93839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(samenvatting!$H$8,samenvatting!$H$24,samenvatting!$H$40,samenvatting!$H$56,samenvatting!$H$72)</c:f>
                <c:numCache>
                  <c:formatCode>General</c:formatCode>
                  <c:ptCount val="5"/>
                  <c:pt idx="0">
                    <c:v>0.13856514205080364</c:v>
                  </c:pt>
                  <c:pt idx="1">
                    <c:v>2.9062087186261507E-2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(samenvatting!$H$8,samenvatting!$H$24,samenvatting!$H$40,samenvatting!$H$56,samenvatting!$H$72)</c:f>
                <c:numCache>
                  <c:formatCode>General</c:formatCode>
                  <c:ptCount val="5"/>
                  <c:pt idx="0">
                    <c:v>0.13856514205080364</c:v>
                  </c:pt>
                  <c:pt idx="1">
                    <c:v>2.9062087186261507E-2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(samenvatting!$B$2,samenvatting!$B$18,samenvatting!$B$34,samenvatting!$B$49)</c:f>
              <c:numCache>
                <c:formatCode>m/d/yyyy</c:formatCode>
                <c:ptCount val="4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(samenvatting!$G$8,samenvatting!$G$24,samenvatting!$G$40)</c:f>
              <c:numCache>
                <c:formatCode>0.0%</c:formatCode>
                <c:ptCount val="3"/>
                <c:pt idx="0">
                  <c:v>5.1044083526682243E-2</c:v>
                </c:pt>
                <c:pt idx="1">
                  <c:v>4.7556142668427968E-2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6-4355-9A24-1CB022755F30}"/>
            </c:ext>
          </c:extLst>
        </c:ser>
        <c:ser>
          <c:idx val="5"/>
          <c:order val="5"/>
          <c:tx>
            <c:strRef>
              <c:f>samenvatting!$B$9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(samenvatting!$H$9,samenvatting!$H$25,samenvatting!$H$41,samenvatting!$H$57,samenvatting!$H$73)</c:f>
                <c:numCache>
                  <c:formatCode>General</c:formatCode>
                  <c:ptCount val="5"/>
                  <c:pt idx="0">
                    <c:v>9.1874662984795033E-2</c:v>
                  </c:pt>
                  <c:pt idx="1">
                    <c:v>6.4192275276589744E-2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(samenvatting!$H$9,samenvatting!$H$25,samenvatting!$H$41,samenvatting!$H$57,samenvatting!$H$73)</c:f>
                <c:numCache>
                  <c:formatCode>General</c:formatCode>
                  <c:ptCount val="5"/>
                  <c:pt idx="0">
                    <c:v>9.1874662984795033E-2</c:v>
                  </c:pt>
                  <c:pt idx="1">
                    <c:v>6.4192275276589744E-2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(samenvatting!$B$2,samenvatting!$B$18,samenvatting!$B$34,samenvatting!$B$49)</c:f>
              <c:numCache>
                <c:formatCode>m/d/yyyy</c:formatCode>
                <c:ptCount val="4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(samenvatting!$G$9,samenvatting!$G$25,samenvatting!$G$41)</c:f>
              <c:numCache>
                <c:formatCode>0.0%</c:formatCode>
                <c:ptCount val="3"/>
                <c:pt idx="0">
                  <c:v>-3.944315545243611E-2</c:v>
                </c:pt>
                <c:pt idx="1">
                  <c:v>1.5852047556142612E-2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6-4355-9A24-1CB022755F30}"/>
            </c:ext>
          </c:extLst>
        </c:ser>
        <c:ser>
          <c:idx val="6"/>
          <c:order val="6"/>
          <c:tx>
            <c:strRef>
              <c:f>samenvatting!$B$10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(samenvatting!$H$10,samenvatting!$H$26,samenvatting!$H$42,samenvatting!$H$58,samenvatting!$H$74)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(samenvatting!$H$10,samenvatting!$H$26,samenvatting!$H$42,samenvatting!$H$58,samenvatting!$H$74)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(samenvatting!$B$2,samenvatting!$B$18,samenvatting!$B$34,samenvatting!$B$49)</c:f>
              <c:numCache>
                <c:formatCode>m/d/yyyy</c:formatCode>
                <c:ptCount val="4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(samenvatting!$G$10,samenvatting!$G$26,samenvatting!$G$42)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6-4355-9A24-1CB022755F30}"/>
            </c:ext>
          </c:extLst>
        </c:ser>
        <c:ser>
          <c:idx val="7"/>
          <c:order val="7"/>
          <c:tx>
            <c:strRef>
              <c:f>samenvatting!$B$11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(samenvatting!$H$11,samenvatting!$H$27,samenvatting!$H$43,samenvatting!$H$59,samenvatting!$H$75)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(samenvatting!$H$11,samenvatting!$H$27,samenvatting!$H$43,samenvatting!$H$59,samenvatting!$H$75)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(samenvatting!$B$2,samenvatting!$B$18,samenvatting!$B$34,samenvatting!$B$49)</c:f>
              <c:numCache>
                <c:formatCode>m/d/yyyy</c:formatCode>
                <c:ptCount val="4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(samenvatting!$G$11,samenvatting!$G$27,samenvatting!$G$43)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6-4355-9A24-1CB02275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159840"/>
        <c:axId val="57716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samenvatting!$B$4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(samenvatting!$B$2,samenvatting!$B$18,samenvatting!$B$34,samenvatting!$B$49)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(samenvatting!$G$4,samenvatting!$G$20,samenvatting!$G$36)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786-4355-9A24-1CB022755F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samenvatting!$B$12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(samenvatting!$H$12,samenvatting!$H$28,samenvatting!$H$44,samenvatting!$H$60,samenvatting!$H$76)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(samenvatting!$H$12,samenvatting!$H$28,samenvatting!$H$44,samenvatting!$H$60,samenvatting!$H$76)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(samenvatting!$B$2,samenvatting!$B$18,samenvatting!$B$34,samenvatting!$B$49)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(samenvatting!$G$12,samenvatting!$G$28,samenvatting!$G$44)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86-4355-9A24-1CB022755F3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samenvatting!$B$13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(samenvatting!$H$13,samenvatting!$H$29,samenvatting!$H$45,samenvatting!$H$61,samenvatting!$H$77)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(samenvatting!$H$13,samenvatting!$H$29,samenvatting!$H$45,samenvatting!$H$61,samenvatting!$H$77)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(samenvatting!$B$2,samenvatting!$B$18,samenvatting!$B$34,samenvatting!$B$49)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(samenvatting!$G$13,samenvatting!$G$29,samenvatting!$G$45)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86-4355-9A24-1CB022755F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samenvatting!$B$14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(samenvatting!$H$14,samenvatting!$H$30,samenvatting!$H$46,samenvatting!$H$62,samenvatting!$H$78)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(samenvatting!$H$14,samenvatting!$H$30,samenvatting!$H$46,samenvatting!$H$62,samenvatting!$H$78)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(samenvatting!$B$2,samenvatting!$B$18,samenvatting!$B$34,samenvatting!$B$49)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(samenvatting!$G$14,samenvatting!$G$30,samenvatting!$G$46)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86-4355-9A24-1CB022755F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samenvatting!$B$15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(samenvatting!$H$15,samenvatting!$H$31,samenvatting!$H$47,samenvatting!$H$63,samenvatting!$H$79)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(samenvatting!$H$15,samenvatting!$H$31,samenvatting!$H$47,samenvatting!$H$63,samenvatting!$H$79)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</c:numCache>
                    </c:numRef>
                  </c:minus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(samenvatting!$B$2,samenvatting!$B$18,samenvatting!$B$34,samenvatting!$B$49)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43755</c:v>
                      </c:pt>
                      <c:pt idx="1">
                        <c:v>43773</c:v>
                      </c:pt>
                      <c:pt idx="2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(samenvatting!$G$15,samenvatting!$G$31,samenvatting!$G$47)</c15:sqref>
                        </c15:formulaRef>
                      </c:ext>
                    </c:extLst>
                    <c:numCache>
                      <c:formatCode>0.0%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86-4355-9A24-1CB022755F30}"/>
                  </c:ext>
                </c:extLst>
              </c15:ser>
            </c15:filteredBarSeries>
          </c:ext>
        </c:extLst>
      </c:barChart>
      <c:catAx>
        <c:axId val="577159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7160232"/>
        <c:crosses val="autoZero"/>
        <c:auto val="0"/>
        <c:lblAlgn val="ctr"/>
        <c:lblOffset val="100"/>
        <c:noMultiLvlLbl val="1"/>
      </c:catAx>
      <c:valAx>
        <c:axId val="5771602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Werkingsgraad (%)</a:t>
                </a:r>
              </a:p>
            </c:rich>
          </c:tx>
          <c:layout>
            <c:manualLayout>
              <c:xMode val="edge"/>
              <c:yMode val="edge"/>
              <c:x val="1.198683697651746E-2"/>
              <c:y val="0.2587617066336609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77159840"/>
        <c:crosses val="autoZero"/>
        <c:crossBetween val="between"/>
      </c:valAx>
      <c:spPr>
        <a:ln>
          <a:noFill/>
        </a:ln>
      </c:spPr>
    </c:plotArea>
    <c:legend>
      <c:legendPos val="t"/>
      <c:layout>
        <c:manualLayout>
          <c:xMode val="edge"/>
          <c:yMode val="edge"/>
          <c:x val="1.9588194444444443E-2"/>
          <c:y val="1.7430555555555634E-4"/>
          <c:w val="0.94486110885623831"/>
          <c:h val="0.111227298508273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3992696578379"/>
          <c:y val="0.17405664367185986"/>
          <c:w val="0.8527045540481718"/>
          <c:h val="0.7035767760566316"/>
        </c:manualLayout>
      </c:layout>
      <c:barChart>
        <c:barDir val="col"/>
        <c:grouping val="clustered"/>
        <c:varyColors val="0"/>
        <c:ser>
          <c:idx val="11"/>
          <c:order val="0"/>
          <c:tx>
            <c:strRef>
              <c:f>samenvatting!$B$4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(samenvatting!$F$4,samenvatting!$F$20,samenvatting!$F$36,samenvatting!$F$52,samenvatting!$F$68)</c:f>
                <c:numCache>
                  <c:formatCode>General</c:formatCode>
                  <c:ptCount val="5"/>
                  <c:pt idx="0">
                    <c:v>5.9042886055031635E-2</c:v>
                  </c:pt>
                  <c:pt idx="1">
                    <c:v>6.2645981725570718E-2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(samenvatting!$F$4,samenvatting!$F$20,samenvatting!$F$36,samenvatting!$F$52,samenvatting!$F$68)</c:f>
                <c:numCache>
                  <c:formatCode>General</c:formatCode>
                  <c:ptCount val="5"/>
                  <c:pt idx="0">
                    <c:v>5.9042886055031635E-2</c:v>
                  </c:pt>
                  <c:pt idx="1">
                    <c:v>6.2645981725570718E-2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(samenvatting!$C$4,samenvatting!$C$20,samenvatting!$C$36)</c:f>
              <c:numCache>
                <c:formatCode>0.0%</c:formatCode>
                <c:ptCount val="3"/>
                <c:pt idx="0">
                  <c:v>0.75446428571428581</c:v>
                </c:pt>
                <c:pt idx="1">
                  <c:v>0.8928571428571429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6-4071-93A4-55D54940D8CE}"/>
            </c:ext>
          </c:extLst>
        </c:ser>
        <c:ser>
          <c:idx val="1"/>
          <c:order val="1"/>
          <c:tx>
            <c:strRef>
              <c:f>samenvatting!$B$5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BA13C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(samenvatting!$F$5,samenvatting!$F$21,samenvatting!$F$37,samenvatting!$F$53,samenvatting!$F$69)</c:f>
                <c:numCache>
                  <c:formatCode>General</c:formatCode>
                  <c:ptCount val="5"/>
                  <c:pt idx="0">
                    <c:v>0.1160428078266782</c:v>
                  </c:pt>
                  <c:pt idx="1">
                    <c:v>3.4843361529666959E-2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(samenvatting!$F$5,samenvatting!$F$21,samenvatting!$F$37,samenvatting!$F$53,samenvatting!$F$69)</c:f>
                <c:numCache>
                  <c:formatCode>General</c:formatCode>
                  <c:ptCount val="5"/>
                  <c:pt idx="0">
                    <c:v>0.1160428078266782</c:v>
                  </c:pt>
                  <c:pt idx="1">
                    <c:v>3.4843361529666959E-2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(samenvatting!$C$5,samenvatting!$C$21,samenvatting!$C$37)</c:f>
              <c:numCache>
                <c:formatCode>0.0%</c:formatCode>
                <c:ptCount val="3"/>
                <c:pt idx="0">
                  <c:v>0.73660714285714279</c:v>
                </c:pt>
                <c:pt idx="1">
                  <c:v>0.8883928571428571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6-4071-93A4-55D54940D8CE}"/>
            </c:ext>
          </c:extLst>
        </c:ser>
        <c:ser>
          <c:idx val="2"/>
          <c:order val="2"/>
          <c:tx>
            <c:strRef>
              <c:f>samenvatting!$B$6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2233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(samenvatting!$F$6,samenvatting!$F$22,samenvatting!$F$38,samenvatting!$F$54,samenvatting!$F$70)</c:f>
                <c:numCache>
                  <c:formatCode>General</c:formatCode>
                  <c:ptCount val="5"/>
                  <c:pt idx="0">
                    <c:v>7.0398072455445812E-2</c:v>
                  </c:pt>
                  <c:pt idx="1">
                    <c:v>5.6981613090910078E-2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(samenvatting!$F$6,samenvatting!$F$22,samenvatting!$F$38,samenvatting!$F$54,samenvatting!$F$70)</c:f>
                <c:numCache>
                  <c:formatCode>General</c:formatCode>
                  <c:ptCount val="5"/>
                  <c:pt idx="0">
                    <c:v>7.0398072455445812E-2</c:v>
                  </c:pt>
                  <c:pt idx="1">
                    <c:v>5.6981613090910078E-2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(samenvatting!$C$6,samenvatting!$C$22,samenvatting!$C$38)</c:f>
              <c:numCache>
                <c:formatCode>0.0%</c:formatCode>
                <c:ptCount val="3"/>
                <c:pt idx="0">
                  <c:v>0.7589285714285714</c:v>
                </c:pt>
                <c:pt idx="1">
                  <c:v>0.8794642857142857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6-4071-93A4-55D54940D8CE}"/>
            </c:ext>
          </c:extLst>
        </c:ser>
        <c:ser>
          <c:idx val="3"/>
          <c:order val="3"/>
          <c:tx>
            <c:strRef>
              <c:f>samenvatting!$B$7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19AFE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(samenvatting!$F$7,samenvatting!$F$23,samenvatting!$F$39,samenvatting!$F$55,samenvatting!$F$71)</c:f>
                <c:numCache>
                  <c:formatCode>General</c:formatCode>
                  <c:ptCount val="5"/>
                  <c:pt idx="0">
                    <c:v>3.7417532621071926E-2</c:v>
                  </c:pt>
                  <c:pt idx="1">
                    <c:v>2.9919597117385566E-2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(samenvatting!$F$7,samenvatting!$F$23,samenvatting!$F$39,samenvatting!$F$55,samenvatting!$F$71)</c:f>
                <c:numCache>
                  <c:formatCode>General</c:formatCode>
                  <c:ptCount val="5"/>
                  <c:pt idx="0">
                    <c:v>3.7417532621071926E-2</c:v>
                  </c:pt>
                  <c:pt idx="1">
                    <c:v>2.9919597117385566E-2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(samenvatting!$C$7,samenvatting!$C$23,samenvatting!$C$39)</c:f>
              <c:numCache>
                <c:formatCode>0.0%</c:formatCode>
                <c:ptCount val="3"/>
                <c:pt idx="0">
                  <c:v>0.7723214285714286</c:v>
                </c:pt>
                <c:pt idx="1">
                  <c:v>0.87946428571428581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6-4071-93A4-55D54940D8CE}"/>
            </c:ext>
          </c:extLst>
        </c:ser>
        <c:ser>
          <c:idx val="4"/>
          <c:order val="4"/>
          <c:tx>
            <c:strRef>
              <c:f>samenvatting!$B$8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93839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(samenvatting!$F$8,samenvatting!$F$24,samenvatting!$F$40,samenvatting!$F$56,samenvatting!$F$72)</c:f>
                <c:numCache>
                  <c:formatCode>General</c:formatCode>
                  <c:ptCount val="5"/>
                  <c:pt idx="0">
                    <c:v>6.6653544892741293E-2</c:v>
                  </c:pt>
                  <c:pt idx="1">
                    <c:v>2.455357142857139E-2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(samenvatting!$F$8,samenvatting!$F$24,samenvatting!$F$40,samenvatting!$F$56,samenvatting!$F$72)</c:f>
                <c:numCache>
                  <c:formatCode>General</c:formatCode>
                  <c:ptCount val="5"/>
                  <c:pt idx="0">
                    <c:v>6.6653544892741293E-2</c:v>
                  </c:pt>
                  <c:pt idx="1">
                    <c:v>2.455357142857139E-2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(samenvatting!$C$8,samenvatting!$C$24,samenvatting!$C$40)</c:f>
              <c:numCache>
                <c:formatCode>0.0%</c:formatCode>
                <c:ptCount val="3"/>
                <c:pt idx="0">
                  <c:v>0.6919642857142857</c:v>
                </c:pt>
                <c:pt idx="1">
                  <c:v>0.8794642857142857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6-4071-93A4-55D54940D8CE}"/>
            </c:ext>
          </c:extLst>
        </c:ser>
        <c:ser>
          <c:idx val="5"/>
          <c:order val="5"/>
          <c:tx>
            <c:strRef>
              <c:f>samenvatting!$B$9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(samenvatting!$F$9,samenvatting!$F$25,samenvatting!$F$41,samenvatting!$F$57,samenvatting!$F$73)</c:f>
                <c:numCache>
                  <c:formatCode>General</c:formatCode>
                  <c:ptCount val="5"/>
                  <c:pt idx="0">
                    <c:v>4.4194173824159223E-2</c:v>
                  </c:pt>
                  <c:pt idx="1">
                    <c:v>5.4233875428993793E-2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(samenvatting!$F$9,samenvatting!$F$25,samenvatting!$F$41,samenvatting!$F$57,samenvatting!$F$73)</c:f>
                <c:numCache>
                  <c:formatCode>General</c:formatCode>
                  <c:ptCount val="5"/>
                  <c:pt idx="0">
                    <c:v>4.4194173824159223E-2</c:v>
                  </c:pt>
                  <c:pt idx="1">
                    <c:v>5.4233875428993793E-2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(samenvatting!$C$9,samenvatting!$C$25,samenvatting!$C$41)</c:f>
              <c:numCache>
                <c:formatCode>0.0%</c:formatCode>
                <c:ptCount val="3"/>
                <c:pt idx="0">
                  <c:v>0.75</c:v>
                </c:pt>
                <c:pt idx="1">
                  <c:v>0.8794642857142857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6-4071-93A4-55D54940D8CE}"/>
            </c:ext>
          </c:extLst>
        </c:ser>
        <c:ser>
          <c:idx val="6"/>
          <c:order val="6"/>
          <c:tx>
            <c:strRef>
              <c:f>samenvatting!$B$10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066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(samenvatting!$F$10,samenvatting!$F$26,samenvatting!$F$42,samenvatting!$F$58,samenvatting!$F$74)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(samenvatting!$F$10,samenvatting!$F$26,samenvatting!$F$42,samenvatting!$F$58,samenvatting!$F$74)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(samenvatting!$C$10,samenvatting!$C$26,samenvatting!$C$42)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16-4071-93A4-55D54940D8CE}"/>
            </c:ext>
          </c:extLst>
        </c:ser>
        <c:ser>
          <c:idx val="7"/>
          <c:order val="7"/>
          <c:tx>
            <c:strRef>
              <c:f>samenvatting!$B$11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(samenvatting!$F$11,samenvatting!$F$27,samenvatting!$F$43,samenvatting!$F$59,samenvatting!$F$75)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(samenvatting!$F$11,samenvatting!$F$27,samenvatting!$F$43,samenvatting!$F$59,samenvatting!$F$75)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(samenvatting!$C$11,samenvatting!$C$27,samenvatting!$C$43)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16-4071-93A4-55D54940D8CE}"/>
            </c:ext>
          </c:extLst>
        </c:ser>
        <c:ser>
          <c:idx val="8"/>
          <c:order val="8"/>
          <c:tx>
            <c:strRef>
              <c:f>samenvatting!$B$12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(samenvatting!$F$12,samenvatting!$F$28,samenvatting!$F$44,samenvatting!$F$60,samenvatting!$F$76)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(samenvatting!$F$12,samenvatting!$F$28,samenvatting!$F$44,samenvatting!$F$60,samenvatting!$F$76)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(samenvatting!$C$12,samenvatting!$C$28,samenvatting!$C$44)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16-4071-93A4-55D54940D8CE}"/>
            </c:ext>
          </c:extLst>
        </c:ser>
        <c:ser>
          <c:idx val="9"/>
          <c:order val="9"/>
          <c:tx>
            <c:strRef>
              <c:f>samenvatting!$B$13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(samenvatting!$F$13,samenvatting!$F$29,samenvatting!$F$45,samenvatting!$F$61,samenvatting!$F$77)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(samenvatting!$F$13,samenvatting!$F$29,samenvatting!$F$45,samenvatting!$F$61,samenvatting!$F$77)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(samenvatting!$C$13,samenvatting!$C$29,samenvatting!$C$45)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16-4071-93A4-55D54940D8CE}"/>
            </c:ext>
          </c:extLst>
        </c:ser>
        <c:ser>
          <c:idx val="0"/>
          <c:order val="10"/>
          <c:tx>
            <c:strRef>
              <c:f>samenvatting!$B$14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(samenvatting!$F$14,samenvatting!$F$30,samenvatting!$F$46,samenvatting!$F$62,samenvatting!$F$78)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(samenvatting!$F$14,samenvatting!$F$30,samenvatting!$F$46,samenvatting!$F$62,samenvatting!$F$78)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(samenvatting!$C$14,samenvatting!$C$30,samenvatting!$C$46)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16-4071-93A4-55D54940D8CE}"/>
            </c:ext>
          </c:extLst>
        </c:ser>
        <c:ser>
          <c:idx val="10"/>
          <c:order val="11"/>
          <c:tx>
            <c:strRef>
              <c:f>samenvatting!$B$15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(samenvatting!$F$15,samenvatting!$F$31,samenvatting!$F$47,samenvatting!$F$63,samenvatting!$F$79)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(samenvatting!$F$15,samenvatting!$F$31,samenvatting!$F$47,samenvatting!$F$63,samenvatting!$F$79)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</c:errBars>
          <c:cat>
            <c:numRef>
              <c:f>(samenvatting!$B$2,samenvatting!$B$18,samenvatting!$B$34)</c:f>
              <c:numCache>
                <c:formatCode>m/d/yyyy</c:formatCode>
                <c:ptCount val="3"/>
                <c:pt idx="0">
                  <c:v>43755</c:v>
                </c:pt>
                <c:pt idx="1">
                  <c:v>43773</c:v>
                </c:pt>
                <c:pt idx="2">
                  <c:v>0</c:v>
                </c:pt>
              </c:numCache>
            </c:numRef>
          </c:cat>
          <c:val>
            <c:numRef>
              <c:f>(samenvatting!$C$15,samenvatting!$C$31,samenvatting!$C$47)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16-4071-93A4-55D54940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217464"/>
        <c:axId val="575217856"/>
        <c:extLst/>
      </c:barChart>
      <c:catAx>
        <c:axId val="575217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75217856"/>
        <c:crosses val="autoZero"/>
        <c:auto val="0"/>
        <c:lblAlgn val="ctr"/>
        <c:lblOffset val="100"/>
        <c:noMultiLvlLbl val="1"/>
      </c:catAx>
      <c:valAx>
        <c:axId val="57521785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rotte vruchten</a:t>
                </a:r>
              </a:p>
            </c:rich>
          </c:tx>
          <c:layout>
            <c:manualLayout>
              <c:xMode val="edge"/>
              <c:yMode val="edge"/>
              <c:x val="1.198683697651746E-2"/>
              <c:y val="0.2587617066336609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5752174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2720837730335257E-2"/>
          <c:y val="2.7799262212602389E-2"/>
          <c:w val="0.80195730172903645"/>
          <c:h val="0.1109306736203272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1'!$S$4:$S$28</c:f>
                <c:numCache>
                  <c:formatCode>General</c:formatCode>
                  <c:ptCount val="25"/>
                  <c:pt idx="0">
                    <c:v>5.9042886055031635E-2</c:v>
                  </c:pt>
                  <c:pt idx="1">
                    <c:v>0.1160428078266782</c:v>
                  </c:pt>
                  <c:pt idx="2">
                    <c:v>7.0398072455445812E-2</c:v>
                  </c:pt>
                  <c:pt idx="3">
                    <c:v>3.7417532621071926E-2</c:v>
                  </c:pt>
                  <c:pt idx="4">
                    <c:v>6.6653544892741293E-2</c:v>
                  </c:pt>
                  <c:pt idx="5">
                    <c:v>4.4194173824159223E-2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'Datum 1'!$S$4:$S$28</c:f>
                <c:numCache>
                  <c:formatCode>General</c:formatCode>
                  <c:ptCount val="25"/>
                  <c:pt idx="0">
                    <c:v>5.9042886055031635E-2</c:v>
                  </c:pt>
                  <c:pt idx="1">
                    <c:v>0.1160428078266782</c:v>
                  </c:pt>
                  <c:pt idx="2">
                    <c:v>7.0398072455445812E-2</c:v>
                  </c:pt>
                  <c:pt idx="3">
                    <c:v>3.7417532621071926E-2</c:v>
                  </c:pt>
                  <c:pt idx="4">
                    <c:v>6.6653544892741293E-2</c:v>
                  </c:pt>
                  <c:pt idx="5">
                    <c:v>4.4194173824159223E-2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cat>
            <c:strRef>
              <c:f>'Datum 1'!$O$4:$O$9</c:f>
              <c:strCache>
                <c:ptCount val="6"/>
                <c:pt idx="0">
                  <c:v>1. Object 1</c:v>
                </c:pt>
                <c:pt idx="1">
                  <c:v>2. Object 2</c:v>
                </c:pt>
                <c:pt idx="2">
                  <c:v>3. Object 3</c:v>
                </c:pt>
                <c:pt idx="3">
                  <c:v>4. Object 4</c:v>
                </c:pt>
                <c:pt idx="4">
                  <c:v>5. Object 5</c:v>
                </c:pt>
                <c:pt idx="5">
                  <c:v>6. Object 6</c:v>
                </c:pt>
              </c:strCache>
            </c:strRef>
          </c:cat>
          <c:val>
            <c:numRef>
              <c:f>'Datum 1'!$R$4:$R$9</c:f>
              <c:numCache>
                <c:formatCode>0%</c:formatCode>
                <c:ptCount val="6"/>
                <c:pt idx="0">
                  <c:v>0.48102678571428575</c:v>
                </c:pt>
                <c:pt idx="1">
                  <c:v>0.4308035714285714</c:v>
                </c:pt>
                <c:pt idx="2">
                  <c:v>0.4776785714285714</c:v>
                </c:pt>
                <c:pt idx="3">
                  <c:v>0.54799107142857151</c:v>
                </c:pt>
                <c:pt idx="4">
                  <c:v>0.4564732142857143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4-4057-A66F-1A21ECDE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5218640"/>
        <c:axId val="583193176"/>
      </c:barChart>
      <c:catAx>
        <c:axId val="5752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193176"/>
        <c:crosses val="autoZero"/>
        <c:auto val="1"/>
        <c:lblAlgn val="ctr"/>
        <c:lblOffset val="100"/>
        <c:noMultiLvlLbl val="0"/>
      </c:catAx>
      <c:valAx>
        <c:axId val="58319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Aantastingsgraad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75218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" l="0.70000000000000062" r="0.70000000000000062" t="0.75000000000000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1'!$U$5:$U$28</c:f>
                <c:numCache>
                  <c:formatCode>General</c:formatCode>
                  <c:ptCount val="24"/>
                  <c:pt idx="0">
                    <c:v>0.24123980466984563</c:v>
                  </c:pt>
                  <c:pt idx="1">
                    <c:v>0.14634958914171531</c:v>
                  </c:pt>
                  <c:pt idx="2">
                    <c:v>7.7786796353782897E-2</c:v>
                  </c:pt>
                  <c:pt idx="3">
                    <c:v>0.13856514205080364</c:v>
                  </c:pt>
                  <c:pt idx="4">
                    <c:v>9.1874662984795033E-2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'Datum 1'!$U$5:$U$28</c:f>
                <c:numCache>
                  <c:formatCode>General</c:formatCode>
                  <c:ptCount val="24"/>
                  <c:pt idx="0">
                    <c:v>0.24123980466984563</c:v>
                  </c:pt>
                  <c:pt idx="1">
                    <c:v>0.14634958914171531</c:v>
                  </c:pt>
                  <c:pt idx="2">
                    <c:v>7.7786796353782897E-2</c:v>
                  </c:pt>
                  <c:pt idx="3">
                    <c:v>0.13856514205080364</c:v>
                  </c:pt>
                  <c:pt idx="4">
                    <c:v>9.1874662984795033E-2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</c:errBars>
          <c:cat>
            <c:strRef>
              <c:f>'Datum 1'!$O$5:$O$9</c:f>
              <c:strCache>
                <c:ptCount val="5"/>
                <c:pt idx="0">
                  <c:v>2. Object 2</c:v>
                </c:pt>
                <c:pt idx="1">
                  <c:v>3. Object 3</c:v>
                </c:pt>
                <c:pt idx="2">
                  <c:v>4. Object 4</c:v>
                </c:pt>
                <c:pt idx="3">
                  <c:v>5. Object 5</c:v>
                </c:pt>
                <c:pt idx="4">
                  <c:v>6. Object 6</c:v>
                </c:pt>
              </c:strCache>
            </c:strRef>
          </c:cat>
          <c:val>
            <c:numRef>
              <c:f>'Datum 1'!$T$5:$T$9</c:f>
              <c:numCache>
                <c:formatCode>0%</c:formatCode>
                <c:ptCount val="5"/>
                <c:pt idx="0">
                  <c:v>0.10440835266821355</c:v>
                </c:pt>
                <c:pt idx="1">
                  <c:v>6.9605568445476815E-3</c:v>
                </c:pt>
                <c:pt idx="2">
                  <c:v>-0.13921113689095124</c:v>
                </c:pt>
                <c:pt idx="3">
                  <c:v>5.1044083526682243E-2</c:v>
                </c:pt>
                <c:pt idx="4">
                  <c:v>-3.944315545243611E-2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5-4A6D-82AB-B7635F96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3194744"/>
        <c:axId val="575055616"/>
      </c:barChart>
      <c:catAx>
        <c:axId val="58319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055616"/>
        <c:crosses val="autoZero"/>
        <c:auto val="1"/>
        <c:lblAlgn val="ctr"/>
        <c:lblOffset val="100"/>
        <c:noMultiLvlLbl val="0"/>
      </c:catAx>
      <c:valAx>
        <c:axId val="57505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Werkingsgraad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83194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1'!$X$4:$X$28</c:f>
                <c:numCache>
                  <c:formatCode>General</c:formatCode>
                  <c:ptCount val="25"/>
                </c:numCache>
              </c:numRef>
            </c:plus>
            <c:minus>
              <c:numRef>
                <c:f>'Datum 1'!$X$4:$X$28</c:f>
                <c:numCache>
                  <c:formatCode>General</c:formatCode>
                  <c:ptCount val="25"/>
                </c:numCache>
              </c:numRef>
            </c:minus>
          </c:errBars>
          <c:cat>
            <c:strRef>
              <c:f>'Datum 1'!$O$4:$O$9</c:f>
              <c:strCache>
                <c:ptCount val="6"/>
                <c:pt idx="0">
                  <c:v>1. Object 1</c:v>
                </c:pt>
                <c:pt idx="1">
                  <c:v>2. Object 2</c:v>
                </c:pt>
                <c:pt idx="2">
                  <c:v>3. Object 3</c:v>
                </c:pt>
                <c:pt idx="3">
                  <c:v>4. Object 4</c:v>
                </c:pt>
                <c:pt idx="4">
                  <c:v>5. Object 5</c:v>
                </c:pt>
                <c:pt idx="5">
                  <c:v>6. Object 6</c:v>
                </c:pt>
              </c:strCache>
            </c:strRef>
          </c:cat>
          <c:val>
            <c:numRef>
              <c:f>'Datum 1'!$P$4:$P$9</c:f>
              <c:numCache>
                <c:formatCode>General</c:formatCode>
                <c:ptCount val="6"/>
                <c:pt idx="0">
                  <c:v>0.75446428571428581</c:v>
                </c:pt>
                <c:pt idx="1">
                  <c:v>0.73660714285714279</c:v>
                </c:pt>
                <c:pt idx="2">
                  <c:v>0.7589285714285714</c:v>
                </c:pt>
                <c:pt idx="3">
                  <c:v>0.7723214285714286</c:v>
                </c:pt>
                <c:pt idx="4">
                  <c:v>0.6919642857142857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421-B9E2-A209C336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583193960"/>
        <c:axId val="575056008"/>
      </c:barChart>
      <c:catAx>
        <c:axId val="58319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056008"/>
        <c:crosses val="autoZero"/>
        <c:auto val="1"/>
        <c:lblAlgn val="ctr"/>
        <c:lblOffset val="100"/>
        <c:noMultiLvlLbl val="0"/>
      </c:catAx>
      <c:valAx>
        <c:axId val="575056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rotte vruchten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3193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2'!$S$4:$S$28</c:f>
                <c:numCache>
                  <c:formatCode>General</c:formatCode>
                  <c:ptCount val="25"/>
                  <c:pt idx="0">
                    <c:v>6.2645981725570718E-2</c:v>
                  </c:pt>
                  <c:pt idx="1">
                    <c:v>3.4843361529666959E-2</c:v>
                  </c:pt>
                  <c:pt idx="2">
                    <c:v>5.6981613090910078E-2</c:v>
                  </c:pt>
                  <c:pt idx="3">
                    <c:v>2.9919597117385566E-2</c:v>
                  </c:pt>
                  <c:pt idx="4">
                    <c:v>2.455357142857139E-2</c:v>
                  </c:pt>
                  <c:pt idx="5">
                    <c:v>5.4233875428993793E-2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'Datum 2'!$S$4:$S$28</c:f>
                <c:numCache>
                  <c:formatCode>General</c:formatCode>
                  <c:ptCount val="25"/>
                  <c:pt idx="0">
                    <c:v>6.2645981725570718E-2</c:v>
                  </c:pt>
                  <c:pt idx="1">
                    <c:v>3.4843361529666959E-2</c:v>
                  </c:pt>
                  <c:pt idx="2">
                    <c:v>5.6981613090910078E-2</c:v>
                  </c:pt>
                  <c:pt idx="3">
                    <c:v>2.9919597117385566E-2</c:v>
                  </c:pt>
                  <c:pt idx="4">
                    <c:v>2.455357142857139E-2</c:v>
                  </c:pt>
                  <c:pt idx="5">
                    <c:v>5.4233875428993793E-2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</c:errBars>
          <c:cat>
            <c:strRef>
              <c:f>'Datum 2'!$O$4:$O$9</c:f>
              <c:strCache>
                <c:ptCount val="6"/>
                <c:pt idx="0">
                  <c:v>1. Object 1</c:v>
                </c:pt>
                <c:pt idx="1">
                  <c:v>2. Object 2</c:v>
                </c:pt>
                <c:pt idx="2">
                  <c:v>3. Object 3</c:v>
                </c:pt>
                <c:pt idx="3">
                  <c:v>4. Object 4</c:v>
                </c:pt>
                <c:pt idx="4">
                  <c:v>5. Object 5</c:v>
                </c:pt>
                <c:pt idx="5">
                  <c:v>6. Object 6</c:v>
                </c:pt>
              </c:strCache>
            </c:strRef>
          </c:cat>
          <c:val>
            <c:numRef>
              <c:f>'Datum 2'!$R$4:$R$9</c:f>
              <c:numCache>
                <c:formatCode>0%</c:formatCode>
                <c:ptCount val="6"/>
                <c:pt idx="0">
                  <c:v>0.8448660714285714</c:v>
                </c:pt>
                <c:pt idx="1">
                  <c:v>0.8404017857142857</c:v>
                </c:pt>
                <c:pt idx="2">
                  <c:v>0.83816964285714279</c:v>
                </c:pt>
                <c:pt idx="3">
                  <c:v>0.8136160714285714</c:v>
                </c:pt>
                <c:pt idx="4">
                  <c:v>0.8046875</c:v>
                </c:pt>
                <c:pt idx="5">
                  <c:v>0.8314732142857143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1-43F8-BB7F-DDE27465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056792"/>
        <c:axId val="575057184"/>
      </c:barChart>
      <c:catAx>
        <c:axId val="57505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057184"/>
        <c:crosses val="autoZero"/>
        <c:auto val="1"/>
        <c:lblAlgn val="ctr"/>
        <c:lblOffset val="100"/>
        <c:noMultiLvlLbl val="0"/>
      </c:catAx>
      <c:valAx>
        <c:axId val="57505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Aantastingsgraad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75056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2'!$U$5:$U$28</c:f>
                <c:numCache>
                  <c:formatCode>General</c:formatCode>
                  <c:ptCount val="24"/>
                  <c:pt idx="0">
                    <c:v>4.1241283924150059E-2</c:v>
                  </c:pt>
                  <c:pt idx="1">
                    <c:v>6.7444551293864508E-2</c:v>
                  </c:pt>
                  <c:pt idx="2">
                    <c:v>3.5413420101951733E-2</c:v>
                  </c:pt>
                  <c:pt idx="3">
                    <c:v>2.9062087186261507E-2</c:v>
                  </c:pt>
                  <c:pt idx="4">
                    <c:v>6.4192275276589744E-2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'Datum 2'!$U$5:$U$28</c:f>
                <c:numCache>
                  <c:formatCode>General</c:formatCode>
                  <c:ptCount val="24"/>
                  <c:pt idx="0">
                    <c:v>4.1241283924150059E-2</c:v>
                  </c:pt>
                  <c:pt idx="1">
                    <c:v>6.7444551293864508E-2</c:v>
                  </c:pt>
                  <c:pt idx="2">
                    <c:v>3.5413420101951733E-2</c:v>
                  </c:pt>
                  <c:pt idx="3">
                    <c:v>2.9062087186261507E-2</c:v>
                  </c:pt>
                  <c:pt idx="4">
                    <c:v>6.4192275276589744E-2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</c:errBars>
          <c:cat>
            <c:strRef>
              <c:f>'Datum 2'!$O$5:$O$9</c:f>
              <c:strCache>
                <c:ptCount val="5"/>
                <c:pt idx="0">
                  <c:v>2. Object 2</c:v>
                </c:pt>
                <c:pt idx="1">
                  <c:v>3. Object 3</c:v>
                </c:pt>
                <c:pt idx="2">
                  <c:v>4. Object 4</c:v>
                </c:pt>
                <c:pt idx="3">
                  <c:v>5. Object 5</c:v>
                </c:pt>
                <c:pt idx="4">
                  <c:v>6. Object 6</c:v>
                </c:pt>
              </c:strCache>
            </c:strRef>
          </c:cat>
          <c:val>
            <c:numRef>
              <c:f>'Datum 2'!$T$5:$T$9</c:f>
              <c:numCache>
                <c:formatCode>0%</c:formatCode>
                <c:ptCount val="5"/>
                <c:pt idx="0">
                  <c:v>5.284015852047505E-3</c:v>
                </c:pt>
                <c:pt idx="1">
                  <c:v>7.9260237780712731E-3</c:v>
                </c:pt>
                <c:pt idx="2">
                  <c:v>3.6988110964332896E-2</c:v>
                </c:pt>
                <c:pt idx="3">
                  <c:v>4.7556142668427968E-2</c:v>
                </c:pt>
                <c:pt idx="4">
                  <c:v>1.5852047556142612E-2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4-40EA-8FCA-70CE4AD7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68840"/>
        <c:axId val="306969232"/>
      </c:barChart>
      <c:catAx>
        <c:axId val="30696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6969232"/>
        <c:crosses val="autoZero"/>
        <c:auto val="1"/>
        <c:lblAlgn val="ctr"/>
        <c:lblOffset val="100"/>
        <c:noMultiLvlLbl val="0"/>
      </c:catAx>
      <c:valAx>
        <c:axId val="30696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Werkingsgraad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06968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8572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'Datum 2'!$X$4:$X$28</c:f>
                <c:numCache>
                  <c:formatCode>General</c:formatCode>
                  <c:ptCount val="25"/>
                </c:numCache>
              </c:numRef>
            </c:plus>
            <c:minus>
              <c:numRef>
                <c:f>'Datum 2'!$X$4:$X$28</c:f>
                <c:numCache>
                  <c:formatCode>General</c:formatCode>
                  <c:ptCount val="25"/>
                </c:numCache>
              </c:numRef>
            </c:minus>
          </c:errBars>
          <c:cat>
            <c:strRef>
              <c:f>'Datum 2'!$O$4:$O$9</c:f>
              <c:strCache>
                <c:ptCount val="6"/>
                <c:pt idx="0">
                  <c:v>1. Object 1</c:v>
                </c:pt>
                <c:pt idx="1">
                  <c:v>2. Object 2</c:v>
                </c:pt>
                <c:pt idx="2">
                  <c:v>3. Object 3</c:v>
                </c:pt>
                <c:pt idx="3">
                  <c:v>4. Object 4</c:v>
                </c:pt>
                <c:pt idx="4">
                  <c:v>5. Object 5</c:v>
                </c:pt>
                <c:pt idx="5">
                  <c:v>6. Object 6</c:v>
                </c:pt>
              </c:strCache>
            </c:strRef>
          </c:cat>
          <c:val>
            <c:numRef>
              <c:f>'Datum 2'!$P$4:$P$9</c:f>
              <c:numCache>
                <c:formatCode>General</c:formatCode>
                <c:ptCount val="6"/>
                <c:pt idx="0">
                  <c:v>0.8928571428571429</c:v>
                </c:pt>
                <c:pt idx="1">
                  <c:v>0.8883928571428571</c:v>
                </c:pt>
                <c:pt idx="2">
                  <c:v>0.8794642857142857</c:v>
                </c:pt>
                <c:pt idx="3">
                  <c:v>0.87946428571428581</c:v>
                </c:pt>
                <c:pt idx="4">
                  <c:v>0.8794642857142857</c:v>
                </c:pt>
                <c:pt idx="5">
                  <c:v>0.8794642857142857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D-43C2-95F1-E8306B8E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68056"/>
        <c:axId val="645625936"/>
      </c:barChart>
      <c:catAx>
        <c:axId val="30696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5625936"/>
        <c:crosses val="autoZero"/>
        <c:auto val="1"/>
        <c:lblAlgn val="ctr"/>
        <c:lblOffset val="100"/>
        <c:noMultiLvlLbl val="0"/>
      </c:catAx>
      <c:valAx>
        <c:axId val="64562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rotte vruchten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968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nl-BE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306917</xdr:colOff>
      <xdr:row>2</xdr:row>
      <xdr:rowOff>0</xdr:rowOff>
    </xdr:from>
    <xdr:to>
      <xdr:col>11</xdr:col>
      <xdr:colOff>2299250</xdr:colOff>
      <xdr:row>19</xdr:row>
      <xdr:rowOff>149500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287545</xdr:colOff>
      <xdr:row>20</xdr:row>
      <xdr:rowOff>38745</xdr:rowOff>
    </xdr:from>
    <xdr:to>
      <xdr:col>11</xdr:col>
      <xdr:colOff>2294049</xdr:colOff>
      <xdr:row>37</xdr:row>
      <xdr:rowOff>158110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2498564</xdr:colOff>
      <xdr:row>1</xdr:row>
      <xdr:rowOff>114443</xdr:rowOff>
    </xdr:from>
    <xdr:to>
      <xdr:col>17</xdr:col>
      <xdr:colOff>564122</xdr:colOff>
      <xdr:row>19</xdr:row>
      <xdr:rowOff>94610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21</xdr:row>
      <xdr:rowOff>57149</xdr:rowOff>
    </xdr:from>
    <xdr:to>
      <xdr:col>19</xdr:col>
      <xdr:colOff>521250</xdr:colOff>
      <xdr:row>36</xdr:row>
      <xdr:rowOff>117749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37</xdr:row>
      <xdr:rowOff>38099</xdr:rowOff>
    </xdr:from>
    <xdr:to>
      <xdr:col>19</xdr:col>
      <xdr:colOff>530775</xdr:colOff>
      <xdr:row>54</xdr:row>
      <xdr:rowOff>127274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21</xdr:row>
      <xdr:rowOff>47624</xdr:rowOff>
    </xdr:from>
    <xdr:to>
      <xdr:col>29</xdr:col>
      <xdr:colOff>426000</xdr:colOff>
      <xdr:row>36</xdr:row>
      <xdr:rowOff>108224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19</xdr:row>
      <xdr:rowOff>161924</xdr:rowOff>
    </xdr:from>
    <xdr:to>
      <xdr:col>19</xdr:col>
      <xdr:colOff>568875</xdr:colOff>
      <xdr:row>35</xdr:row>
      <xdr:rowOff>70124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36</xdr:row>
      <xdr:rowOff>28574</xdr:rowOff>
    </xdr:from>
    <xdr:to>
      <xdr:col>19</xdr:col>
      <xdr:colOff>530775</xdr:colOff>
      <xdr:row>53</xdr:row>
      <xdr:rowOff>117749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</xdr:colOff>
      <xdr:row>19</xdr:row>
      <xdr:rowOff>161924</xdr:rowOff>
    </xdr:from>
    <xdr:to>
      <xdr:col>29</xdr:col>
      <xdr:colOff>321225</xdr:colOff>
      <xdr:row>35</xdr:row>
      <xdr:rowOff>70124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18</xdr:row>
      <xdr:rowOff>19049</xdr:rowOff>
    </xdr:from>
    <xdr:to>
      <xdr:col>19</xdr:col>
      <xdr:colOff>540300</xdr:colOff>
      <xdr:row>33</xdr:row>
      <xdr:rowOff>79649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34</xdr:row>
      <xdr:rowOff>47624</xdr:rowOff>
    </xdr:from>
    <xdr:to>
      <xdr:col>19</xdr:col>
      <xdr:colOff>540300</xdr:colOff>
      <xdr:row>51</xdr:row>
      <xdr:rowOff>136799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</xdr:colOff>
      <xdr:row>18</xdr:row>
      <xdr:rowOff>19049</xdr:rowOff>
    </xdr:from>
    <xdr:to>
      <xdr:col>29</xdr:col>
      <xdr:colOff>311700</xdr:colOff>
      <xdr:row>33</xdr:row>
      <xdr:rowOff>79649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19</xdr:row>
      <xdr:rowOff>19049</xdr:rowOff>
    </xdr:from>
    <xdr:to>
      <xdr:col>19</xdr:col>
      <xdr:colOff>549825</xdr:colOff>
      <xdr:row>34</xdr:row>
      <xdr:rowOff>89174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35</xdr:row>
      <xdr:rowOff>47624</xdr:rowOff>
    </xdr:from>
    <xdr:to>
      <xdr:col>19</xdr:col>
      <xdr:colOff>540300</xdr:colOff>
      <xdr:row>52</xdr:row>
      <xdr:rowOff>127274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19</xdr:row>
      <xdr:rowOff>9524</xdr:rowOff>
    </xdr:from>
    <xdr:to>
      <xdr:col>29</xdr:col>
      <xdr:colOff>283125</xdr:colOff>
      <xdr:row>34</xdr:row>
      <xdr:rowOff>79649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13"/>
  <sheetViews>
    <sheetView zoomScaleNormal="100" zoomScalePageLayoutView="90" workbookViewId="0">
      <selection activeCell="D18" sqref="D18"/>
    </sheetView>
  </sheetViews>
  <sheetFormatPr defaultRowHeight="13.2" x14ac:dyDescent="0.25"/>
  <cols>
    <col min="1" max="1" width="4.5546875" customWidth="1"/>
    <col min="2" max="2" width="28.88671875" customWidth="1"/>
    <col min="4" max="4" width="13.44140625" bestFit="1" customWidth="1"/>
    <col min="5" max="9" width="20.88671875" customWidth="1"/>
  </cols>
  <sheetData>
    <row r="1" spans="1:66" x14ac:dyDescent="0.25">
      <c r="B1" s="24" t="s">
        <v>9</v>
      </c>
      <c r="C1" s="25" t="s">
        <v>12</v>
      </c>
      <c r="D1" s="25"/>
      <c r="E1" s="26"/>
      <c r="F1" s="25" t="s">
        <v>13</v>
      </c>
      <c r="G1" s="25"/>
      <c r="H1" s="25"/>
      <c r="I1" s="26"/>
    </row>
    <row r="2" spans="1:66" x14ac:dyDescent="0.25">
      <c r="B2" s="83" t="s">
        <v>23</v>
      </c>
      <c r="C2" s="11" t="s">
        <v>10</v>
      </c>
      <c r="D2" s="11"/>
      <c r="E2" s="27"/>
      <c r="F2" s="11" t="s">
        <v>10</v>
      </c>
      <c r="G2" s="11"/>
      <c r="H2" s="11"/>
      <c r="I2" s="27"/>
    </row>
    <row r="3" spans="1:66" x14ac:dyDescent="0.25">
      <c r="B3" s="163" t="s">
        <v>22</v>
      </c>
      <c r="C3" s="164" t="s">
        <v>11</v>
      </c>
      <c r="D3" s="164"/>
      <c r="E3" s="165"/>
      <c r="F3" s="164" t="s">
        <v>11</v>
      </c>
      <c r="G3" s="164"/>
      <c r="H3" s="164"/>
      <c r="I3" s="165"/>
    </row>
    <row r="4" spans="1:66" x14ac:dyDescent="0.25">
      <c r="B4" s="24" t="s">
        <v>8</v>
      </c>
      <c r="C4" s="25"/>
      <c r="D4" s="25"/>
      <c r="E4" s="25" t="s">
        <v>7</v>
      </c>
      <c r="F4" s="154"/>
      <c r="G4" s="155"/>
      <c r="H4" s="155"/>
      <c r="I4" s="15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25">
      <c r="B5" s="150" t="s">
        <v>6</v>
      </c>
      <c r="C5" s="152">
        <v>88</v>
      </c>
      <c r="D5" s="152"/>
      <c r="E5" s="10"/>
      <c r="F5" s="8"/>
      <c r="G5" s="8"/>
      <c r="H5" s="8"/>
      <c r="I5" s="15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25">
      <c r="B6" s="150" t="s">
        <v>5</v>
      </c>
      <c r="C6" s="168" t="s">
        <v>67</v>
      </c>
      <c r="D6" s="169"/>
      <c r="E6" s="10"/>
      <c r="F6" s="9"/>
      <c r="G6" s="9"/>
      <c r="H6" s="8"/>
      <c r="I6" s="15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12.75" customHeight="1" x14ac:dyDescent="0.25">
      <c r="B7" s="150" t="s">
        <v>4</v>
      </c>
      <c r="C7" s="153" t="s">
        <v>76</v>
      </c>
      <c r="D7" s="148"/>
      <c r="E7" s="10"/>
      <c r="F7" s="9"/>
      <c r="G7" s="9"/>
      <c r="H7" s="8"/>
      <c r="I7" s="15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158" t="s">
        <v>19</v>
      </c>
      <c r="C8" s="147"/>
      <c r="D8" s="148"/>
      <c r="E8" s="159"/>
      <c r="F8" s="160"/>
      <c r="G8" s="160"/>
      <c r="H8" s="161"/>
      <c r="I8" s="16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15.6" thickBot="1" x14ac:dyDescent="0.3">
      <c r="B9" s="23"/>
      <c r="C9" s="149"/>
      <c r="D9" s="23"/>
      <c r="E9" s="3"/>
      <c r="F9" s="3"/>
      <c r="G9" s="3"/>
      <c r="H9" s="3"/>
      <c r="I9" s="15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7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40.5" customHeight="1" thickBot="1" x14ac:dyDescent="0.3">
      <c r="B10" s="64" t="s">
        <v>3</v>
      </c>
      <c r="C10" s="35" t="s">
        <v>2</v>
      </c>
      <c r="D10" s="36" t="s">
        <v>1</v>
      </c>
      <c r="E10" s="37" t="s">
        <v>14</v>
      </c>
      <c r="F10" s="37" t="s">
        <v>59</v>
      </c>
      <c r="G10" s="38" t="s">
        <v>60</v>
      </c>
      <c r="H10" s="140" t="s">
        <v>61</v>
      </c>
      <c r="I10" s="39" t="s">
        <v>62</v>
      </c>
      <c r="J10" s="2"/>
      <c r="K10" s="2"/>
      <c r="L10" s="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5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x14ac:dyDescent="0.25">
      <c r="A11" s="170">
        <v>1</v>
      </c>
      <c r="B11" s="171" t="s">
        <v>68</v>
      </c>
      <c r="C11" s="48">
        <v>1</v>
      </c>
      <c r="D11" s="49"/>
      <c r="E11" s="50"/>
      <c r="F11" s="51"/>
      <c r="G11" s="51"/>
      <c r="H11" s="51"/>
      <c r="I11" s="52"/>
      <c r="J11" s="2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25">
      <c r="A12" s="170"/>
      <c r="B12" s="172"/>
      <c r="C12" s="12">
        <v>2</v>
      </c>
      <c r="D12" s="15"/>
      <c r="E12" s="21"/>
      <c r="F12" s="22"/>
      <c r="G12" s="22"/>
      <c r="H12" s="22"/>
      <c r="I12" s="3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x14ac:dyDescent="0.25">
      <c r="A13" s="170"/>
      <c r="B13" s="172"/>
      <c r="C13" s="12">
        <v>3</v>
      </c>
      <c r="D13" s="15"/>
      <c r="E13" s="21"/>
      <c r="F13" s="22"/>
      <c r="G13" s="22"/>
      <c r="H13" s="22"/>
      <c r="I13" s="3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ht="13.8" thickBot="1" x14ac:dyDescent="0.3">
      <c r="A14" s="170"/>
      <c r="B14" s="173"/>
      <c r="C14" s="13">
        <v>4</v>
      </c>
      <c r="D14" s="18"/>
      <c r="E14" s="53"/>
      <c r="F14" s="54"/>
      <c r="G14" s="54"/>
      <c r="H14" s="54"/>
      <c r="I14" s="5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x14ac:dyDescent="0.25">
      <c r="A15" s="170">
        <v>2</v>
      </c>
      <c r="B15" s="171" t="s">
        <v>69</v>
      </c>
      <c r="C15" s="44">
        <v>1</v>
      </c>
      <c r="D15" s="49"/>
      <c r="E15" s="45"/>
      <c r="F15" s="46"/>
      <c r="G15" s="46"/>
      <c r="H15" s="46"/>
      <c r="I15" s="4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x14ac:dyDescent="0.25">
      <c r="A16" s="170"/>
      <c r="B16" s="172"/>
      <c r="C16" s="12">
        <v>2</v>
      </c>
      <c r="D16" s="15"/>
      <c r="E16" s="21"/>
      <c r="F16" s="22"/>
      <c r="G16" s="22"/>
      <c r="H16" s="22"/>
      <c r="I16" s="3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x14ac:dyDescent="0.25">
      <c r="A17" s="170"/>
      <c r="B17" s="172"/>
      <c r="C17" s="12">
        <v>3</v>
      </c>
      <c r="D17" s="15"/>
      <c r="E17" s="21"/>
      <c r="F17" s="22"/>
      <c r="G17" s="22"/>
      <c r="H17" s="22"/>
      <c r="I17" s="3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13.8" thickBot="1" x14ac:dyDescent="0.3">
      <c r="A18" s="170"/>
      <c r="B18" s="173"/>
      <c r="C18" s="40">
        <v>4</v>
      </c>
      <c r="D18" s="18"/>
      <c r="E18" s="41"/>
      <c r="F18" s="42"/>
      <c r="G18" s="42"/>
      <c r="H18" s="42"/>
      <c r="I18" s="4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x14ac:dyDescent="0.25">
      <c r="A19" s="170">
        <v>3</v>
      </c>
      <c r="B19" s="171" t="s">
        <v>70</v>
      </c>
      <c r="C19" s="48">
        <v>1</v>
      </c>
      <c r="D19" s="49"/>
      <c r="E19" s="50"/>
      <c r="F19" s="51"/>
      <c r="G19" s="51"/>
      <c r="H19" s="51"/>
      <c r="I19" s="5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spans="1:66" x14ac:dyDescent="0.25">
      <c r="A20" s="170"/>
      <c r="B20" s="172"/>
      <c r="C20" s="12">
        <v>2</v>
      </c>
      <c r="D20" s="15"/>
      <c r="E20" s="21"/>
      <c r="F20" s="22"/>
      <c r="G20" s="22"/>
      <c r="H20" s="22"/>
      <c r="I20" s="3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 spans="1:66" x14ac:dyDescent="0.25">
      <c r="A21" s="170"/>
      <c r="B21" s="172"/>
      <c r="C21" s="12">
        <v>3</v>
      </c>
      <c r="D21" s="15"/>
      <c r="E21" s="21"/>
      <c r="F21" s="22"/>
      <c r="G21" s="22"/>
      <c r="H21" s="22"/>
      <c r="I21" s="3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 spans="1:66" ht="13.8" thickBot="1" x14ac:dyDescent="0.3">
      <c r="A22" s="170"/>
      <c r="B22" s="173"/>
      <c r="C22" s="13">
        <v>4</v>
      </c>
      <c r="D22" s="18"/>
      <c r="E22" s="53"/>
      <c r="F22" s="54"/>
      <c r="G22" s="54"/>
      <c r="H22" s="54"/>
      <c r="I22" s="3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 spans="1:66" x14ac:dyDescent="0.25">
      <c r="A23" s="170">
        <v>4</v>
      </c>
      <c r="B23" s="171" t="s">
        <v>71</v>
      </c>
      <c r="C23" s="44">
        <v>1</v>
      </c>
      <c r="D23" s="49"/>
      <c r="E23" s="45"/>
      <c r="F23" s="46"/>
      <c r="G23" s="46"/>
      <c r="H23" s="46"/>
      <c r="I23" s="4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 spans="1:66" x14ac:dyDescent="0.25">
      <c r="A24" s="170"/>
      <c r="B24" s="172"/>
      <c r="C24" s="12">
        <v>2</v>
      </c>
      <c r="D24" s="15"/>
      <c r="E24" s="21"/>
      <c r="F24" s="22"/>
      <c r="G24" s="22"/>
      <c r="H24" s="22"/>
      <c r="I24" s="3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spans="1:66" x14ac:dyDescent="0.25">
      <c r="A25" s="170"/>
      <c r="B25" s="172"/>
      <c r="C25" s="12">
        <v>3</v>
      </c>
      <c r="D25" s="15"/>
      <c r="E25" s="21"/>
      <c r="F25" s="22"/>
      <c r="G25" s="22"/>
      <c r="H25" s="22"/>
      <c r="I25" s="3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 spans="1:66" ht="13.8" thickBot="1" x14ac:dyDescent="0.3">
      <c r="A26" s="170"/>
      <c r="B26" s="173"/>
      <c r="C26" s="40">
        <v>4</v>
      </c>
      <c r="D26" s="18"/>
      <c r="E26" s="41"/>
      <c r="F26" s="42"/>
      <c r="G26" s="42"/>
      <c r="H26" s="42"/>
      <c r="I26" s="4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 spans="1:66" x14ac:dyDescent="0.25">
      <c r="A27" s="170">
        <v>5</v>
      </c>
      <c r="B27" s="171" t="s">
        <v>72</v>
      </c>
      <c r="C27" s="48">
        <v>1</v>
      </c>
      <c r="D27" s="49"/>
      <c r="E27" s="50"/>
      <c r="F27" s="51"/>
      <c r="G27" s="51"/>
      <c r="H27" s="51"/>
      <c r="I27" s="5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 spans="1:66" x14ac:dyDescent="0.25">
      <c r="A28" s="170"/>
      <c r="B28" s="172"/>
      <c r="C28" s="12">
        <v>2</v>
      </c>
      <c r="D28" s="15"/>
      <c r="E28" s="21"/>
      <c r="F28" s="22"/>
      <c r="G28" s="22"/>
      <c r="H28" s="22"/>
      <c r="I28" s="3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 spans="1:66" x14ac:dyDescent="0.25">
      <c r="A29" s="170"/>
      <c r="B29" s="172"/>
      <c r="C29" s="12">
        <v>3</v>
      </c>
      <c r="D29" s="15"/>
      <c r="E29" s="21"/>
      <c r="F29" s="22"/>
      <c r="G29" s="22"/>
      <c r="H29" s="22"/>
      <c r="I29" s="3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 spans="1:66" ht="13.8" thickBot="1" x14ac:dyDescent="0.3">
      <c r="A30" s="170"/>
      <c r="B30" s="173"/>
      <c r="C30" s="13">
        <v>4</v>
      </c>
      <c r="D30" s="18"/>
      <c r="E30" s="53"/>
      <c r="F30" s="54"/>
      <c r="G30" s="54"/>
      <c r="H30" s="54"/>
      <c r="I30" s="3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 spans="1:66" x14ac:dyDescent="0.25">
      <c r="A31" s="170">
        <v>6</v>
      </c>
      <c r="B31" s="171" t="s">
        <v>73</v>
      </c>
      <c r="C31" s="44">
        <v>1</v>
      </c>
      <c r="D31" s="49"/>
      <c r="E31" s="45"/>
      <c r="F31" s="46"/>
      <c r="G31" s="46"/>
      <c r="H31" s="46"/>
      <c r="I31" s="4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 spans="1:66" x14ac:dyDescent="0.25">
      <c r="A32" s="170"/>
      <c r="B32" s="172"/>
      <c r="C32" s="12">
        <v>2</v>
      </c>
      <c r="D32" s="15"/>
      <c r="E32" s="21"/>
      <c r="F32" s="22"/>
      <c r="G32" s="22"/>
      <c r="H32" s="22"/>
      <c r="I32" s="3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 spans="1:66" x14ac:dyDescent="0.25">
      <c r="A33" s="170"/>
      <c r="B33" s="172"/>
      <c r="C33" s="12">
        <v>3</v>
      </c>
      <c r="D33" s="15"/>
      <c r="E33" s="21"/>
      <c r="F33" s="22"/>
      <c r="G33" s="22"/>
      <c r="H33" s="22"/>
      <c r="I33" s="3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66" ht="13.8" thickBot="1" x14ac:dyDescent="0.3">
      <c r="A34" s="170"/>
      <c r="B34" s="173"/>
      <c r="C34" s="13">
        <v>4</v>
      </c>
      <c r="D34" s="18"/>
      <c r="E34" s="53"/>
      <c r="F34" s="54"/>
      <c r="G34" s="54"/>
      <c r="H34" s="54"/>
      <c r="I34" s="3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66" x14ac:dyDescent="0.25">
      <c r="A35" s="170">
        <v>7</v>
      </c>
      <c r="B35" s="171"/>
      <c r="C35" s="48">
        <v>1</v>
      </c>
      <c r="D35" s="49"/>
      <c r="E35" s="50"/>
      <c r="F35" s="51"/>
      <c r="G35" s="51"/>
      <c r="H35" s="51"/>
      <c r="I35" s="56"/>
    </row>
    <row r="36" spans="1:66" x14ac:dyDescent="0.25">
      <c r="A36" s="170"/>
      <c r="B36" s="174"/>
      <c r="C36" s="12">
        <v>2</v>
      </c>
      <c r="D36" s="15"/>
      <c r="E36" s="21"/>
      <c r="F36" s="22"/>
      <c r="G36" s="22"/>
      <c r="H36" s="22"/>
      <c r="I36" s="33"/>
    </row>
    <row r="37" spans="1:66" x14ac:dyDescent="0.25">
      <c r="A37" s="170"/>
      <c r="B37" s="174"/>
      <c r="C37" s="12">
        <v>3</v>
      </c>
      <c r="D37" s="15"/>
      <c r="E37" s="21"/>
      <c r="F37" s="22"/>
      <c r="G37" s="22"/>
      <c r="H37" s="22"/>
      <c r="I37" s="33"/>
    </row>
    <row r="38" spans="1:66" ht="13.8" thickBot="1" x14ac:dyDescent="0.3">
      <c r="A38" s="170"/>
      <c r="B38" s="175"/>
      <c r="C38" s="13">
        <v>4</v>
      </c>
      <c r="D38" s="18"/>
      <c r="E38" s="53"/>
      <c r="F38" s="54"/>
      <c r="G38" s="54"/>
      <c r="H38" s="54"/>
      <c r="I38" s="34"/>
    </row>
    <row r="39" spans="1:66" ht="40.5" customHeight="1" thickBot="1" x14ac:dyDescent="0.3">
      <c r="B39" s="64" t="s">
        <v>3</v>
      </c>
      <c r="C39" s="57" t="s">
        <v>2</v>
      </c>
      <c r="D39" s="36" t="s">
        <v>1</v>
      </c>
      <c r="E39" s="37" t="s">
        <v>14</v>
      </c>
      <c r="F39" s="37" t="s">
        <v>59</v>
      </c>
      <c r="G39" s="38" t="s">
        <v>60</v>
      </c>
      <c r="H39" s="140" t="s">
        <v>61</v>
      </c>
      <c r="I39" s="39" t="s">
        <v>62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1:66" x14ac:dyDescent="0.25">
      <c r="A40" s="170">
        <v>8</v>
      </c>
      <c r="B40" s="171"/>
      <c r="C40" s="48">
        <v>1</v>
      </c>
      <c r="D40" s="49"/>
      <c r="E40" s="50"/>
      <c r="F40" s="51"/>
      <c r="G40" s="51"/>
      <c r="H40" s="51"/>
      <c r="I40" s="56"/>
    </row>
    <row r="41" spans="1:66" x14ac:dyDescent="0.25">
      <c r="A41" s="170"/>
      <c r="B41" s="174"/>
      <c r="C41" s="12">
        <v>2</v>
      </c>
      <c r="D41" s="15"/>
      <c r="E41" s="21"/>
      <c r="F41" s="22"/>
      <c r="G41" s="22"/>
      <c r="H41" s="22"/>
      <c r="I41" s="33"/>
    </row>
    <row r="42" spans="1:66" x14ac:dyDescent="0.25">
      <c r="A42" s="170"/>
      <c r="B42" s="174"/>
      <c r="C42" s="12">
        <v>3</v>
      </c>
      <c r="D42" s="15"/>
      <c r="E42" s="21"/>
      <c r="F42" s="22"/>
      <c r="G42" s="22"/>
      <c r="H42" s="22"/>
      <c r="I42" s="33"/>
    </row>
    <row r="43" spans="1:66" ht="13.8" thickBot="1" x14ac:dyDescent="0.3">
      <c r="A43" s="170"/>
      <c r="B43" s="175"/>
      <c r="C43" s="13">
        <v>4</v>
      </c>
      <c r="D43" s="18"/>
      <c r="E43" s="53"/>
      <c r="F43" s="54"/>
      <c r="G43" s="54"/>
      <c r="H43" s="54"/>
      <c r="I43" s="34"/>
    </row>
    <row r="44" spans="1:66" x14ac:dyDescent="0.25">
      <c r="A44" s="170">
        <v>9</v>
      </c>
      <c r="B44" s="176"/>
      <c r="C44" s="44">
        <v>1</v>
      </c>
      <c r="D44" s="49"/>
      <c r="E44" s="45"/>
      <c r="F44" s="46"/>
      <c r="G44" s="46"/>
      <c r="H44" s="46"/>
      <c r="I44" s="47"/>
    </row>
    <row r="45" spans="1:66" x14ac:dyDescent="0.25">
      <c r="A45" s="170"/>
      <c r="B45" s="176"/>
      <c r="C45" s="12">
        <v>2</v>
      </c>
      <c r="D45" s="15"/>
      <c r="E45" s="21"/>
      <c r="F45" s="22"/>
      <c r="G45" s="22"/>
      <c r="H45" s="22"/>
      <c r="I45" s="33"/>
    </row>
    <row r="46" spans="1:66" x14ac:dyDescent="0.25">
      <c r="A46" s="170"/>
      <c r="B46" s="176"/>
      <c r="C46" s="12">
        <v>3</v>
      </c>
      <c r="D46" s="15"/>
      <c r="E46" s="21"/>
      <c r="F46" s="22"/>
      <c r="G46" s="22"/>
      <c r="H46" s="22"/>
      <c r="I46" s="33"/>
    </row>
    <row r="47" spans="1:66" ht="13.8" thickBot="1" x14ac:dyDescent="0.3">
      <c r="A47" s="170"/>
      <c r="B47" s="176"/>
      <c r="C47" s="40">
        <v>4</v>
      </c>
      <c r="D47" s="18"/>
      <c r="E47" s="41"/>
      <c r="F47" s="42"/>
      <c r="G47" s="42"/>
      <c r="H47" s="42"/>
      <c r="I47" s="43"/>
    </row>
    <row r="48" spans="1:66" x14ac:dyDescent="0.25">
      <c r="A48" s="170">
        <v>10</v>
      </c>
      <c r="B48" s="171"/>
      <c r="C48" s="48">
        <v>1</v>
      </c>
      <c r="D48" s="49"/>
      <c r="E48" s="50"/>
      <c r="F48" s="51"/>
      <c r="G48" s="51"/>
      <c r="H48" s="51"/>
      <c r="I48" s="56"/>
    </row>
    <row r="49" spans="1:9" x14ac:dyDescent="0.25">
      <c r="A49" s="170"/>
      <c r="B49" s="174"/>
      <c r="C49" s="12">
        <v>2</v>
      </c>
      <c r="D49" s="15"/>
      <c r="E49" s="21"/>
      <c r="F49" s="22"/>
      <c r="G49" s="22"/>
      <c r="H49" s="22"/>
      <c r="I49" s="33"/>
    </row>
    <row r="50" spans="1:9" x14ac:dyDescent="0.25">
      <c r="A50" s="170"/>
      <c r="B50" s="174"/>
      <c r="C50" s="12">
        <v>3</v>
      </c>
      <c r="D50" s="15"/>
      <c r="E50" s="21"/>
      <c r="F50" s="22"/>
      <c r="G50" s="22"/>
      <c r="H50" s="22"/>
      <c r="I50" s="33"/>
    </row>
    <row r="51" spans="1:9" ht="13.8" thickBot="1" x14ac:dyDescent="0.3">
      <c r="A51" s="170"/>
      <c r="B51" s="175"/>
      <c r="C51" s="13">
        <v>4</v>
      </c>
      <c r="D51" s="18"/>
      <c r="E51" s="53"/>
      <c r="F51" s="54"/>
      <c r="G51" s="54"/>
      <c r="H51" s="54"/>
      <c r="I51" s="34"/>
    </row>
    <row r="52" spans="1:9" x14ac:dyDescent="0.25">
      <c r="A52" s="170">
        <v>11</v>
      </c>
      <c r="B52" s="176"/>
      <c r="C52" s="44">
        <v>1</v>
      </c>
      <c r="D52" s="49"/>
      <c r="E52" s="45"/>
      <c r="F52" s="46"/>
      <c r="G52" s="46"/>
      <c r="H52" s="46"/>
      <c r="I52" s="47"/>
    </row>
    <row r="53" spans="1:9" x14ac:dyDescent="0.25">
      <c r="A53" s="170"/>
      <c r="B53" s="176"/>
      <c r="C53" s="12">
        <v>2</v>
      </c>
      <c r="D53" s="15"/>
      <c r="E53" s="21"/>
      <c r="F53" s="22"/>
      <c r="G53" s="22"/>
      <c r="H53" s="22"/>
      <c r="I53" s="33"/>
    </row>
    <row r="54" spans="1:9" x14ac:dyDescent="0.25">
      <c r="A54" s="170"/>
      <c r="B54" s="176"/>
      <c r="C54" s="12">
        <v>3</v>
      </c>
      <c r="D54" s="15"/>
      <c r="E54" s="21"/>
      <c r="F54" s="22"/>
      <c r="G54" s="22"/>
      <c r="H54" s="22"/>
      <c r="I54" s="33"/>
    </row>
    <row r="55" spans="1:9" ht="13.8" thickBot="1" x14ac:dyDescent="0.3">
      <c r="A55" s="170"/>
      <c r="B55" s="176"/>
      <c r="C55" s="40">
        <v>4</v>
      </c>
      <c r="D55" s="18"/>
      <c r="E55" s="41"/>
      <c r="F55" s="42"/>
      <c r="G55" s="42"/>
      <c r="H55" s="42"/>
      <c r="I55" s="43"/>
    </row>
    <row r="56" spans="1:9" x14ac:dyDescent="0.25">
      <c r="A56" s="170">
        <v>12</v>
      </c>
      <c r="B56" s="171"/>
      <c r="C56" s="48">
        <v>1</v>
      </c>
      <c r="D56" s="49"/>
      <c r="E56" s="50"/>
      <c r="F56" s="51"/>
      <c r="G56" s="51"/>
      <c r="H56" s="51"/>
      <c r="I56" s="56"/>
    </row>
    <row r="57" spans="1:9" x14ac:dyDescent="0.25">
      <c r="A57" s="170"/>
      <c r="B57" s="174"/>
      <c r="C57" s="12">
        <v>2</v>
      </c>
      <c r="D57" s="15"/>
      <c r="E57" s="21"/>
      <c r="F57" s="22"/>
      <c r="G57" s="22"/>
      <c r="H57" s="22"/>
      <c r="I57" s="33"/>
    </row>
    <row r="58" spans="1:9" x14ac:dyDescent="0.25">
      <c r="A58" s="170"/>
      <c r="B58" s="174"/>
      <c r="C58" s="12">
        <v>3</v>
      </c>
      <c r="D58" s="15"/>
      <c r="E58" s="21"/>
      <c r="F58" s="22"/>
      <c r="G58" s="22"/>
      <c r="H58" s="22"/>
      <c r="I58" s="33"/>
    </row>
    <row r="59" spans="1:9" ht="13.8" thickBot="1" x14ac:dyDescent="0.3">
      <c r="A59" s="170"/>
      <c r="B59" s="175"/>
      <c r="C59" s="13">
        <v>4</v>
      </c>
      <c r="D59" s="18"/>
      <c r="E59" s="53"/>
      <c r="F59" s="54"/>
      <c r="G59" s="54"/>
      <c r="H59" s="54"/>
      <c r="I59" s="34"/>
    </row>
    <row r="60" spans="1:9" x14ac:dyDescent="0.25">
      <c r="A60" s="170">
        <v>13</v>
      </c>
      <c r="B60" s="176"/>
      <c r="C60" s="44">
        <v>1</v>
      </c>
      <c r="D60" s="49"/>
      <c r="E60" s="45"/>
      <c r="F60" s="46"/>
      <c r="G60" s="46"/>
      <c r="H60" s="46"/>
      <c r="I60" s="47"/>
    </row>
    <row r="61" spans="1:9" x14ac:dyDescent="0.25">
      <c r="A61" s="170"/>
      <c r="B61" s="176"/>
      <c r="C61" s="12">
        <v>2</v>
      </c>
      <c r="D61" s="15"/>
      <c r="E61" s="21"/>
      <c r="F61" s="22"/>
      <c r="G61" s="22"/>
      <c r="H61" s="22"/>
      <c r="I61" s="33"/>
    </row>
    <row r="62" spans="1:9" x14ac:dyDescent="0.25">
      <c r="A62" s="170"/>
      <c r="B62" s="176"/>
      <c r="C62" s="12">
        <v>3</v>
      </c>
      <c r="D62" s="15"/>
      <c r="E62" s="21"/>
      <c r="F62" s="22"/>
      <c r="G62" s="22"/>
      <c r="H62" s="22"/>
      <c r="I62" s="33"/>
    </row>
    <row r="63" spans="1:9" ht="13.8" thickBot="1" x14ac:dyDescent="0.3">
      <c r="A63" s="170"/>
      <c r="B63" s="176"/>
      <c r="C63" s="40">
        <v>4</v>
      </c>
      <c r="D63" s="18"/>
      <c r="E63" s="41"/>
      <c r="F63" s="42"/>
      <c r="G63" s="42"/>
      <c r="H63" s="42"/>
      <c r="I63" s="43"/>
    </row>
    <row r="64" spans="1:9" x14ac:dyDescent="0.25">
      <c r="A64" s="170">
        <v>14</v>
      </c>
      <c r="B64" s="171"/>
      <c r="C64" s="48">
        <v>1</v>
      </c>
      <c r="D64" s="49"/>
      <c r="E64" s="50"/>
      <c r="F64" s="51"/>
      <c r="G64" s="51"/>
      <c r="H64" s="51"/>
      <c r="I64" s="56"/>
    </row>
    <row r="65" spans="1:66" x14ac:dyDescent="0.25">
      <c r="A65" s="170"/>
      <c r="B65" s="174"/>
      <c r="C65" s="12">
        <v>2</v>
      </c>
      <c r="D65" s="15"/>
      <c r="E65" s="21"/>
      <c r="F65" s="22"/>
      <c r="G65" s="22"/>
      <c r="H65" s="22"/>
      <c r="I65" s="33"/>
    </row>
    <row r="66" spans="1:66" x14ac:dyDescent="0.25">
      <c r="A66" s="170"/>
      <c r="B66" s="174"/>
      <c r="C66" s="12">
        <v>3</v>
      </c>
      <c r="D66" s="15"/>
      <c r="E66" s="21"/>
      <c r="F66" s="22"/>
      <c r="G66" s="22"/>
      <c r="H66" s="22"/>
      <c r="I66" s="33"/>
    </row>
    <row r="67" spans="1:66" ht="13.8" thickBot="1" x14ac:dyDescent="0.3">
      <c r="A67" s="170"/>
      <c r="B67" s="175"/>
      <c r="C67" s="13">
        <v>4</v>
      </c>
      <c r="D67" s="18"/>
      <c r="E67" s="53"/>
      <c r="F67" s="54"/>
      <c r="G67" s="54"/>
      <c r="H67" s="54"/>
      <c r="I67" s="34"/>
    </row>
    <row r="68" spans="1:66" ht="40.5" customHeight="1" thickBot="1" x14ac:dyDescent="0.3">
      <c r="B68" s="64" t="s">
        <v>3</v>
      </c>
      <c r="C68" s="79" t="s">
        <v>2</v>
      </c>
      <c r="D68" s="80" t="s">
        <v>1</v>
      </c>
      <c r="E68" s="81" t="s">
        <v>14</v>
      </c>
      <c r="F68" s="81" t="s">
        <v>15</v>
      </c>
      <c r="G68" s="82"/>
      <c r="H68" s="82" t="s">
        <v>16</v>
      </c>
      <c r="I68" s="84" t="s">
        <v>21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5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</row>
    <row r="69" spans="1:66" x14ac:dyDescent="0.25">
      <c r="A69" s="170">
        <v>15</v>
      </c>
      <c r="B69" s="177"/>
      <c r="C69" s="44">
        <v>1</v>
      </c>
      <c r="D69" s="49"/>
      <c r="E69" s="60"/>
      <c r="F69" s="61"/>
      <c r="G69" s="61"/>
      <c r="H69" s="61"/>
      <c r="I69" s="47"/>
    </row>
    <row r="70" spans="1:66" x14ac:dyDescent="0.25">
      <c r="A70" s="170"/>
      <c r="B70" s="177"/>
      <c r="C70" s="12">
        <v>2</v>
      </c>
      <c r="D70" s="15"/>
      <c r="E70" s="16"/>
      <c r="F70" s="17"/>
      <c r="G70" s="17"/>
      <c r="H70" s="17"/>
      <c r="I70" s="33"/>
    </row>
    <row r="71" spans="1:66" x14ac:dyDescent="0.25">
      <c r="A71" s="170"/>
      <c r="B71" s="177"/>
      <c r="C71" s="12">
        <v>3</v>
      </c>
      <c r="D71" s="15"/>
      <c r="E71" s="16"/>
      <c r="F71" s="17"/>
      <c r="G71" s="17"/>
      <c r="H71" s="17"/>
      <c r="I71" s="33"/>
    </row>
    <row r="72" spans="1:66" ht="13.8" thickBot="1" x14ac:dyDescent="0.3">
      <c r="A72" s="170"/>
      <c r="B72" s="177"/>
      <c r="C72" s="40">
        <v>4</v>
      </c>
      <c r="D72" s="18"/>
      <c r="E72" s="58"/>
      <c r="F72" s="59"/>
      <c r="G72" s="59"/>
      <c r="H72" s="59"/>
      <c r="I72" s="43"/>
    </row>
    <row r="73" spans="1:66" x14ac:dyDescent="0.25">
      <c r="A73" s="170">
        <v>16</v>
      </c>
      <c r="B73" s="178"/>
      <c r="C73" s="48">
        <v>1</v>
      </c>
      <c r="D73" s="49"/>
      <c r="E73" s="62"/>
      <c r="F73" s="63"/>
      <c r="G73" s="63"/>
      <c r="H73" s="63"/>
      <c r="I73" s="56"/>
    </row>
    <row r="74" spans="1:66" x14ac:dyDescent="0.25">
      <c r="A74" s="170"/>
      <c r="B74" s="179"/>
      <c r="C74" s="12">
        <v>2</v>
      </c>
      <c r="D74" s="15"/>
      <c r="E74" s="16"/>
      <c r="F74" s="17"/>
      <c r="G74" s="17"/>
      <c r="H74" s="17"/>
      <c r="I74" s="33"/>
    </row>
    <row r="75" spans="1:66" x14ac:dyDescent="0.25">
      <c r="A75" s="170"/>
      <c r="B75" s="179"/>
      <c r="C75" s="12">
        <v>3</v>
      </c>
      <c r="D75" s="15"/>
      <c r="E75" s="16"/>
      <c r="F75" s="17"/>
      <c r="G75" s="17"/>
      <c r="H75" s="17"/>
      <c r="I75" s="33"/>
    </row>
    <row r="76" spans="1:66" ht="13.8" thickBot="1" x14ac:dyDescent="0.3">
      <c r="A76" s="170"/>
      <c r="B76" s="180"/>
      <c r="C76" s="13">
        <v>4</v>
      </c>
      <c r="D76" s="18"/>
      <c r="E76" s="19"/>
      <c r="F76" s="20"/>
      <c r="G76" s="20"/>
      <c r="H76" s="20"/>
      <c r="I76" s="34"/>
    </row>
    <row r="77" spans="1:66" x14ac:dyDescent="0.25">
      <c r="A77" s="170">
        <v>17</v>
      </c>
      <c r="B77" s="177"/>
      <c r="C77" s="44">
        <v>1</v>
      </c>
      <c r="D77" s="49"/>
      <c r="E77" s="60"/>
      <c r="F77" s="61"/>
      <c r="G77" s="61"/>
      <c r="H77" s="61"/>
      <c r="I77" s="47"/>
    </row>
    <row r="78" spans="1:66" x14ac:dyDescent="0.25">
      <c r="A78" s="170"/>
      <c r="B78" s="177"/>
      <c r="C78" s="12">
        <v>2</v>
      </c>
      <c r="D78" s="15"/>
      <c r="E78" s="16"/>
      <c r="F78" s="17"/>
      <c r="G78" s="17"/>
      <c r="H78" s="17"/>
      <c r="I78" s="33"/>
    </row>
    <row r="79" spans="1:66" x14ac:dyDescent="0.25">
      <c r="A79" s="170"/>
      <c r="B79" s="177"/>
      <c r="C79" s="12">
        <v>3</v>
      </c>
      <c r="D79" s="15"/>
      <c r="E79" s="16"/>
      <c r="F79" s="17"/>
      <c r="G79" s="17"/>
      <c r="H79" s="17"/>
      <c r="I79" s="33"/>
    </row>
    <row r="80" spans="1:66" ht="13.8" thickBot="1" x14ac:dyDescent="0.3">
      <c r="A80" s="170"/>
      <c r="B80" s="177"/>
      <c r="C80" s="40">
        <v>4</v>
      </c>
      <c r="D80" s="18"/>
      <c r="E80" s="58"/>
      <c r="F80" s="59"/>
      <c r="G80" s="59"/>
      <c r="H80" s="59"/>
      <c r="I80" s="43"/>
    </row>
    <row r="81" spans="1:9" x14ac:dyDescent="0.25">
      <c r="A81" s="170">
        <v>18</v>
      </c>
      <c r="B81" s="178"/>
      <c r="C81" s="48">
        <v>1</v>
      </c>
      <c r="D81" s="49"/>
      <c r="E81" s="62"/>
      <c r="F81" s="63"/>
      <c r="G81" s="63"/>
      <c r="H81" s="63"/>
      <c r="I81" s="56"/>
    </row>
    <row r="82" spans="1:9" x14ac:dyDescent="0.25">
      <c r="A82" s="170"/>
      <c r="B82" s="179"/>
      <c r="C82" s="12">
        <v>2</v>
      </c>
      <c r="D82" s="15"/>
      <c r="E82" s="16"/>
      <c r="F82" s="17"/>
      <c r="G82" s="17"/>
      <c r="H82" s="17"/>
      <c r="I82" s="33"/>
    </row>
    <row r="83" spans="1:9" x14ac:dyDescent="0.25">
      <c r="A83" s="170"/>
      <c r="B83" s="179"/>
      <c r="C83" s="12">
        <v>3</v>
      </c>
      <c r="D83" s="15"/>
      <c r="E83" s="16"/>
      <c r="F83" s="17"/>
      <c r="G83" s="17"/>
      <c r="H83" s="17"/>
      <c r="I83" s="33"/>
    </row>
    <row r="84" spans="1:9" ht="13.8" thickBot="1" x14ac:dyDescent="0.3">
      <c r="A84" s="170"/>
      <c r="B84" s="180"/>
      <c r="C84" s="13">
        <v>4</v>
      </c>
      <c r="D84" s="18"/>
      <c r="E84" s="19"/>
      <c r="F84" s="20"/>
      <c r="G84" s="20"/>
      <c r="H84" s="20"/>
      <c r="I84" s="34"/>
    </row>
    <row r="85" spans="1:9" x14ac:dyDescent="0.25">
      <c r="A85" s="170">
        <v>19</v>
      </c>
      <c r="B85" s="177"/>
      <c r="C85" s="44">
        <v>1</v>
      </c>
      <c r="D85" s="49"/>
      <c r="E85" s="60"/>
      <c r="F85" s="61"/>
      <c r="G85" s="61"/>
      <c r="H85" s="61"/>
      <c r="I85" s="47"/>
    </row>
    <row r="86" spans="1:9" x14ac:dyDescent="0.25">
      <c r="A86" s="170"/>
      <c r="B86" s="177"/>
      <c r="C86" s="12">
        <v>2</v>
      </c>
      <c r="D86" s="15"/>
      <c r="E86" s="16"/>
      <c r="F86" s="17"/>
      <c r="G86" s="17"/>
      <c r="H86" s="17"/>
      <c r="I86" s="33"/>
    </row>
    <row r="87" spans="1:9" x14ac:dyDescent="0.25">
      <c r="A87" s="170"/>
      <c r="B87" s="177"/>
      <c r="C87" s="12">
        <v>3</v>
      </c>
      <c r="D87" s="15"/>
      <c r="E87" s="16"/>
      <c r="F87" s="17"/>
      <c r="G87" s="17"/>
      <c r="H87" s="17"/>
      <c r="I87" s="33"/>
    </row>
    <row r="88" spans="1:9" ht="13.8" thickBot="1" x14ac:dyDescent="0.3">
      <c r="A88" s="170"/>
      <c r="B88" s="177"/>
      <c r="C88" s="40">
        <v>4</v>
      </c>
      <c r="D88" s="18"/>
      <c r="E88" s="58"/>
      <c r="F88" s="59"/>
      <c r="G88" s="59"/>
      <c r="H88" s="59"/>
      <c r="I88" s="43"/>
    </row>
    <row r="89" spans="1:9" x14ac:dyDescent="0.25">
      <c r="A89" s="170">
        <v>20</v>
      </c>
      <c r="B89" s="178"/>
      <c r="C89" s="48">
        <v>1</v>
      </c>
      <c r="D89" s="49"/>
      <c r="E89" s="62"/>
      <c r="F89" s="63"/>
      <c r="G89" s="63"/>
      <c r="H89" s="63"/>
      <c r="I89" s="56"/>
    </row>
    <row r="90" spans="1:9" x14ac:dyDescent="0.25">
      <c r="A90" s="170"/>
      <c r="B90" s="179"/>
      <c r="C90" s="12">
        <v>2</v>
      </c>
      <c r="D90" s="15"/>
      <c r="E90" s="16"/>
      <c r="F90" s="17"/>
      <c r="G90" s="17"/>
      <c r="H90" s="17"/>
      <c r="I90" s="33"/>
    </row>
    <row r="91" spans="1:9" x14ac:dyDescent="0.25">
      <c r="A91" s="170"/>
      <c r="B91" s="179"/>
      <c r="C91" s="12">
        <v>3</v>
      </c>
      <c r="D91" s="15"/>
      <c r="E91" s="16"/>
      <c r="F91" s="17"/>
      <c r="G91" s="17"/>
      <c r="H91" s="17"/>
      <c r="I91" s="33"/>
    </row>
    <row r="92" spans="1:9" ht="13.8" thickBot="1" x14ac:dyDescent="0.3">
      <c r="A92" s="170"/>
      <c r="B92" s="180"/>
      <c r="C92" s="13">
        <v>4</v>
      </c>
      <c r="D92" s="18"/>
      <c r="E92" s="19"/>
      <c r="F92" s="20"/>
      <c r="G92" s="20"/>
      <c r="H92" s="20"/>
      <c r="I92" s="34"/>
    </row>
    <row r="93" spans="1:9" x14ac:dyDescent="0.25">
      <c r="A93" s="170">
        <v>21</v>
      </c>
      <c r="B93" s="177"/>
      <c r="C93" s="44">
        <v>1</v>
      </c>
      <c r="D93" s="49"/>
      <c r="E93" s="60"/>
      <c r="F93" s="61"/>
      <c r="G93" s="61"/>
      <c r="H93" s="61"/>
      <c r="I93" s="47"/>
    </row>
    <row r="94" spans="1:9" x14ac:dyDescent="0.25">
      <c r="A94" s="170"/>
      <c r="B94" s="177"/>
      <c r="C94" s="12">
        <v>2</v>
      </c>
      <c r="D94" s="15"/>
      <c r="E94" s="16"/>
      <c r="F94" s="17"/>
      <c r="G94" s="17"/>
      <c r="H94" s="17"/>
      <c r="I94" s="33"/>
    </row>
    <row r="95" spans="1:9" x14ac:dyDescent="0.25">
      <c r="A95" s="170"/>
      <c r="B95" s="177"/>
      <c r="C95" s="12">
        <v>3</v>
      </c>
      <c r="D95" s="15"/>
      <c r="E95" s="16"/>
      <c r="F95" s="17"/>
      <c r="G95" s="17"/>
      <c r="H95" s="17"/>
      <c r="I95" s="33"/>
    </row>
    <row r="96" spans="1:9" ht="13.8" thickBot="1" x14ac:dyDescent="0.3">
      <c r="A96" s="170"/>
      <c r="B96" s="177"/>
      <c r="C96" s="40">
        <v>4</v>
      </c>
      <c r="D96" s="18"/>
      <c r="E96" s="58"/>
      <c r="F96" s="59"/>
      <c r="G96" s="59"/>
      <c r="H96" s="59"/>
      <c r="I96" s="43"/>
    </row>
    <row r="97" spans="1:66" ht="40.5" customHeight="1" thickBot="1" x14ac:dyDescent="0.3">
      <c r="B97" s="64" t="s">
        <v>3</v>
      </c>
      <c r="C97" s="79" t="s">
        <v>2</v>
      </c>
      <c r="D97" s="80" t="s">
        <v>1</v>
      </c>
      <c r="E97" s="81" t="s">
        <v>14</v>
      </c>
      <c r="F97" s="81" t="s">
        <v>15</v>
      </c>
      <c r="G97" s="82"/>
      <c r="H97" s="82" t="s">
        <v>16</v>
      </c>
      <c r="I97" s="84" t="s">
        <v>21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5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</row>
    <row r="98" spans="1:66" x14ac:dyDescent="0.25">
      <c r="A98" s="170">
        <v>22</v>
      </c>
      <c r="B98" s="178"/>
      <c r="C98" s="48">
        <v>1</v>
      </c>
      <c r="D98" s="49"/>
      <c r="E98" s="62"/>
      <c r="F98" s="63"/>
      <c r="G98" s="63"/>
      <c r="H98" s="63"/>
      <c r="I98" s="56"/>
    </row>
    <row r="99" spans="1:66" x14ac:dyDescent="0.25">
      <c r="A99" s="170"/>
      <c r="B99" s="179"/>
      <c r="C99" s="12">
        <v>2</v>
      </c>
      <c r="D99" s="15"/>
      <c r="E99" s="16"/>
      <c r="F99" s="17"/>
      <c r="G99" s="17"/>
      <c r="H99" s="17"/>
      <c r="I99" s="33"/>
    </row>
    <row r="100" spans="1:66" x14ac:dyDescent="0.25">
      <c r="A100" s="170"/>
      <c r="B100" s="179"/>
      <c r="C100" s="12">
        <v>3</v>
      </c>
      <c r="D100" s="15"/>
      <c r="E100" s="16"/>
      <c r="F100" s="17"/>
      <c r="G100" s="17"/>
      <c r="H100" s="17"/>
      <c r="I100" s="33"/>
    </row>
    <row r="101" spans="1:66" ht="13.8" thickBot="1" x14ac:dyDescent="0.3">
      <c r="A101" s="170"/>
      <c r="B101" s="180"/>
      <c r="C101" s="13">
        <v>4</v>
      </c>
      <c r="D101" s="18"/>
      <c r="E101" s="19"/>
      <c r="F101" s="20"/>
      <c r="G101" s="20"/>
      <c r="H101" s="20"/>
      <c r="I101" s="34"/>
    </row>
    <row r="102" spans="1:66" x14ac:dyDescent="0.25">
      <c r="A102" s="170">
        <v>23</v>
      </c>
      <c r="B102" s="177"/>
      <c r="C102" s="44">
        <v>1</v>
      </c>
      <c r="D102" s="49"/>
      <c r="E102" s="60"/>
      <c r="F102" s="61"/>
      <c r="G102" s="61"/>
      <c r="H102" s="61"/>
      <c r="I102" s="47"/>
    </row>
    <row r="103" spans="1:66" x14ac:dyDescent="0.25">
      <c r="A103" s="170"/>
      <c r="B103" s="177"/>
      <c r="C103" s="12">
        <v>2</v>
      </c>
      <c r="D103" s="15"/>
      <c r="E103" s="16"/>
      <c r="F103" s="17"/>
      <c r="G103" s="17"/>
      <c r="H103" s="17"/>
      <c r="I103" s="33"/>
    </row>
    <row r="104" spans="1:66" x14ac:dyDescent="0.25">
      <c r="A104" s="170"/>
      <c r="B104" s="177"/>
      <c r="C104" s="12">
        <v>3</v>
      </c>
      <c r="D104" s="15"/>
      <c r="E104" s="16"/>
      <c r="F104" s="17"/>
      <c r="G104" s="17"/>
      <c r="H104" s="17"/>
      <c r="I104" s="33"/>
    </row>
    <row r="105" spans="1:66" ht="13.8" thickBot="1" x14ac:dyDescent="0.3">
      <c r="A105" s="170"/>
      <c r="B105" s="177"/>
      <c r="C105" s="40">
        <v>4</v>
      </c>
      <c r="D105" s="18"/>
      <c r="E105" s="58"/>
      <c r="F105" s="59"/>
      <c r="G105" s="59"/>
      <c r="H105" s="59"/>
      <c r="I105" s="43"/>
    </row>
    <row r="106" spans="1:66" x14ac:dyDescent="0.25">
      <c r="A106" s="170">
        <v>24</v>
      </c>
      <c r="B106" s="178"/>
      <c r="C106" s="48">
        <v>1</v>
      </c>
      <c r="D106" s="49"/>
      <c r="E106" s="62"/>
      <c r="F106" s="63"/>
      <c r="G106" s="63"/>
      <c r="H106" s="63"/>
      <c r="I106" s="56"/>
    </row>
    <row r="107" spans="1:66" x14ac:dyDescent="0.25">
      <c r="A107" s="170"/>
      <c r="B107" s="179"/>
      <c r="C107" s="12">
        <v>2</v>
      </c>
      <c r="D107" s="15"/>
      <c r="E107" s="16"/>
      <c r="F107" s="17"/>
      <c r="G107" s="17"/>
      <c r="H107" s="17"/>
      <c r="I107" s="33"/>
    </row>
    <row r="108" spans="1:66" x14ac:dyDescent="0.25">
      <c r="A108" s="170"/>
      <c r="B108" s="179"/>
      <c r="C108" s="12">
        <v>3</v>
      </c>
      <c r="D108" s="15"/>
      <c r="E108" s="16"/>
      <c r="F108" s="17"/>
      <c r="G108" s="17"/>
      <c r="H108" s="17"/>
      <c r="I108" s="33"/>
    </row>
    <row r="109" spans="1:66" ht="13.8" thickBot="1" x14ac:dyDescent="0.3">
      <c r="A109" s="170"/>
      <c r="B109" s="180"/>
      <c r="C109" s="13">
        <v>4</v>
      </c>
      <c r="D109" s="18"/>
      <c r="E109" s="19"/>
      <c r="F109" s="20"/>
      <c r="G109" s="20"/>
      <c r="H109" s="20"/>
      <c r="I109" s="34"/>
    </row>
    <row r="110" spans="1:66" x14ac:dyDescent="0.25">
      <c r="A110" s="170">
        <v>25</v>
      </c>
      <c r="B110" s="177"/>
      <c r="C110" s="44">
        <v>1</v>
      </c>
      <c r="D110" s="49"/>
      <c r="E110" s="60"/>
      <c r="F110" s="61"/>
      <c r="G110" s="61"/>
      <c r="H110" s="61"/>
      <c r="I110" s="47"/>
    </row>
    <row r="111" spans="1:66" x14ac:dyDescent="0.25">
      <c r="A111" s="170"/>
      <c r="B111" s="177"/>
      <c r="C111" s="12">
        <v>2</v>
      </c>
      <c r="D111" s="15"/>
      <c r="E111" s="16"/>
      <c r="F111" s="17"/>
      <c r="G111" s="17"/>
      <c r="H111" s="17"/>
      <c r="I111" s="33"/>
    </row>
    <row r="112" spans="1:66" x14ac:dyDescent="0.25">
      <c r="A112" s="170"/>
      <c r="B112" s="177"/>
      <c r="C112" s="12">
        <v>3</v>
      </c>
      <c r="D112" s="15"/>
      <c r="E112" s="16"/>
      <c r="F112" s="17"/>
      <c r="G112" s="17"/>
      <c r="H112" s="17"/>
      <c r="I112" s="33"/>
    </row>
    <row r="113" spans="1:9" ht="13.8" thickBot="1" x14ac:dyDescent="0.3">
      <c r="A113" s="170"/>
      <c r="B113" s="181"/>
      <c r="C113" s="13">
        <v>4</v>
      </c>
      <c r="D113" s="18"/>
      <c r="E113" s="19"/>
      <c r="F113" s="20"/>
      <c r="G113" s="20"/>
      <c r="H113" s="20"/>
      <c r="I113" s="34"/>
    </row>
  </sheetData>
  <sheetProtection selectLockedCells="1" selectUnlockedCells="1"/>
  <protectedRanges>
    <protectedRange sqref="B69:B96 C5:D6 I11:I38 B98:B113 D11:D38 D40:D67 D69:I96 I40:I67 D98:I113 F4:H4" name="Bereik1"/>
    <protectedRange sqref="E40:H67 E11:H38" name="Bereik1_1"/>
    <protectedRange sqref="B40:B67 B11:B38" name="Bereik1_2"/>
  </protectedRanges>
  <mergeCells count="51">
    <mergeCell ref="A106:A109"/>
    <mergeCell ref="B106:B109"/>
    <mergeCell ref="A110:A113"/>
    <mergeCell ref="B110:B113"/>
    <mergeCell ref="A93:A96"/>
    <mergeCell ref="B93:B96"/>
    <mergeCell ref="A98:A101"/>
    <mergeCell ref="B98:B101"/>
    <mergeCell ref="A102:A105"/>
    <mergeCell ref="B102:B105"/>
    <mergeCell ref="A81:A84"/>
    <mergeCell ref="B81:B84"/>
    <mergeCell ref="A85:A88"/>
    <mergeCell ref="B85:B88"/>
    <mergeCell ref="A89:A92"/>
    <mergeCell ref="B89:B92"/>
    <mergeCell ref="A69:A72"/>
    <mergeCell ref="B69:B72"/>
    <mergeCell ref="A73:A76"/>
    <mergeCell ref="B73:B76"/>
    <mergeCell ref="A77:A80"/>
    <mergeCell ref="B77:B80"/>
    <mergeCell ref="A56:A59"/>
    <mergeCell ref="B56:B59"/>
    <mergeCell ref="A60:A63"/>
    <mergeCell ref="B60:B63"/>
    <mergeCell ref="A64:A67"/>
    <mergeCell ref="B64:B67"/>
    <mergeCell ref="A44:A47"/>
    <mergeCell ref="B44:B47"/>
    <mergeCell ref="A48:A51"/>
    <mergeCell ref="B48:B51"/>
    <mergeCell ref="A52:A55"/>
    <mergeCell ref="B52:B55"/>
    <mergeCell ref="A31:A34"/>
    <mergeCell ref="B31:B34"/>
    <mergeCell ref="A35:A38"/>
    <mergeCell ref="B35:B38"/>
    <mergeCell ref="A40:A43"/>
    <mergeCell ref="B40:B43"/>
    <mergeCell ref="A19:A22"/>
    <mergeCell ref="B19:B22"/>
    <mergeCell ref="A23:A26"/>
    <mergeCell ref="B23:B26"/>
    <mergeCell ref="A27:A30"/>
    <mergeCell ref="B27:B30"/>
    <mergeCell ref="C6:D6"/>
    <mergeCell ref="A11:A14"/>
    <mergeCell ref="B11:B14"/>
    <mergeCell ref="A15:A18"/>
    <mergeCell ref="B15:B18"/>
  </mergeCells>
  <pageMargins left="0.70866141732283472" right="0.70866141732283472" top="1.2598425196850394" bottom="0.74803149606299213" header="0.31496062992125984" footer="0.31496062992125984"/>
  <pageSetup paperSize="9" scale="80" orientation="landscape" r:id="rId1"/>
  <headerFooter>
    <oddHeader xml:space="preserve">&amp;L&amp;G
&amp;CGEP meetformulier aardbei
Aantasting Botrytis&amp;RNummer: &amp;A
Versie: 3
Pagnia &amp;P van &amp;N
</oddHeader>
  </headerFooter>
  <rowBreaks count="3" manualBreakCount="3">
    <brk id="38" max="7" man="1"/>
    <brk id="67" max="7" man="1"/>
    <brk id="96" max="7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topLeftCell="D1" zoomScale="118" zoomScaleNormal="118" workbookViewId="0">
      <selection activeCell="P26" sqref="P26"/>
    </sheetView>
  </sheetViews>
  <sheetFormatPr defaultColWidth="9.109375" defaultRowHeight="13.2" x14ac:dyDescent="0.25"/>
  <cols>
    <col min="1" max="1" width="17.6640625" style="89" bestFit="1" customWidth="1"/>
    <col min="2" max="2" width="20.33203125" style="89" bestFit="1" customWidth="1"/>
    <col min="3" max="4" width="20.33203125" style="89" customWidth="1"/>
    <col min="5" max="5" width="20.33203125" style="89" bestFit="1" customWidth="1"/>
    <col min="6" max="6" width="20.6640625" style="89" bestFit="1" customWidth="1"/>
    <col min="7" max="7" width="17.109375" style="89" bestFit="1" customWidth="1"/>
    <col min="8" max="8" width="20.6640625" style="89" bestFit="1" customWidth="1"/>
    <col min="9" max="9" width="10.6640625" style="89" customWidth="1"/>
    <col min="10" max="10" width="27.88671875" style="89" bestFit="1" customWidth="1"/>
    <col min="11" max="11" width="17.6640625" style="89" bestFit="1" customWidth="1"/>
    <col min="12" max="12" width="44.44140625" style="89" bestFit="1" customWidth="1"/>
    <col min="13" max="13" width="3.44140625" style="89" bestFit="1" customWidth="1"/>
    <col min="14" max="14" width="38.33203125" style="89" bestFit="1" customWidth="1"/>
    <col min="15" max="15" width="10.6640625" style="89" customWidth="1"/>
    <col min="16" max="16384" width="9.109375" style="89"/>
  </cols>
  <sheetData>
    <row r="1" spans="1:23" x14ac:dyDescent="0.25">
      <c r="A1" s="88"/>
    </row>
    <row r="2" spans="1:23" ht="13.8" thickBot="1" x14ac:dyDescent="0.3">
      <c r="A2" s="90" t="s">
        <v>24</v>
      </c>
      <c r="B2" s="91">
        <f>'Datum 1'!C1</f>
        <v>43755</v>
      </c>
      <c r="E2" s="9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</row>
    <row r="3" spans="1:23" ht="13.8" thickTop="1" x14ac:dyDescent="0.25">
      <c r="A3" s="93" t="s">
        <v>25</v>
      </c>
      <c r="B3" s="94" t="s">
        <v>26</v>
      </c>
      <c r="C3" s="94" t="s">
        <v>66</v>
      </c>
      <c r="D3" s="94" t="s">
        <v>28</v>
      </c>
      <c r="E3" s="94" t="s">
        <v>27</v>
      </c>
      <c r="F3" s="94" t="s">
        <v>28</v>
      </c>
      <c r="G3" s="94" t="s">
        <v>18</v>
      </c>
      <c r="H3" s="95" t="s">
        <v>28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</row>
    <row r="4" spans="1:23" x14ac:dyDescent="0.25">
      <c r="A4" s="97">
        <v>1</v>
      </c>
      <c r="B4" s="98" t="s">
        <v>47</v>
      </c>
      <c r="C4" s="99">
        <f>'Datum 1'!P4</f>
        <v>0.75446428571428581</v>
      </c>
      <c r="D4" s="99">
        <f>'Datum 1'!Q4</f>
        <v>3.0496877279641656E-2</v>
      </c>
      <c r="E4" s="99">
        <f>'Datum 1'!R4</f>
        <v>0.48102678571428575</v>
      </c>
      <c r="F4" s="99">
        <f>'Datum 1'!S4</f>
        <v>5.9042886055031635E-2</v>
      </c>
      <c r="G4" s="99">
        <f>'Datum 1'!T4</f>
        <v>0</v>
      </c>
      <c r="H4" s="99">
        <f>'Datum 1'!U4</f>
        <v>0</v>
      </c>
      <c r="J4" s="100"/>
      <c r="L4" s="100"/>
      <c r="N4" s="100"/>
      <c r="P4" s="100"/>
      <c r="R4" s="100"/>
      <c r="T4" s="100"/>
      <c r="V4" s="100"/>
    </row>
    <row r="5" spans="1:23" x14ac:dyDescent="0.25">
      <c r="A5" s="97">
        <v>2</v>
      </c>
      <c r="B5" s="101" t="s">
        <v>48</v>
      </c>
      <c r="C5" s="99">
        <f>'Datum 1'!P5</f>
        <v>0.73660714285714279</v>
      </c>
      <c r="D5" s="99">
        <f>'Datum 1'!Q5</f>
        <v>6.740923602920311E-2</v>
      </c>
      <c r="E5" s="99">
        <f>'Datum 1'!R5</f>
        <v>0.4308035714285714</v>
      </c>
      <c r="F5" s="99">
        <f>'Datum 1'!S5</f>
        <v>0.1160428078266782</v>
      </c>
      <c r="G5" s="99">
        <f>'Datum 1'!T5</f>
        <v>0.10440835266821355</v>
      </c>
      <c r="H5" s="99">
        <f>'Datum 1'!U5</f>
        <v>0.24123980466984563</v>
      </c>
      <c r="J5" s="102"/>
      <c r="L5" s="102"/>
      <c r="N5" s="102"/>
      <c r="P5" s="102"/>
      <c r="R5" s="102"/>
      <c r="T5" s="102"/>
      <c r="V5" s="102"/>
    </row>
    <row r="6" spans="1:23" x14ac:dyDescent="0.25">
      <c r="A6" s="97">
        <v>3</v>
      </c>
      <c r="B6" s="101" t="s">
        <v>49</v>
      </c>
      <c r="C6" s="99">
        <f>'Datum 1'!P6</f>
        <v>0.7589285714285714</v>
      </c>
      <c r="D6" s="99">
        <f>'Datum 1'!Q6</f>
        <v>7.7837481134654884E-2</v>
      </c>
      <c r="E6" s="99">
        <f>'Datum 1'!R6</f>
        <v>0.4776785714285714</v>
      </c>
      <c r="F6" s="99">
        <f>'Datum 1'!S6</f>
        <v>7.0398072455445812E-2</v>
      </c>
      <c r="G6" s="99">
        <f>'Datum 1'!T6</f>
        <v>6.9605568445476815E-3</v>
      </c>
      <c r="H6" s="99">
        <f>'Datum 1'!U6</f>
        <v>0.14634958914171531</v>
      </c>
      <c r="J6" s="102"/>
      <c r="L6" s="102"/>
      <c r="N6" s="102"/>
      <c r="P6" s="102"/>
      <c r="R6" s="102"/>
      <c r="T6" s="102"/>
      <c r="V6" s="102"/>
    </row>
    <row r="7" spans="1:23" x14ac:dyDescent="0.25">
      <c r="A7" s="97">
        <v>4</v>
      </c>
      <c r="B7" s="101" t="s">
        <v>50</v>
      </c>
      <c r="C7" s="99">
        <f>'Datum 1'!P7</f>
        <v>0.7723214285714286</v>
      </c>
      <c r="D7" s="99">
        <f>'Datum 1'!Q7</f>
        <v>0.10450624920285395</v>
      </c>
      <c r="E7" s="99">
        <f>'Datum 1'!R7</f>
        <v>0.54799107142857151</v>
      </c>
      <c r="F7" s="99">
        <f>'Datum 1'!S7</f>
        <v>3.7417532621071926E-2</v>
      </c>
      <c r="G7" s="99">
        <f>'Datum 1'!T7</f>
        <v>-0.13921113689095124</v>
      </c>
      <c r="H7" s="99">
        <f>'Datum 1'!U7</f>
        <v>7.7786796353782897E-2</v>
      </c>
      <c r="J7" s="102"/>
      <c r="L7" s="102"/>
      <c r="N7" s="102"/>
      <c r="P7" s="102"/>
      <c r="R7" s="102"/>
      <c r="T7" s="102"/>
      <c r="V7" s="102"/>
    </row>
    <row r="8" spans="1:23" x14ac:dyDescent="0.25">
      <c r="A8" s="97">
        <v>5</v>
      </c>
      <c r="B8" s="101" t="s">
        <v>51</v>
      </c>
      <c r="C8" s="99">
        <f>'Datum 1'!P8</f>
        <v>0.6919642857142857</v>
      </c>
      <c r="D8" s="99">
        <f>'Datum 1'!Q8</f>
        <v>4.4642857142857116E-2</v>
      </c>
      <c r="E8" s="99">
        <f>'Datum 1'!R8</f>
        <v>0.4564732142857143</v>
      </c>
      <c r="F8" s="99">
        <f>'Datum 1'!S8</f>
        <v>6.6653544892741293E-2</v>
      </c>
      <c r="G8" s="99">
        <f>'Datum 1'!T8</f>
        <v>5.1044083526682243E-2</v>
      </c>
      <c r="H8" s="99">
        <f>'Datum 1'!U8</f>
        <v>0.13856514205080364</v>
      </c>
      <c r="T8" s="102"/>
    </row>
    <row r="9" spans="1:23" x14ac:dyDescent="0.25">
      <c r="A9" s="97">
        <v>6</v>
      </c>
      <c r="B9" s="101" t="s">
        <v>52</v>
      </c>
      <c r="C9" s="99">
        <f>'Datum 1'!P9</f>
        <v>0.75</v>
      </c>
      <c r="D9" s="99">
        <f>'Datum 1'!Q9</f>
        <v>6.1858957413174216E-2</v>
      </c>
      <c r="E9" s="99">
        <f>'Datum 1'!R9</f>
        <v>0.5</v>
      </c>
      <c r="F9" s="99">
        <f>'Datum 1'!S9</f>
        <v>4.4194173824159223E-2</v>
      </c>
      <c r="G9" s="99">
        <f>'Datum 1'!T9</f>
        <v>-3.944315545243611E-2</v>
      </c>
      <c r="H9" s="99">
        <f>'Datum 1'!U9</f>
        <v>9.1874662984795033E-2</v>
      </c>
      <c r="T9" s="102"/>
    </row>
    <row r="10" spans="1:23" x14ac:dyDescent="0.25">
      <c r="A10" s="97">
        <v>7</v>
      </c>
      <c r="B10" s="103" t="s">
        <v>53</v>
      </c>
      <c r="C10" s="99" t="e">
        <f>'Datum 1'!P10</f>
        <v>#DIV/0!</v>
      </c>
      <c r="D10" s="99" t="e">
        <f>'Datum 1'!Q10</f>
        <v>#DIV/0!</v>
      </c>
      <c r="E10" s="99" t="e">
        <f>'Datum 1'!R10</f>
        <v>#DIV/0!</v>
      </c>
      <c r="F10" s="99" t="e">
        <f>'Datum 1'!S10</f>
        <v>#DIV/0!</v>
      </c>
      <c r="G10" s="99" t="e">
        <f>'Datum 1'!T10</f>
        <v>#DIV/0!</v>
      </c>
      <c r="H10" s="99" t="e">
        <f>'Datum 1'!U10</f>
        <v>#DIV/0!</v>
      </c>
      <c r="T10" s="102"/>
    </row>
    <row r="11" spans="1:23" x14ac:dyDescent="0.25">
      <c r="A11" s="97">
        <v>8</v>
      </c>
      <c r="B11" s="103" t="s">
        <v>54</v>
      </c>
      <c r="C11" s="99" t="e">
        <f>'Datum 1'!P11</f>
        <v>#DIV/0!</v>
      </c>
      <c r="D11" s="99" t="e">
        <f>'Datum 1'!Q11</f>
        <v>#DIV/0!</v>
      </c>
      <c r="E11" s="99" t="e">
        <f>'Datum 1'!R11</f>
        <v>#DIV/0!</v>
      </c>
      <c r="F11" s="99" t="e">
        <f>'Datum 1'!S11</f>
        <v>#DIV/0!</v>
      </c>
      <c r="G11" s="99" t="e">
        <f>'Datum 1'!T11</f>
        <v>#DIV/0!</v>
      </c>
      <c r="H11" s="99" t="e">
        <f>'Datum 1'!U11</f>
        <v>#DIV/0!</v>
      </c>
      <c r="T11" s="102"/>
    </row>
    <row r="12" spans="1:23" x14ac:dyDescent="0.25">
      <c r="A12" s="97">
        <v>9</v>
      </c>
      <c r="B12" s="103" t="s">
        <v>55</v>
      </c>
      <c r="C12" s="99" t="e">
        <f>'Datum 1'!P12</f>
        <v>#DIV/0!</v>
      </c>
      <c r="D12" s="99" t="e">
        <f>'Datum 1'!Q12</f>
        <v>#DIV/0!</v>
      </c>
      <c r="E12" s="99" t="e">
        <f>'Datum 1'!R12</f>
        <v>#DIV/0!</v>
      </c>
      <c r="F12" s="99" t="e">
        <f>'Datum 1'!S12</f>
        <v>#DIV/0!</v>
      </c>
      <c r="G12" s="99" t="e">
        <f>'Datum 1'!T12</f>
        <v>#DIV/0!</v>
      </c>
      <c r="H12" s="99" t="e">
        <f>'Datum 1'!U12</f>
        <v>#DIV/0!</v>
      </c>
      <c r="T12" s="102"/>
    </row>
    <row r="13" spans="1:23" x14ac:dyDescent="0.25">
      <c r="A13" s="137">
        <v>10</v>
      </c>
      <c r="B13" s="138" t="s">
        <v>56</v>
      </c>
      <c r="C13" s="99" t="e">
        <f>'Datum 1'!P13</f>
        <v>#DIV/0!</v>
      </c>
      <c r="D13" s="99" t="e">
        <f>'Datum 1'!Q13</f>
        <v>#DIV/0!</v>
      </c>
      <c r="E13" s="99" t="e">
        <f>'Datum 1'!R13</f>
        <v>#DIV/0!</v>
      </c>
      <c r="F13" s="99" t="e">
        <f>'Datum 1'!S13</f>
        <v>#DIV/0!</v>
      </c>
      <c r="G13" s="99" t="e">
        <f>'Datum 1'!T13</f>
        <v>#DIV/0!</v>
      </c>
      <c r="H13" s="99" t="e">
        <f>'Datum 1'!U13</f>
        <v>#DIV/0!</v>
      </c>
      <c r="T13" s="102"/>
    </row>
    <row r="14" spans="1:23" x14ac:dyDescent="0.25">
      <c r="A14" s="139">
        <v>11</v>
      </c>
      <c r="B14" s="103" t="s">
        <v>57</v>
      </c>
      <c r="C14" s="99" t="e">
        <f>'Datum 1'!P14</f>
        <v>#DIV/0!</v>
      </c>
      <c r="D14" s="99" t="e">
        <f>'Datum 1'!Q14</f>
        <v>#DIV/0!</v>
      </c>
      <c r="E14" s="99" t="e">
        <f>'Datum 1'!R14</f>
        <v>#DIV/0!</v>
      </c>
      <c r="F14" s="99" t="e">
        <f>'Datum 1'!S14</f>
        <v>#DIV/0!</v>
      </c>
      <c r="G14" s="99" t="e">
        <f>'Datum 1'!T14</f>
        <v>#DIV/0!</v>
      </c>
      <c r="H14" s="99" t="e">
        <f>'Datum 1'!U14</f>
        <v>#DIV/0!</v>
      </c>
      <c r="T14" s="102"/>
    </row>
    <row r="15" spans="1:23" x14ac:dyDescent="0.25">
      <c r="A15" s="139">
        <v>12</v>
      </c>
      <c r="B15" s="103" t="s">
        <v>58</v>
      </c>
      <c r="C15" s="99" t="e">
        <f>'Datum 1'!P15</f>
        <v>#DIV/0!</v>
      </c>
      <c r="D15" s="99" t="e">
        <f>'Datum 1'!Q15</f>
        <v>#DIV/0!</v>
      </c>
      <c r="E15" s="99" t="e">
        <f>'Datum 1'!R15</f>
        <v>#DIV/0!</v>
      </c>
      <c r="F15" s="99" t="e">
        <f>'Datum 1'!S15</f>
        <v>#DIV/0!</v>
      </c>
      <c r="G15" s="99" t="e">
        <f>'Datum 1'!T15</f>
        <v>#DIV/0!</v>
      </c>
      <c r="H15" s="99" t="e">
        <f>'Datum 1'!U15</f>
        <v>#DIV/0!</v>
      </c>
      <c r="T15" s="102"/>
    </row>
    <row r="16" spans="1:23" x14ac:dyDescent="0.25">
      <c r="A16" s="104"/>
      <c r="B16" s="105"/>
      <c r="C16" s="105"/>
      <c r="D16" s="105"/>
      <c r="E16" s="136"/>
      <c r="F16" s="136"/>
      <c r="G16" s="136"/>
      <c r="H16" s="136"/>
      <c r="T16" s="102"/>
    </row>
    <row r="17" spans="1:23" x14ac:dyDescent="0.25">
      <c r="T17" s="102"/>
    </row>
    <row r="18" spans="1:23" ht="13.8" thickBot="1" x14ac:dyDescent="0.3">
      <c r="A18" s="89" t="s">
        <v>29</v>
      </c>
      <c r="B18" s="106">
        <f>'Datum 2'!C1</f>
        <v>43773</v>
      </c>
      <c r="T18" s="102"/>
    </row>
    <row r="19" spans="1:23" ht="13.8" thickTop="1" x14ac:dyDescent="0.25">
      <c r="A19" s="93" t="s">
        <v>25</v>
      </c>
      <c r="B19" s="94" t="s">
        <v>26</v>
      </c>
      <c r="C19" s="94" t="str">
        <f>C3</f>
        <v>% rotte vruchten</v>
      </c>
      <c r="D19" s="94" t="str">
        <f>D3</f>
        <v>Standaarddeviatie</v>
      </c>
      <c r="E19" s="94" t="s">
        <v>27</v>
      </c>
      <c r="F19" s="94" t="s">
        <v>28</v>
      </c>
      <c r="G19" s="94" t="s">
        <v>18</v>
      </c>
      <c r="H19" s="95" t="s">
        <v>28</v>
      </c>
      <c r="T19" s="102"/>
    </row>
    <row r="20" spans="1:23" x14ac:dyDescent="0.25">
      <c r="A20" s="97">
        <v>1</v>
      </c>
      <c r="B20" s="98"/>
      <c r="C20" s="107">
        <f>'Datum 2'!P4</f>
        <v>0.8928571428571429</v>
      </c>
      <c r="D20" s="107">
        <f>'Datum 2'!Q4</f>
        <v>5.832118435198045E-2</v>
      </c>
      <c r="E20" s="107">
        <f>'Datum 2'!R4</f>
        <v>0.8448660714285714</v>
      </c>
      <c r="F20" s="107">
        <f>'Datum 2'!S4</f>
        <v>6.2645981725570718E-2</v>
      </c>
      <c r="G20" s="107">
        <f>'Datum 2'!T4</f>
        <v>0</v>
      </c>
      <c r="H20" s="107">
        <f>'Datum 2'!U4</f>
        <v>0</v>
      </c>
      <c r="T20" s="102"/>
    </row>
    <row r="21" spans="1:23" x14ac:dyDescent="0.25">
      <c r="A21" s="97">
        <v>2</v>
      </c>
      <c r="B21" s="101"/>
      <c r="C21" s="107">
        <f>'Datum 2'!P5</f>
        <v>0.8883928571428571</v>
      </c>
      <c r="D21" s="107">
        <f>'Datum 2'!Q5</f>
        <v>1.7096912638506035E-2</v>
      </c>
      <c r="E21" s="107">
        <f>'Datum 2'!R5</f>
        <v>0.8404017857142857</v>
      </c>
      <c r="F21" s="107">
        <f>'Datum 2'!S5</f>
        <v>3.4843361529666959E-2</v>
      </c>
      <c r="G21" s="107">
        <f>'Datum 2'!T5</f>
        <v>5.284015852047505E-3</v>
      </c>
      <c r="H21" s="107">
        <f>'Datum 2'!U5</f>
        <v>4.1241283924150059E-2</v>
      </c>
    </row>
    <row r="22" spans="1:23" x14ac:dyDescent="0.25">
      <c r="A22" s="97">
        <v>3</v>
      </c>
      <c r="B22" s="101"/>
      <c r="C22" s="107">
        <f>'Datum 2'!P6</f>
        <v>0.8794642857142857</v>
      </c>
      <c r="D22" s="107">
        <f>'Datum 2'!Q6</f>
        <v>2.6785714285714315E-2</v>
      </c>
      <c r="E22" s="107">
        <f>'Datum 2'!R6</f>
        <v>0.83816964285714279</v>
      </c>
      <c r="F22" s="107">
        <f>'Datum 2'!S6</f>
        <v>5.6981613090910078E-2</v>
      </c>
      <c r="G22" s="107">
        <f>'Datum 2'!T6</f>
        <v>7.9260237780712731E-3</v>
      </c>
      <c r="H22" s="107">
        <f>'Datum 2'!U6</f>
        <v>6.7444551293864508E-2</v>
      </c>
    </row>
    <row r="23" spans="1:23" x14ac:dyDescent="0.25">
      <c r="A23" s="97">
        <v>4</v>
      </c>
      <c r="B23" s="101"/>
      <c r="C23" s="107">
        <f>'Datum 2'!P7</f>
        <v>0.87946428571428581</v>
      </c>
      <c r="D23" s="107">
        <f>'Datum 2'!Q7</f>
        <v>3.959563897514904E-2</v>
      </c>
      <c r="E23" s="107">
        <f>'Datum 2'!R7</f>
        <v>0.8136160714285714</v>
      </c>
      <c r="F23" s="107">
        <f>'Datum 2'!S7</f>
        <v>2.9919597117385566E-2</v>
      </c>
      <c r="G23" s="107">
        <f>'Datum 2'!T7</f>
        <v>3.6988110964332896E-2</v>
      </c>
      <c r="H23" s="107">
        <f>'Datum 2'!U7</f>
        <v>3.5413420101951733E-2</v>
      </c>
      <c r="U23" s="108"/>
    </row>
    <row r="24" spans="1:23" x14ac:dyDescent="0.25">
      <c r="A24" s="97">
        <v>5</v>
      </c>
      <c r="B24" s="101"/>
      <c r="C24" s="107">
        <f>'Datum 2'!P8</f>
        <v>0.8794642857142857</v>
      </c>
      <c r="D24" s="107">
        <f>'Datum 2'!Q8</f>
        <v>2.6785714285714315E-2</v>
      </c>
      <c r="E24" s="107">
        <f>'Datum 2'!R8</f>
        <v>0.8046875</v>
      </c>
      <c r="F24" s="107">
        <f>'Datum 2'!S8</f>
        <v>2.455357142857139E-2</v>
      </c>
      <c r="G24" s="107">
        <f>'Datum 2'!T8</f>
        <v>4.7556142668427968E-2</v>
      </c>
      <c r="H24" s="107">
        <f>'Datum 2'!U8</f>
        <v>2.9062087186261507E-2</v>
      </c>
      <c r="U24" s="102"/>
    </row>
    <row r="25" spans="1:23" x14ac:dyDescent="0.25">
      <c r="A25" s="97">
        <v>6</v>
      </c>
      <c r="B25" s="101"/>
      <c r="C25" s="107">
        <f>'Datum 2'!P9</f>
        <v>0.8794642857142857</v>
      </c>
      <c r="D25" s="107">
        <f>'Datum 2'!Q9</f>
        <v>4.9174737029340221E-2</v>
      </c>
      <c r="E25" s="107">
        <f>'Datum 2'!R9</f>
        <v>0.8314732142857143</v>
      </c>
      <c r="F25" s="107">
        <f>'Datum 2'!S9</f>
        <v>5.4233875428993793E-2</v>
      </c>
      <c r="G25" s="107">
        <f>'Datum 2'!T9</f>
        <v>1.5852047556142612E-2</v>
      </c>
      <c r="H25" s="107">
        <f>'Datum 2'!U9</f>
        <v>6.4192275276589744E-2</v>
      </c>
      <c r="I25" s="109"/>
      <c r="J25" s="182"/>
      <c r="K25" s="182"/>
      <c r="L25" s="182"/>
      <c r="M25" s="182"/>
      <c r="N25" s="109"/>
      <c r="O25" s="109"/>
      <c r="P25" s="109"/>
      <c r="Q25" s="109"/>
      <c r="R25" s="182"/>
      <c r="S25" s="182"/>
      <c r="T25" s="182"/>
      <c r="U25" s="182"/>
      <c r="V25" s="182"/>
      <c r="W25" s="182"/>
    </row>
    <row r="26" spans="1:23" x14ac:dyDescent="0.25">
      <c r="A26" s="97">
        <v>7</v>
      </c>
      <c r="B26" s="103"/>
      <c r="C26" s="107" t="e">
        <f>'Datum 2'!P10</f>
        <v>#DIV/0!</v>
      </c>
      <c r="D26" s="107" t="e">
        <f>'Datum 2'!Q10</f>
        <v>#DIV/0!</v>
      </c>
      <c r="E26" s="107" t="e">
        <f>'Datum 2'!R10</f>
        <v>#DIV/0!</v>
      </c>
      <c r="F26" s="107" t="e">
        <f>'Datum 2'!S10</f>
        <v>#DIV/0!</v>
      </c>
      <c r="G26" s="107" t="e">
        <f>'Datum 2'!T10</f>
        <v>#DIV/0!</v>
      </c>
      <c r="H26" s="107" t="e">
        <f>'Datum 2'!U10</f>
        <v>#DIV/0!</v>
      </c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</row>
    <row r="27" spans="1:23" x14ac:dyDescent="0.25">
      <c r="A27" s="97">
        <v>8</v>
      </c>
      <c r="B27" s="103"/>
      <c r="C27" s="107" t="e">
        <f>'Datum 2'!P11</f>
        <v>#DIV/0!</v>
      </c>
      <c r="D27" s="107" t="e">
        <f>'Datum 2'!Q11</f>
        <v>#DIV/0!</v>
      </c>
      <c r="E27" s="107" t="e">
        <f>'Datum 2'!R11</f>
        <v>#DIV/0!</v>
      </c>
      <c r="F27" s="107" t="e">
        <f>'Datum 2'!S11</f>
        <v>#DIV/0!</v>
      </c>
      <c r="G27" s="107" t="e">
        <f>'Datum 2'!T11</f>
        <v>#DIV/0!</v>
      </c>
      <c r="H27" s="107" t="e">
        <f>'Datum 2'!U11</f>
        <v>#DIV/0!</v>
      </c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</row>
    <row r="28" spans="1:23" x14ac:dyDescent="0.25">
      <c r="A28" s="97">
        <v>9</v>
      </c>
      <c r="B28" s="103"/>
      <c r="C28" s="107" t="e">
        <f>'Datum 2'!P12</f>
        <v>#DIV/0!</v>
      </c>
      <c r="D28" s="107" t="e">
        <f>'Datum 2'!Q12</f>
        <v>#DIV/0!</v>
      </c>
      <c r="E28" s="107" t="e">
        <f>'Datum 2'!R12</f>
        <v>#DIV/0!</v>
      </c>
      <c r="F28" s="107" t="e">
        <f>'Datum 2'!S12</f>
        <v>#DIV/0!</v>
      </c>
      <c r="G28" s="107" t="e">
        <f>'Datum 2'!T12</f>
        <v>#DIV/0!</v>
      </c>
      <c r="H28" s="107" t="e">
        <f>'Datum 2'!U12</f>
        <v>#DIV/0!</v>
      </c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</row>
    <row r="29" spans="1:23" x14ac:dyDescent="0.25">
      <c r="A29" s="137">
        <v>10</v>
      </c>
      <c r="B29" s="138"/>
      <c r="C29" s="107" t="e">
        <f>'Datum 2'!P13</f>
        <v>#DIV/0!</v>
      </c>
      <c r="D29" s="107" t="e">
        <f>'Datum 2'!Q13</f>
        <v>#DIV/0!</v>
      </c>
      <c r="E29" s="107" t="e">
        <f>'Datum 2'!R13</f>
        <v>#DIV/0!</v>
      </c>
      <c r="F29" s="107" t="e">
        <f>'Datum 2'!S13</f>
        <v>#DIV/0!</v>
      </c>
      <c r="G29" s="107" t="e">
        <f>'Datum 2'!T13</f>
        <v>#DIV/0!</v>
      </c>
      <c r="H29" s="107" t="e">
        <f>'Datum 2'!U13</f>
        <v>#DIV/0!</v>
      </c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</row>
    <row r="30" spans="1:23" x14ac:dyDescent="0.25">
      <c r="A30" s="139">
        <v>11</v>
      </c>
      <c r="B30" s="103"/>
      <c r="C30" s="107" t="e">
        <f>'Datum 2'!P14</f>
        <v>#DIV/0!</v>
      </c>
      <c r="D30" s="107" t="e">
        <f>'Datum 2'!Q14</f>
        <v>#DIV/0!</v>
      </c>
      <c r="E30" s="107" t="e">
        <f>'Datum 2'!R14</f>
        <v>#DIV/0!</v>
      </c>
      <c r="F30" s="107" t="e">
        <f>'Datum 2'!S14</f>
        <v>#DIV/0!</v>
      </c>
      <c r="G30" s="107" t="e">
        <f>'Datum 2'!T14</f>
        <v>#DIV/0!</v>
      </c>
      <c r="H30" s="107" t="e">
        <f>'Datum 2'!U14</f>
        <v>#DIV/0!</v>
      </c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</row>
    <row r="31" spans="1:23" x14ac:dyDescent="0.25">
      <c r="A31" s="139">
        <v>12</v>
      </c>
      <c r="B31" s="103"/>
      <c r="C31" s="107" t="e">
        <f>'Datum 2'!P15</f>
        <v>#DIV/0!</v>
      </c>
      <c r="D31" s="107" t="e">
        <f>'Datum 2'!Q15</f>
        <v>#DIV/0!</v>
      </c>
      <c r="E31" s="107" t="e">
        <f>'Datum 2'!R15</f>
        <v>#DIV/0!</v>
      </c>
      <c r="F31" s="107" t="e">
        <f>'Datum 2'!S15</f>
        <v>#DIV/0!</v>
      </c>
      <c r="G31" s="107" t="e">
        <f>'Datum 2'!T15</f>
        <v>#DIV/0!</v>
      </c>
      <c r="H31" s="107" t="e">
        <f>'Datum 2'!U15</f>
        <v>#DIV/0!</v>
      </c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1:23" x14ac:dyDescent="0.25">
      <c r="A32" s="104"/>
      <c r="B32" s="105"/>
      <c r="C32" s="105"/>
      <c r="D32" s="105"/>
      <c r="E32" s="96"/>
      <c r="F32" s="96"/>
      <c r="G32" s="96"/>
      <c r="H32" s="96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1:21" x14ac:dyDescent="0.25">
      <c r="U33" s="102"/>
    </row>
    <row r="34" spans="1:21" ht="13.8" thickBot="1" x14ac:dyDescent="0.3">
      <c r="A34" s="89" t="s">
        <v>30</v>
      </c>
      <c r="B34" s="106">
        <f>'Datum 3'!C1</f>
        <v>0</v>
      </c>
      <c r="U34" s="102"/>
    </row>
    <row r="35" spans="1:21" ht="13.8" thickTop="1" x14ac:dyDescent="0.25">
      <c r="A35" s="93" t="s">
        <v>25</v>
      </c>
      <c r="B35" s="94" t="s">
        <v>26</v>
      </c>
      <c r="C35" s="94" t="str">
        <f>C19</f>
        <v>% rotte vruchten</v>
      </c>
      <c r="D35" s="94" t="str">
        <f>D19</f>
        <v>Standaarddeviatie</v>
      </c>
      <c r="E35" s="94" t="s">
        <v>27</v>
      </c>
      <c r="F35" s="94" t="s">
        <v>28</v>
      </c>
      <c r="G35" s="94" t="s">
        <v>18</v>
      </c>
      <c r="H35" s="95" t="s">
        <v>28</v>
      </c>
    </row>
    <row r="36" spans="1:21" x14ac:dyDescent="0.25">
      <c r="A36" s="97">
        <v>1</v>
      </c>
      <c r="B36" s="98"/>
      <c r="C36" s="110" t="e">
        <f>'Datum 3'!P4</f>
        <v>#DIV/0!</v>
      </c>
      <c r="D36" s="110" t="e">
        <f>'Datum 3'!Q4</f>
        <v>#DIV/0!</v>
      </c>
      <c r="E36" s="110" t="e">
        <f>'Datum 3'!R4</f>
        <v>#DIV/0!</v>
      </c>
      <c r="F36" s="110" t="e">
        <f>'Datum 3'!S4</f>
        <v>#DIV/0!</v>
      </c>
      <c r="G36" s="110">
        <f>'Datum 3'!T4</f>
        <v>0</v>
      </c>
      <c r="H36" s="110">
        <f>'Datum 3'!U4</f>
        <v>0</v>
      </c>
      <c r="I36" s="111"/>
      <c r="J36" s="112"/>
      <c r="K36" s="112"/>
    </row>
    <row r="37" spans="1:21" x14ac:dyDescent="0.25">
      <c r="A37" s="97">
        <v>2</v>
      </c>
      <c r="B37" s="101"/>
      <c r="C37" s="110" t="e">
        <f>'Datum 3'!P5</f>
        <v>#DIV/0!</v>
      </c>
      <c r="D37" s="110" t="e">
        <f>'Datum 3'!Q5</f>
        <v>#DIV/0!</v>
      </c>
      <c r="E37" s="110" t="e">
        <f>'Datum 3'!R5</f>
        <v>#DIV/0!</v>
      </c>
      <c r="F37" s="110" t="e">
        <f>'Datum 3'!S5</f>
        <v>#DIV/0!</v>
      </c>
      <c r="G37" s="110" t="e">
        <f>'Datum 3'!T5</f>
        <v>#DIV/0!</v>
      </c>
      <c r="H37" s="110" t="e">
        <f>'Datum 3'!U5</f>
        <v>#DIV/0!</v>
      </c>
      <c r="I37" s="111"/>
      <c r="J37" s="112"/>
      <c r="K37" s="112"/>
    </row>
    <row r="38" spans="1:21" x14ac:dyDescent="0.25">
      <c r="A38" s="97">
        <v>3</v>
      </c>
      <c r="B38" s="101"/>
      <c r="C38" s="110" t="e">
        <f>'Datum 3'!P6</f>
        <v>#DIV/0!</v>
      </c>
      <c r="D38" s="110" t="e">
        <f>'Datum 3'!Q6</f>
        <v>#DIV/0!</v>
      </c>
      <c r="E38" s="110" t="e">
        <f>'Datum 3'!R6</f>
        <v>#DIV/0!</v>
      </c>
      <c r="F38" s="110" t="e">
        <f>'Datum 3'!S6</f>
        <v>#DIV/0!</v>
      </c>
      <c r="G38" s="110" t="e">
        <f>'Datum 3'!T6</f>
        <v>#DIV/0!</v>
      </c>
      <c r="H38" s="110" t="e">
        <f>'Datum 3'!U6</f>
        <v>#DIV/0!</v>
      </c>
      <c r="I38" s="113"/>
      <c r="J38" s="113"/>
      <c r="K38" s="113"/>
    </row>
    <row r="39" spans="1:21" x14ac:dyDescent="0.25">
      <c r="A39" s="97">
        <v>4</v>
      </c>
      <c r="B39" s="101"/>
      <c r="C39" s="110" t="e">
        <f>'Datum 3'!P7</f>
        <v>#DIV/0!</v>
      </c>
      <c r="D39" s="110" t="e">
        <f>'Datum 3'!Q7</f>
        <v>#DIV/0!</v>
      </c>
      <c r="E39" s="110" t="e">
        <f>'Datum 3'!R7</f>
        <v>#DIV/0!</v>
      </c>
      <c r="F39" s="110" t="e">
        <f>'Datum 3'!S7</f>
        <v>#DIV/0!</v>
      </c>
      <c r="G39" s="110" t="e">
        <f>'Datum 3'!T7</f>
        <v>#DIV/0!</v>
      </c>
      <c r="H39" s="110" t="e">
        <f>'Datum 3'!U7</f>
        <v>#DIV/0!</v>
      </c>
      <c r="I39" s="114"/>
      <c r="J39" s="112"/>
      <c r="K39" s="112"/>
    </row>
    <row r="40" spans="1:21" x14ac:dyDescent="0.25">
      <c r="A40" s="97">
        <v>5</v>
      </c>
      <c r="B40" s="101"/>
      <c r="C40" s="110" t="e">
        <f>'Datum 3'!P8</f>
        <v>#DIV/0!</v>
      </c>
      <c r="D40" s="110" t="e">
        <f>'Datum 3'!Q8</f>
        <v>#DIV/0!</v>
      </c>
      <c r="E40" s="110" t="e">
        <f>'Datum 3'!R8</f>
        <v>#DIV/0!</v>
      </c>
      <c r="F40" s="110" t="e">
        <f>'Datum 3'!S8</f>
        <v>#DIV/0!</v>
      </c>
      <c r="G40" s="110" t="e">
        <f>'Datum 3'!T8</f>
        <v>#DIV/0!</v>
      </c>
      <c r="H40" s="110" t="e">
        <f>'Datum 3'!U8</f>
        <v>#DIV/0!</v>
      </c>
      <c r="I40" s="114"/>
      <c r="J40" s="112"/>
      <c r="K40" s="112"/>
    </row>
    <row r="41" spans="1:21" x14ac:dyDescent="0.25">
      <c r="A41" s="97">
        <v>6</v>
      </c>
      <c r="B41" s="101"/>
      <c r="C41" s="110" t="e">
        <f>'Datum 3'!P9</f>
        <v>#DIV/0!</v>
      </c>
      <c r="D41" s="110" t="e">
        <f>'Datum 3'!Q9</f>
        <v>#DIV/0!</v>
      </c>
      <c r="E41" s="110" t="e">
        <f>'Datum 3'!R9</f>
        <v>#DIV/0!</v>
      </c>
      <c r="F41" s="110" t="e">
        <f>'Datum 3'!S9</f>
        <v>#DIV/0!</v>
      </c>
      <c r="G41" s="110" t="e">
        <f>'Datum 3'!T9</f>
        <v>#DIV/0!</v>
      </c>
      <c r="H41" s="110" t="e">
        <f>'Datum 3'!U9</f>
        <v>#DIV/0!</v>
      </c>
      <c r="I41" s="113"/>
      <c r="J41" s="113"/>
      <c r="K41" s="113"/>
    </row>
    <row r="42" spans="1:21" x14ac:dyDescent="0.25">
      <c r="A42" s="97">
        <v>7</v>
      </c>
      <c r="B42" s="103"/>
      <c r="C42" s="110" t="e">
        <f>'Datum 3'!P10</f>
        <v>#DIV/0!</v>
      </c>
      <c r="D42" s="110" t="e">
        <f>'Datum 3'!Q10</f>
        <v>#DIV/0!</v>
      </c>
      <c r="E42" s="110" t="e">
        <f>'Datum 3'!R10</f>
        <v>#DIV/0!</v>
      </c>
      <c r="F42" s="110" t="e">
        <f>'Datum 3'!S10</f>
        <v>#DIV/0!</v>
      </c>
      <c r="G42" s="110" t="e">
        <f>'Datum 3'!T10</f>
        <v>#DIV/0!</v>
      </c>
      <c r="H42" s="110" t="e">
        <f>'Datum 3'!U10</f>
        <v>#DIV/0!</v>
      </c>
    </row>
    <row r="43" spans="1:21" x14ac:dyDescent="0.25">
      <c r="A43" s="97">
        <v>8</v>
      </c>
      <c r="B43" s="103"/>
      <c r="C43" s="110" t="e">
        <f>'Datum 3'!P11</f>
        <v>#DIV/0!</v>
      </c>
      <c r="D43" s="110" t="e">
        <f>'Datum 3'!Q11</f>
        <v>#DIV/0!</v>
      </c>
      <c r="E43" s="110" t="e">
        <f>'Datum 3'!R11</f>
        <v>#DIV/0!</v>
      </c>
      <c r="F43" s="110" t="e">
        <f>'Datum 3'!S11</f>
        <v>#DIV/0!</v>
      </c>
      <c r="G43" s="110" t="e">
        <f>'Datum 3'!T11</f>
        <v>#DIV/0!</v>
      </c>
      <c r="H43" s="110" t="e">
        <f>'Datum 3'!U11</f>
        <v>#DIV/0!</v>
      </c>
    </row>
    <row r="44" spans="1:21" x14ac:dyDescent="0.25">
      <c r="A44" s="97">
        <v>9</v>
      </c>
      <c r="B44" s="103"/>
      <c r="C44" s="110" t="e">
        <f>'Datum 3'!P12</f>
        <v>#DIV/0!</v>
      </c>
      <c r="D44" s="110" t="e">
        <f>'Datum 3'!Q12</f>
        <v>#DIV/0!</v>
      </c>
      <c r="E44" s="110" t="e">
        <f>'Datum 3'!R12</f>
        <v>#DIV/0!</v>
      </c>
      <c r="F44" s="110" t="e">
        <f>'Datum 3'!S12</f>
        <v>#DIV/0!</v>
      </c>
      <c r="G44" s="110" t="e">
        <f>'Datum 3'!T12</f>
        <v>#DIV/0!</v>
      </c>
      <c r="H44" s="110" t="e">
        <f>'Datum 3'!U12</f>
        <v>#DIV/0!</v>
      </c>
    </row>
    <row r="45" spans="1:21" x14ac:dyDescent="0.25">
      <c r="A45" s="137">
        <v>10</v>
      </c>
      <c r="B45" s="138"/>
      <c r="C45" s="110" t="e">
        <f>'Datum 3'!P13</f>
        <v>#DIV/0!</v>
      </c>
      <c r="D45" s="110" t="e">
        <f>'Datum 3'!Q13</f>
        <v>#DIV/0!</v>
      </c>
      <c r="E45" s="110" t="e">
        <f>'Datum 3'!R13</f>
        <v>#DIV/0!</v>
      </c>
      <c r="F45" s="110" t="e">
        <f>'Datum 3'!S13</f>
        <v>#DIV/0!</v>
      </c>
      <c r="G45" s="110" t="e">
        <f>'Datum 3'!T13</f>
        <v>#DIV/0!</v>
      </c>
      <c r="H45" s="110" t="e">
        <f>'Datum 3'!U13</f>
        <v>#DIV/0!</v>
      </c>
    </row>
    <row r="46" spans="1:21" x14ac:dyDescent="0.25">
      <c r="A46" s="139">
        <v>11</v>
      </c>
      <c r="B46" s="103"/>
      <c r="C46" s="110" t="e">
        <f>'Datum 3'!P14</f>
        <v>#DIV/0!</v>
      </c>
      <c r="D46" s="110" t="e">
        <f>'Datum 3'!Q14</f>
        <v>#DIV/0!</v>
      </c>
      <c r="E46" s="110" t="e">
        <f>'Datum 3'!R14</f>
        <v>#DIV/0!</v>
      </c>
      <c r="F46" s="110" t="e">
        <f>'Datum 3'!S14</f>
        <v>#DIV/0!</v>
      </c>
      <c r="G46" s="110" t="e">
        <f>'Datum 3'!T14</f>
        <v>#DIV/0!</v>
      </c>
      <c r="H46" s="110" t="e">
        <f>'Datum 3'!U14</f>
        <v>#DIV/0!</v>
      </c>
    </row>
    <row r="47" spans="1:21" x14ac:dyDescent="0.25">
      <c r="A47" s="139">
        <v>12</v>
      </c>
      <c r="B47" s="103"/>
      <c r="C47" s="110" t="e">
        <f>'Datum 3'!P15</f>
        <v>#DIV/0!</v>
      </c>
      <c r="D47" s="110" t="e">
        <f>'Datum 3'!Q15</f>
        <v>#DIV/0!</v>
      </c>
      <c r="E47" s="110" t="e">
        <f>'Datum 3'!R15</f>
        <v>#DIV/0!</v>
      </c>
      <c r="F47" s="110" t="e">
        <f>'Datum 3'!S15</f>
        <v>#DIV/0!</v>
      </c>
      <c r="G47" s="110" t="e">
        <f>'Datum 3'!T15</f>
        <v>#DIV/0!</v>
      </c>
      <c r="H47" s="110" t="e">
        <f>'Datum 3'!U15</f>
        <v>#DIV/0!</v>
      </c>
    </row>
    <row r="49" spans="1:14" x14ac:dyDescent="0.25">
      <c r="A49" s="115"/>
      <c r="B49" s="116"/>
      <c r="C49" s="116"/>
      <c r="D49" s="116"/>
      <c r="E49" s="115"/>
      <c r="F49" s="115"/>
      <c r="G49" s="115"/>
      <c r="H49" s="115"/>
    </row>
    <row r="50" spans="1:14" x14ac:dyDescent="0.25">
      <c r="A50" s="117"/>
      <c r="B50" s="118"/>
      <c r="C50" s="118"/>
      <c r="D50" s="118"/>
      <c r="E50" s="119"/>
      <c r="F50" s="120"/>
      <c r="G50" s="121"/>
      <c r="H50" s="122"/>
    </row>
    <row r="51" spans="1:14" x14ac:dyDescent="0.25">
      <c r="A51" s="117"/>
      <c r="B51" s="118"/>
      <c r="C51" s="118"/>
      <c r="D51" s="118"/>
      <c r="E51" s="119"/>
      <c r="F51" s="120"/>
      <c r="G51" s="121"/>
      <c r="H51" s="122"/>
    </row>
    <row r="52" spans="1:14" x14ac:dyDescent="0.25">
      <c r="A52" s="117"/>
      <c r="B52" s="118"/>
      <c r="C52" s="118"/>
      <c r="D52" s="118"/>
      <c r="E52" s="119"/>
      <c r="F52" s="120"/>
      <c r="G52" s="121"/>
      <c r="H52" s="122"/>
    </row>
    <row r="53" spans="1:14" x14ac:dyDescent="0.25">
      <c r="A53" s="117"/>
      <c r="B53" s="118"/>
      <c r="C53" s="118"/>
      <c r="D53" s="118"/>
      <c r="E53" s="119"/>
      <c r="F53" s="120"/>
      <c r="G53" s="121"/>
      <c r="H53" s="122"/>
    </row>
    <row r="54" spans="1:14" x14ac:dyDescent="0.25">
      <c r="A54" s="117"/>
      <c r="B54" s="118"/>
      <c r="C54" s="118"/>
      <c r="D54" s="118"/>
      <c r="E54" s="119"/>
      <c r="F54" s="120"/>
      <c r="G54" s="121"/>
      <c r="H54" s="122"/>
    </row>
    <row r="55" spans="1:14" x14ac:dyDescent="0.25">
      <c r="A55" s="117"/>
      <c r="B55" s="118"/>
      <c r="C55" s="118"/>
      <c r="D55" s="118"/>
      <c r="E55" s="119"/>
      <c r="F55" s="120"/>
      <c r="G55" s="121"/>
      <c r="H55" s="122"/>
    </row>
    <row r="56" spans="1:14" x14ac:dyDescent="0.25">
      <c r="A56" s="117"/>
      <c r="B56" s="118"/>
      <c r="C56" s="118"/>
      <c r="D56" s="118"/>
      <c r="E56" s="119"/>
      <c r="F56" s="120"/>
      <c r="G56" s="121"/>
      <c r="H56" s="122"/>
    </row>
    <row r="57" spans="1:14" x14ac:dyDescent="0.25">
      <c r="A57" s="117"/>
      <c r="B57" s="118"/>
      <c r="C57" s="118"/>
      <c r="D57" s="118"/>
      <c r="E57" s="119"/>
      <c r="F57" s="120"/>
      <c r="G57" s="121"/>
      <c r="H57" s="122"/>
    </row>
    <row r="58" spans="1:14" x14ac:dyDescent="0.25">
      <c r="A58" s="117"/>
      <c r="B58" s="118"/>
      <c r="C58" s="118"/>
      <c r="D58" s="118"/>
      <c r="E58" s="119"/>
      <c r="F58" s="120"/>
      <c r="G58" s="121"/>
      <c r="H58" s="122"/>
    </row>
    <row r="59" spans="1:14" ht="13.8" thickBot="1" x14ac:dyDescent="0.3">
      <c r="A59" s="117"/>
      <c r="B59" s="118"/>
      <c r="C59" s="118"/>
      <c r="D59" s="118"/>
      <c r="E59" s="119"/>
      <c r="F59" s="120"/>
      <c r="G59" s="121"/>
      <c r="H59" s="122"/>
    </row>
    <row r="60" spans="1:14" x14ac:dyDescent="0.25">
      <c r="A60" s="117"/>
      <c r="B60" s="118"/>
      <c r="C60" s="118"/>
      <c r="D60" s="118"/>
      <c r="E60" s="119"/>
      <c r="F60" s="120"/>
      <c r="G60" s="121"/>
      <c r="H60" s="122"/>
      <c r="J60" s="123"/>
      <c r="K60" s="124"/>
      <c r="L60" s="124"/>
      <c r="M60" s="124"/>
      <c r="N60" s="125"/>
    </row>
    <row r="61" spans="1:14" x14ac:dyDescent="0.25">
      <c r="A61" s="117"/>
      <c r="B61" s="118"/>
      <c r="C61" s="118"/>
      <c r="D61" s="118"/>
      <c r="E61" s="119"/>
      <c r="F61" s="120"/>
      <c r="G61" s="121"/>
      <c r="H61" s="122"/>
      <c r="J61" s="126" t="s">
        <v>31</v>
      </c>
      <c r="K61" s="113" t="s">
        <v>32</v>
      </c>
      <c r="L61" s="127" t="s">
        <v>33</v>
      </c>
      <c r="M61" s="111" t="s">
        <v>34</v>
      </c>
      <c r="N61" s="128" t="s">
        <v>35</v>
      </c>
    </row>
    <row r="62" spans="1:14" x14ac:dyDescent="0.25">
      <c r="A62" s="117"/>
      <c r="B62" s="118"/>
      <c r="C62" s="118"/>
      <c r="D62" s="118"/>
      <c r="E62" s="119"/>
      <c r="F62" s="120"/>
      <c r="G62" s="121"/>
      <c r="H62" s="122"/>
      <c r="J62" s="126"/>
      <c r="K62" s="113"/>
      <c r="L62" s="129" t="s">
        <v>36</v>
      </c>
      <c r="M62" s="111" t="s">
        <v>37</v>
      </c>
      <c r="N62" s="128" t="s">
        <v>38</v>
      </c>
    </row>
    <row r="63" spans="1:14" x14ac:dyDescent="0.25">
      <c r="A63" s="117"/>
      <c r="B63" s="118"/>
      <c r="C63" s="118"/>
      <c r="D63" s="118"/>
      <c r="E63" s="119"/>
      <c r="F63" s="120"/>
      <c r="G63" s="121"/>
      <c r="H63" s="122"/>
      <c r="J63" s="126"/>
      <c r="K63" s="113"/>
      <c r="L63" s="113"/>
      <c r="M63" s="113"/>
      <c r="N63" s="130"/>
    </row>
    <row r="64" spans="1:14" x14ac:dyDescent="0.25">
      <c r="A64" s="117"/>
      <c r="B64" s="118"/>
      <c r="C64" s="118"/>
      <c r="D64" s="118"/>
      <c r="E64" s="119"/>
      <c r="F64" s="120"/>
      <c r="G64" s="121"/>
      <c r="H64" s="122"/>
      <c r="J64" s="131" t="s">
        <v>39</v>
      </c>
      <c r="K64" s="113" t="s">
        <v>40</v>
      </c>
      <c r="L64" s="127" t="s">
        <v>41</v>
      </c>
      <c r="M64" s="114" t="s">
        <v>42</v>
      </c>
      <c r="N64" s="128" t="s">
        <v>43</v>
      </c>
    </row>
    <row r="65" spans="1:14" x14ac:dyDescent="0.25">
      <c r="A65" s="117"/>
      <c r="B65" s="118"/>
      <c r="C65" s="118"/>
      <c r="D65" s="118"/>
      <c r="E65" s="119"/>
      <c r="F65" s="120"/>
      <c r="G65" s="121"/>
      <c r="H65" s="122"/>
      <c r="J65" s="131"/>
      <c r="K65" s="113"/>
      <c r="L65" s="132" t="s">
        <v>44</v>
      </c>
      <c r="M65" s="114" t="s">
        <v>45</v>
      </c>
      <c r="N65" s="128" t="s">
        <v>46</v>
      </c>
    </row>
    <row r="66" spans="1:14" ht="13.8" thickBot="1" x14ac:dyDescent="0.3">
      <c r="A66" s="117"/>
      <c r="B66" s="118"/>
      <c r="C66" s="118"/>
      <c r="D66" s="118"/>
      <c r="E66" s="119"/>
      <c r="F66" s="120"/>
      <c r="G66" s="121"/>
      <c r="H66" s="122"/>
      <c r="J66" s="133"/>
      <c r="K66" s="134"/>
      <c r="L66" s="134"/>
      <c r="M66" s="134"/>
      <c r="N66" s="135"/>
    </row>
    <row r="67" spans="1:14" x14ac:dyDescent="0.25">
      <c r="A67" s="117"/>
      <c r="B67" s="118"/>
      <c r="C67" s="118"/>
      <c r="D67" s="118"/>
      <c r="E67" s="119"/>
      <c r="F67" s="120"/>
      <c r="G67" s="121"/>
      <c r="H67" s="122"/>
    </row>
    <row r="68" spans="1:14" x14ac:dyDescent="0.25">
      <c r="A68" s="117"/>
      <c r="B68" s="118"/>
      <c r="C68" s="118"/>
      <c r="D68" s="118"/>
      <c r="E68" s="119"/>
      <c r="F68" s="120"/>
      <c r="G68" s="121"/>
      <c r="H68" s="122"/>
    </row>
    <row r="69" spans="1:14" x14ac:dyDescent="0.25">
      <c r="A69" s="117"/>
      <c r="B69" s="118"/>
      <c r="C69" s="118"/>
      <c r="D69" s="118"/>
      <c r="E69" s="119"/>
      <c r="F69" s="120"/>
      <c r="G69" s="121"/>
      <c r="H69" s="122"/>
    </row>
    <row r="70" spans="1:14" x14ac:dyDescent="0.25">
      <c r="A70" s="117"/>
      <c r="B70" s="118"/>
      <c r="C70" s="118"/>
      <c r="D70" s="118"/>
      <c r="E70" s="119"/>
      <c r="F70" s="120"/>
      <c r="G70" s="121"/>
      <c r="H70" s="122"/>
    </row>
    <row r="71" spans="1:14" x14ac:dyDescent="0.25">
      <c r="A71" s="117"/>
      <c r="B71" s="118"/>
      <c r="C71" s="118"/>
      <c r="D71" s="118"/>
      <c r="E71" s="119"/>
      <c r="F71" s="120"/>
      <c r="G71" s="121"/>
      <c r="H71" s="122"/>
    </row>
    <row r="72" spans="1:14" x14ac:dyDescent="0.25">
      <c r="A72" s="117"/>
      <c r="B72" s="118"/>
      <c r="C72" s="118"/>
      <c r="D72" s="118"/>
      <c r="E72" s="119"/>
      <c r="F72" s="120"/>
      <c r="G72" s="121"/>
      <c r="H72" s="122"/>
    </row>
    <row r="73" spans="1:14" x14ac:dyDescent="0.25">
      <c r="A73" s="117"/>
      <c r="B73" s="118"/>
      <c r="C73" s="118"/>
      <c r="D73" s="118"/>
      <c r="E73" s="119"/>
      <c r="F73" s="120"/>
      <c r="G73" s="121"/>
      <c r="H73" s="122"/>
    </row>
    <row r="74" spans="1:14" x14ac:dyDescent="0.25">
      <c r="A74" s="117"/>
      <c r="B74" s="118"/>
      <c r="C74" s="118"/>
      <c r="D74" s="118"/>
      <c r="E74" s="119"/>
      <c r="F74" s="120"/>
      <c r="G74" s="121"/>
      <c r="H74" s="122"/>
    </row>
    <row r="75" spans="1:14" x14ac:dyDescent="0.25">
      <c r="A75" s="117"/>
      <c r="B75" s="118"/>
      <c r="C75" s="118"/>
      <c r="D75" s="118"/>
      <c r="E75" s="119"/>
      <c r="F75" s="120"/>
      <c r="G75" s="121"/>
      <c r="H75" s="122"/>
    </row>
    <row r="76" spans="1:14" x14ac:dyDescent="0.25">
      <c r="A76" s="117"/>
      <c r="B76" s="118"/>
      <c r="C76" s="118"/>
      <c r="D76" s="118"/>
      <c r="E76" s="119"/>
      <c r="F76" s="120"/>
      <c r="G76" s="121"/>
      <c r="H76" s="122"/>
    </row>
    <row r="77" spans="1:14" x14ac:dyDescent="0.25">
      <c r="A77" s="117"/>
      <c r="B77" s="118"/>
      <c r="C77" s="118"/>
      <c r="D77" s="118"/>
      <c r="E77" s="119"/>
      <c r="F77" s="120"/>
      <c r="G77" s="121"/>
      <c r="H77" s="122"/>
    </row>
    <row r="78" spans="1:14" x14ac:dyDescent="0.25">
      <c r="A78" s="117"/>
      <c r="B78" s="118"/>
      <c r="C78" s="118"/>
      <c r="D78" s="118"/>
      <c r="E78" s="119"/>
      <c r="F78" s="120"/>
      <c r="G78" s="121"/>
      <c r="H78" s="122"/>
    </row>
    <row r="79" spans="1:14" x14ac:dyDescent="0.25">
      <c r="A79" s="117"/>
      <c r="B79" s="118"/>
      <c r="C79" s="118"/>
      <c r="D79" s="118"/>
      <c r="E79" s="119"/>
      <c r="F79" s="120"/>
      <c r="G79" s="121"/>
      <c r="H79" s="122"/>
    </row>
    <row r="80" spans="1:14" x14ac:dyDescent="0.25">
      <c r="A80" s="117"/>
      <c r="B80" s="118"/>
      <c r="C80" s="118"/>
      <c r="D80" s="118"/>
      <c r="E80" s="119"/>
      <c r="F80" s="120"/>
      <c r="G80" s="121"/>
      <c r="H80" s="122"/>
    </row>
    <row r="81" spans="1:8" x14ac:dyDescent="0.25">
      <c r="A81" s="117"/>
      <c r="B81" s="118"/>
      <c r="C81" s="118"/>
      <c r="D81" s="118"/>
      <c r="E81" s="119"/>
      <c r="F81" s="120"/>
      <c r="G81" s="121"/>
      <c r="H81" s="122"/>
    </row>
    <row r="82" spans="1:8" x14ac:dyDescent="0.25">
      <c r="A82" s="117"/>
      <c r="B82" s="118"/>
      <c r="C82" s="118"/>
      <c r="D82" s="118"/>
      <c r="E82" s="119"/>
      <c r="F82" s="120"/>
      <c r="G82" s="121"/>
      <c r="H82" s="122"/>
    </row>
    <row r="83" spans="1:8" x14ac:dyDescent="0.25">
      <c r="A83" s="117"/>
      <c r="B83" s="118"/>
      <c r="C83" s="118"/>
      <c r="D83" s="118"/>
      <c r="E83" s="119"/>
      <c r="F83" s="120"/>
      <c r="G83" s="121"/>
      <c r="H83" s="122"/>
    </row>
    <row r="84" spans="1:8" x14ac:dyDescent="0.25">
      <c r="A84" s="117"/>
      <c r="B84" s="118"/>
      <c r="C84" s="118"/>
      <c r="D84" s="118"/>
      <c r="E84" s="119"/>
      <c r="F84" s="120"/>
      <c r="G84" s="121"/>
      <c r="H84" s="122"/>
    </row>
    <row r="85" spans="1:8" x14ac:dyDescent="0.25">
      <c r="A85" s="117"/>
      <c r="B85" s="118"/>
      <c r="C85" s="118"/>
      <c r="D85" s="118"/>
      <c r="E85" s="119"/>
      <c r="F85" s="120"/>
      <c r="G85" s="121"/>
      <c r="H85" s="122"/>
    </row>
    <row r="86" spans="1:8" x14ac:dyDescent="0.25">
      <c r="A86" s="117"/>
      <c r="B86" s="118"/>
      <c r="C86" s="118"/>
      <c r="D86" s="118"/>
      <c r="E86" s="119"/>
      <c r="F86" s="120"/>
      <c r="G86" s="121"/>
      <c r="H86" s="122"/>
    </row>
    <row r="87" spans="1:8" x14ac:dyDescent="0.25">
      <c r="A87" s="115"/>
      <c r="B87" s="115"/>
      <c r="C87" s="115"/>
      <c r="D87" s="115"/>
      <c r="E87" s="115"/>
      <c r="F87" s="115"/>
      <c r="G87" s="115"/>
      <c r="H87" s="115"/>
    </row>
    <row r="88" spans="1:8" x14ac:dyDescent="0.25">
      <c r="A88" s="115"/>
      <c r="B88" s="115"/>
      <c r="C88" s="115"/>
      <c r="D88" s="115"/>
      <c r="E88" s="115"/>
      <c r="F88" s="115"/>
      <c r="G88" s="115"/>
      <c r="H88" s="115"/>
    </row>
    <row r="89" spans="1:8" x14ac:dyDescent="0.25">
      <c r="A89" s="115"/>
      <c r="B89" s="115"/>
      <c r="C89" s="115"/>
      <c r="D89" s="115"/>
      <c r="E89" s="115"/>
      <c r="F89" s="115"/>
      <c r="G89" s="115"/>
      <c r="H89" s="115"/>
    </row>
    <row r="90" spans="1:8" x14ac:dyDescent="0.25">
      <c r="A90" s="115"/>
      <c r="B90" s="115"/>
      <c r="C90" s="115"/>
      <c r="D90" s="115"/>
      <c r="E90" s="115"/>
      <c r="F90" s="115"/>
      <c r="G90" s="115"/>
      <c r="H90" s="115"/>
    </row>
  </sheetData>
  <mergeCells count="14">
    <mergeCell ref="R2:S2"/>
    <mergeCell ref="T2:U2"/>
    <mergeCell ref="V2:W2"/>
    <mergeCell ref="J25:K25"/>
    <mergeCell ref="L25:M25"/>
    <mergeCell ref="R25:S25"/>
    <mergeCell ref="T25:U25"/>
    <mergeCell ref="V25:W25"/>
    <mergeCell ref="P2:Q2"/>
    <mergeCell ref="F2:G2"/>
    <mergeCell ref="H2:I2"/>
    <mergeCell ref="J2:K2"/>
    <mergeCell ref="L2:M2"/>
    <mergeCell ref="N2:O2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I60"/>
  <sheetViews>
    <sheetView tabSelected="1" topLeftCell="K1" zoomScaleNormal="100" workbookViewId="0">
      <selection activeCell="S5" sqref="S5"/>
    </sheetView>
  </sheetViews>
  <sheetFormatPr defaultRowHeight="13.2" x14ac:dyDescent="0.25"/>
  <cols>
    <col min="1" max="1" width="4.5546875" customWidth="1"/>
    <col min="2" max="2" width="28.88671875" customWidth="1"/>
    <col min="4" max="4" width="13.44140625" bestFit="1" customWidth="1"/>
    <col min="5" max="7" width="20.6640625" customWidth="1"/>
    <col min="8" max="9" width="20.6640625" style="86" customWidth="1"/>
    <col min="12" max="13" width="11.5546875" customWidth="1"/>
    <col min="14" max="14" width="3.44140625" customWidth="1"/>
    <col min="15" max="15" width="33.6640625" customWidth="1"/>
    <col min="16" max="17" width="11.6640625" customWidth="1"/>
    <col min="18" max="18" width="12.109375" bestFit="1" customWidth="1"/>
  </cols>
  <sheetData>
    <row r="1" spans="1:87" ht="13.8" thickBot="1" x14ac:dyDescent="0.3">
      <c r="B1" s="166" t="s">
        <v>74</v>
      </c>
      <c r="C1" s="85">
        <v>43755</v>
      </c>
      <c r="E1" s="166" t="s">
        <v>75</v>
      </c>
      <c r="F1" s="167">
        <v>43745</v>
      </c>
    </row>
    <row r="2" spans="1:87" ht="15.6" thickBot="1" x14ac:dyDescent="0.3">
      <c r="B2" s="23"/>
      <c r="C2" s="31"/>
      <c r="D2" s="23"/>
      <c r="E2" s="3"/>
      <c r="F2" s="3"/>
      <c r="G2" s="3"/>
      <c r="H2" s="3"/>
      <c r="I2" s="3"/>
      <c r="J2" s="2"/>
      <c r="K2" s="2"/>
      <c r="L2" s="28"/>
      <c r="M2" s="28"/>
      <c r="N2" s="29"/>
      <c r="O2" s="30"/>
      <c r="P2" s="30"/>
      <c r="Q2" s="30"/>
      <c r="R2" s="2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7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ht="40.5" customHeight="1" thickBot="1" x14ac:dyDescent="0.3">
      <c r="B3" s="64" t="s">
        <v>3</v>
      </c>
      <c r="C3" s="35" t="s">
        <v>2</v>
      </c>
      <c r="D3" s="36" t="s">
        <v>1</v>
      </c>
      <c r="E3" s="37" t="s">
        <v>14</v>
      </c>
      <c r="F3" s="37" t="s">
        <v>59</v>
      </c>
      <c r="G3" s="38" t="s">
        <v>60</v>
      </c>
      <c r="H3" s="140" t="s">
        <v>61</v>
      </c>
      <c r="I3" s="39" t="s">
        <v>62</v>
      </c>
      <c r="J3" s="3"/>
      <c r="K3" s="141" t="s">
        <v>63</v>
      </c>
      <c r="L3" s="65" t="s">
        <v>64</v>
      </c>
      <c r="M3" s="65" t="s">
        <v>65</v>
      </c>
      <c r="N3" s="29"/>
      <c r="O3" s="67" t="s">
        <v>0</v>
      </c>
      <c r="P3" s="141" t="s">
        <v>63</v>
      </c>
      <c r="Q3" s="67"/>
      <c r="R3" s="65" t="s">
        <v>64</v>
      </c>
      <c r="S3" s="68"/>
      <c r="T3" s="65" t="s">
        <v>65</v>
      </c>
      <c r="U3" s="68"/>
      <c r="V3" s="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</row>
    <row r="4" spans="1:87" x14ac:dyDescent="0.25">
      <c r="A4" s="170">
        <v>1</v>
      </c>
      <c r="B4" s="171" t="s">
        <v>68</v>
      </c>
      <c r="C4" s="48">
        <v>1</v>
      </c>
      <c r="D4" s="49">
        <v>56</v>
      </c>
      <c r="E4" s="50">
        <v>12</v>
      </c>
      <c r="F4" s="51">
        <v>12</v>
      </c>
      <c r="G4" s="51">
        <v>8</v>
      </c>
      <c r="H4" s="63">
        <v>6</v>
      </c>
      <c r="I4" s="52">
        <v>18</v>
      </c>
      <c r="J4" s="3">
        <f>SUM(E4:I4)</f>
        <v>56</v>
      </c>
      <c r="K4" s="12">
        <f>SUM(F4:I4)/J4</f>
        <v>0.7857142857142857</v>
      </c>
      <c r="L4" s="185">
        <f>(E4*0+F4*1+G4*2+H4*3+I4*4)/(4*J4)</f>
        <v>0.5267857142857143</v>
      </c>
      <c r="M4" s="66"/>
      <c r="N4" s="14"/>
      <c r="O4" s="69" t="str">
        <f>A4&amp;". "&amp;B4</f>
        <v>1. Object 1</v>
      </c>
      <c r="P4" s="69">
        <f>AVERAGE(K4:K7)</f>
        <v>0.75446428571428581</v>
      </c>
      <c r="Q4" s="69">
        <f>STDEV(K4:K7)</f>
        <v>3.0496877279641656E-2</v>
      </c>
      <c r="R4" s="70">
        <f>AVERAGE(L4:L7)</f>
        <v>0.48102678571428575</v>
      </c>
      <c r="S4" s="71">
        <f>STDEV(L4:L7)</f>
        <v>5.9042886055031635E-2</v>
      </c>
      <c r="T4" s="72"/>
      <c r="U4" s="73"/>
      <c r="V4" s="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5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</row>
    <row r="5" spans="1:87" x14ac:dyDescent="0.25">
      <c r="A5" s="170"/>
      <c r="B5" s="172"/>
      <c r="C5" s="12">
        <v>2</v>
      </c>
      <c r="D5" s="15">
        <v>56</v>
      </c>
      <c r="E5" s="21">
        <v>13</v>
      </c>
      <c r="F5" s="22">
        <v>13</v>
      </c>
      <c r="G5" s="22">
        <v>10</v>
      </c>
      <c r="H5" s="17">
        <v>5</v>
      </c>
      <c r="I5" s="32">
        <v>15</v>
      </c>
      <c r="J5" s="3">
        <f t="shared" ref="J5:J30" si="0">SUM(E5:I5)</f>
        <v>56</v>
      </c>
      <c r="K5" s="12">
        <f>SUM(F5:I5)/J5</f>
        <v>0.7678571428571429</v>
      </c>
      <c r="L5" s="185">
        <f t="shared" ref="L5:L31" si="1">(E5*0+F5*1+G5*2+H5*3+I5*4)/(4*J5)</f>
        <v>0.48214285714285715</v>
      </c>
      <c r="M5" s="66"/>
      <c r="N5" s="14"/>
      <c r="O5" s="74" t="str">
        <f>A8&amp;". "&amp;B8</f>
        <v>2. Object 2</v>
      </c>
      <c r="P5" s="78">
        <f>AVERAGE(K8:K11)</f>
        <v>0.73660714285714279</v>
      </c>
      <c r="Q5" s="78">
        <f>STDEV(K8:K11)</f>
        <v>6.740923602920311E-2</v>
      </c>
      <c r="R5" s="75">
        <f>AVERAGE(L8:L11)</f>
        <v>0.4308035714285714</v>
      </c>
      <c r="S5" s="76">
        <f>STDEV(L8:L11)</f>
        <v>0.1160428078266782</v>
      </c>
      <c r="T5" s="75">
        <f>AVERAGE(M8:M11)</f>
        <v>0.10440835266821355</v>
      </c>
      <c r="U5" s="76">
        <f>STDEV(M8:M11)</f>
        <v>0.24123980466984563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25">
      <c r="A6" s="170"/>
      <c r="B6" s="172"/>
      <c r="C6" s="12">
        <v>3</v>
      </c>
      <c r="D6" s="15">
        <v>56</v>
      </c>
      <c r="E6" s="21">
        <v>14</v>
      </c>
      <c r="F6" s="22">
        <v>10</v>
      </c>
      <c r="G6" s="22">
        <v>6</v>
      </c>
      <c r="H6" s="17">
        <v>10</v>
      </c>
      <c r="I6" s="32">
        <v>16</v>
      </c>
      <c r="J6" s="3">
        <f t="shared" si="0"/>
        <v>56</v>
      </c>
      <c r="K6" s="12">
        <f t="shared" ref="K6:K31" si="2">SUM(F6:I6)/J6</f>
        <v>0.75</v>
      </c>
      <c r="L6" s="185">
        <f t="shared" si="1"/>
        <v>0.5178571428571429</v>
      </c>
      <c r="M6" s="66"/>
      <c r="N6" s="14"/>
      <c r="O6" s="74" t="str">
        <f>A12&amp;". "&amp;B12</f>
        <v>3. Object 3</v>
      </c>
      <c r="P6" s="78">
        <f>AVERAGE(K12:K15)</f>
        <v>0.7589285714285714</v>
      </c>
      <c r="Q6" s="78">
        <f>STDEV(K12:K15)</f>
        <v>7.7837481134654884E-2</v>
      </c>
      <c r="R6" s="75">
        <f>AVERAGE(L12:L15)</f>
        <v>0.4776785714285714</v>
      </c>
      <c r="S6" s="76">
        <f>STDEV(L12:L15)</f>
        <v>7.0398072455445812E-2</v>
      </c>
      <c r="T6" s="75">
        <f>AVERAGE(M12:M15)</f>
        <v>6.9605568445476815E-3</v>
      </c>
      <c r="U6" s="76">
        <f>STDEV(M12:M15)</f>
        <v>0.14634958914171531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ht="13.8" thickBot="1" x14ac:dyDescent="0.3">
      <c r="A7" s="170"/>
      <c r="B7" s="173"/>
      <c r="C7" s="13">
        <v>4</v>
      </c>
      <c r="D7" s="18">
        <v>56</v>
      </c>
      <c r="E7" s="53">
        <v>16</v>
      </c>
      <c r="F7" s="54">
        <v>16</v>
      </c>
      <c r="G7" s="54">
        <v>8</v>
      </c>
      <c r="H7" s="20">
        <v>7</v>
      </c>
      <c r="I7" s="55">
        <v>9</v>
      </c>
      <c r="J7" s="3">
        <f t="shared" si="0"/>
        <v>56</v>
      </c>
      <c r="K7" s="12">
        <f t="shared" si="2"/>
        <v>0.7142857142857143</v>
      </c>
      <c r="L7" s="185">
        <f t="shared" si="1"/>
        <v>0.39732142857142855</v>
      </c>
      <c r="M7" s="66"/>
      <c r="N7" s="14"/>
      <c r="O7" s="74" t="str">
        <f>A16&amp;". "&amp;B16</f>
        <v>4. Object 4</v>
      </c>
      <c r="P7" s="78">
        <f>AVERAGE(K16:K19)</f>
        <v>0.7723214285714286</v>
      </c>
      <c r="Q7" s="78">
        <f>STDEV(K16:K19)</f>
        <v>0.10450624920285395</v>
      </c>
      <c r="R7" s="75">
        <f>AVERAGE(L16:L19)</f>
        <v>0.54799107142857151</v>
      </c>
      <c r="S7" s="76">
        <f>STDEV(L16:L19)</f>
        <v>3.7417532621071926E-2</v>
      </c>
      <c r="T7" s="75">
        <f>AVERAGE(M16:M19)</f>
        <v>-0.13921113689095124</v>
      </c>
      <c r="U7" s="76">
        <f>STDEV(M16:M19)</f>
        <v>7.7786796353782897E-2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25">
      <c r="A8" s="170">
        <v>2</v>
      </c>
      <c r="B8" s="171" t="s">
        <v>69</v>
      </c>
      <c r="C8" s="44">
        <v>1</v>
      </c>
      <c r="D8" s="49">
        <v>56</v>
      </c>
      <c r="E8" s="50">
        <v>19</v>
      </c>
      <c r="F8" s="51">
        <v>14</v>
      </c>
      <c r="G8" s="51">
        <v>11</v>
      </c>
      <c r="H8" s="63">
        <v>5</v>
      </c>
      <c r="I8" s="52">
        <v>7</v>
      </c>
      <c r="J8" s="3">
        <f t="shared" si="0"/>
        <v>56</v>
      </c>
      <c r="K8" s="12">
        <f t="shared" si="2"/>
        <v>0.6607142857142857</v>
      </c>
      <c r="L8" s="185">
        <f t="shared" si="1"/>
        <v>0.35267857142857145</v>
      </c>
      <c r="M8" s="66">
        <f t="shared" ref="M8:M31" si="3">($R$4-L8)/$R$4</f>
        <v>0.26682134570765664</v>
      </c>
      <c r="N8" s="14"/>
      <c r="O8" s="74" t="str">
        <f>A20&amp;". "&amp;B20</f>
        <v>5. Object 5</v>
      </c>
      <c r="P8" s="78">
        <f>AVERAGE(K20:K23)</f>
        <v>0.6919642857142857</v>
      </c>
      <c r="Q8" s="78">
        <f>STDEV(K20:K23)</f>
        <v>4.4642857142857116E-2</v>
      </c>
      <c r="R8" s="75">
        <f>AVERAGE(L20:L23)</f>
        <v>0.4564732142857143</v>
      </c>
      <c r="S8" s="76">
        <f>STDEV(L20:L23)</f>
        <v>6.6653544892741293E-2</v>
      </c>
      <c r="T8" s="75">
        <f>AVERAGE(M20:M23)</f>
        <v>5.1044083526682243E-2</v>
      </c>
      <c r="U8" s="76">
        <f>STDEV(M20:M23)</f>
        <v>0.13856514205080364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25">
      <c r="A9" s="170"/>
      <c r="B9" s="172"/>
      <c r="C9" s="12">
        <v>2</v>
      </c>
      <c r="D9" s="15">
        <v>56</v>
      </c>
      <c r="E9" s="21">
        <v>14</v>
      </c>
      <c r="F9" s="22">
        <v>15</v>
      </c>
      <c r="G9" s="22">
        <v>13</v>
      </c>
      <c r="H9" s="17">
        <v>8</v>
      </c>
      <c r="I9" s="32">
        <v>6</v>
      </c>
      <c r="J9" s="3">
        <f t="shared" si="0"/>
        <v>56</v>
      </c>
      <c r="K9" s="12">
        <f t="shared" si="2"/>
        <v>0.75</v>
      </c>
      <c r="L9" s="185">
        <f t="shared" si="1"/>
        <v>0.39732142857142855</v>
      </c>
      <c r="M9" s="66">
        <f t="shared" si="3"/>
        <v>0.17401392111368921</v>
      </c>
      <c r="N9" s="14"/>
      <c r="O9" s="74" t="str">
        <f>A24&amp;". "&amp;B24</f>
        <v>6. Object 6</v>
      </c>
      <c r="P9" s="78">
        <f>AVERAGE(K24:K27)</f>
        <v>0.75</v>
      </c>
      <c r="Q9" s="78">
        <f>STDEV(K24:K27)</f>
        <v>6.1858957413174216E-2</v>
      </c>
      <c r="R9" s="75">
        <f>AVERAGE(L24:L27)</f>
        <v>0.5</v>
      </c>
      <c r="S9" s="76">
        <f>STDEV(L24:L27)</f>
        <v>4.4194173824159223E-2</v>
      </c>
      <c r="T9" s="75">
        <f>AVERAGE(M24:M27)</f>
        <v>-3.944315545243611E-2</v>
      </c>
      <c r="U9" s="76">
        <f>STDEV(M24:M27)</f>
        <v>9.1874662984795033E-2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25">
      <c r="A10" s="170"/>
      <c r="B10" s="172"/>
      <c r="C10" s="12">
        <v>3</v>
      </c>
      <c r="D10" s="15">
        <v>56</v>
      </c>
      <c r="E10" s="21">
        <v>10</v>
      </c>
      <c r="F10" s="22">
        <v>6</v>
      </c>
      <c r="G10" s="22">
        <v>12</v>
      </c>
      <c r="H10" s="17">
        <v>7</v>
      </c>
      <c r="I10" s="32">
        <v>21</v>
      </c>
      <c r="J10" s="3">
        <f t="shared" si="0"/>
        <v>56</v>
      </c>
      <c r="K10" s="12">
        <f t="shared" si="2"/>
        <v>0.8214285714285714</v>
      </c>
      <c r="L10" s="185">
        <f t="shared" si="1"/>
        <v>0.6026785714285714</v>
      </c>
      <c r="M10" s="66">
        <f t="shared" si="3"/>
        <v>-0.25290023201856132</v>
      </c>
      <c r="N10" s="14"/>
      <c r="O10" s="74" t="str">
        <f>A28&amp;". "&amp;B28</f>
        <v xml:space="preserve">7. </v>
      </c>
      <c r="P10" s="78" t="e">
        <f>AVERAGE(K28:K31)</f>
        <v>#DIV/0!</v>
      </c>
      <c r="Q10" s="78" t="e">
        <f>STDEV(K28:K31)</f>
        <v>#DIV/0!</v>
      </c>
      <c r="R10" s="75" t="e">
        <f>AVERAGE(L28:L31)</f>
        <v>#DIV/0!</v>
      </c>
      <c r="S10" s="76" t="e">
        <f>STDEV(L28:L31)</f>
        <v>#DIV/0!</v>
      </c>
      <c r="T10" s="75" t="e">
        <f>AVERAGE(M28:M31)</f>
        <v>#DIV/0!</v>
      </c>
      <c r="U10" s="76" t="e">
        <f>STDEV(M28:M31)</f>
        <v>#DIV/0!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ht="13.8" thickBot="1" x14ac:dyDescent="0.3">
      <c r="A11" s="170"/>
      <c r="B11" s="173"/>
      <c r="C11" s="40">
        <v>4</v>
      </c>
      <c r="D11" s="18">
        <v>56</v>
      </c>
      <c r="E11" s="53">
        <v>16</v>
      </c>
      <c r="F11" s="54">
        <v>16</v>
      </c>
      <c r="G11" s="54">
        <v>13</v>
      </c>
      <c r="H11" s="20">
        <v>3</v>
      </c>
      <c r="I11" s="55">
        <v>8</v>
      </c>
      <c r="J11" s="3">
        <f t="shared" si="0"/>
        <v>56</v>
      </c>
      <c r="K11" s="12">
        <f t="shared" si="2"/>
        <v>0.7142857142857143</v>
      </c>
      <c r="L11" s="185">
        <f t="shared" si="1"/>
        <v>0.3705357142857143</v>
      </c>
      <c r="M11" s="66">
        <f t="shared" si="3"/>
        <v>0.22969837587006964</v>
      </c>
      <c r="N11" s="14"/>
      <c r="O11" s="74" t="str">
        <f>A33&amp;". "&amp;B33</f>
        <v xml:space="preserve">8. </v>
      </c>
      <c r="P11" s="78" t="e">
        <f>AVERAGE(K33:K36)</f>
        <v>#DIV/0!</v>
      </c>
      <c r="Q11" s="78" t="e">
        <f>STDEV(K33:K36)</f>
        <v>#DIV/0!</v>
      </c>
      <c r="R11" s="75" t="e">
        <f>AVERAGE(L33:L36)</f>
        <v>#DIV/0!</v>
      </c>
      <c r="S11" s="76" t="e">
        <f>STDEV(L33:L36)</f>
        <v>#DIV/0!</v>
      </c>
      <c r="T11" s="75" t="e">
        <f>AVERAGE(M33:M36)</f>
        <v>#DIV/0!</v>
      </c>
      <c r="U11" s="76" t="e">
        <f>STDEV(M33:M36)</f>
        <v>#DIV/0!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x14ac:dyDescent="0.25">
      <c r="A12" s="170">
        <v>3</v>
      </c>
      <c r="B12" s="171" t="s">
        <v>70</v>
      </c>
      <c r="C12" s="48">
        <v>1</v>
      </c>
      <c r="D12" s="49">
        <v>56</v>
      </c>
      <c r="E12" s="50">
        <v>16</v>
      </c>
      <c r="F12" s="51">
        <v>12</v>
      </c>
      <c r="G12" s="51">
        <v>15</v>
      </c>
      <c r="H12" s="63">
        <v>3</v>
      </c>
      <c r="I12" s="52">
        <v>10</v>
      </c>
      <c r="J12" s="3">
        <f t="shared" si="0"/>
        <v>56</v>
      </c>
      <c r="K12" s="12">
        <f t="shared" si="2"/>
        <v>0.7142857142857143</v>
      </c>
      <c r="L12" s="185">
        <f t="shared" si="1"/>
        <v>0.40625</v>
      </c>
      <c r="M12" s="66">
        <f t="shared" si="3"/>
        <v>0.15545243619489565</v>
      </c>
      <c r="N12" s="14"/>
      <c r="O12" s="74" t="str">
        <f>A37&amp;". "&amp;B37</f>
        <v xml:space="preserve">9. </v>
      </c>
      <c r="P12" s="78" t="e">
        <f>AVERAGE(K37:K40)</f>
        <v>#DIV/0!</v>
      </c>
      <c r="Q12" s="78" t="e">
        <f>STDEV(K37:K40)</f>
        <v>#DIV/0!</v>
      </c>
      <c r="R12" s="75" t="e">
        <f>AVERAGE(L37:L40)</f>
        <v>#DIV/0!</v>
      </c>
      <c r="S12" s="76" t="e">
        <f>STDEV(L37:L40)</f>
        <v>#DIV/0!</v>
      </c>
      <c r="T12" s="75" t="e">
        <f>AVERAGE(M37:M40)</f>
        <v>#DIV/0!</v>
      </c>
      <c r="U12" s="76" t="e">
        <f>STDEV(M37:M40)</f>
        <v>#DIV/0!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3"/>
    </row>
    <row r="13" spans="1:87" x14ac:dyDescent="0.25">
      <c r="A13" s="170"/>
      <c r="B13" s="172"/>
      <c r="C13" s="12">
        <v>2</v>
      </c>
      <c r="D13" s="15">
        <v>56</v>
      </c>
      <c r="E13" s="21">
        <v>16</v>
      </c>
      <c r="F13" s="22">
        <v>11</v>
      </c>
      <c r="G13" s="22">
        <v>13</v>
      </c>
      <c r="H13" s="17">
        <v>5</v>
      </c>
      <c r="I13" s="32">
        <v>11</v>
      </c>
      <c r="J13" s="3">
        <f t="shared" si="0"/>
        <v>56</v>
      </c>
      <c r="K13" s="12">
        <f t="shared" si="2"/>
        <v>0.7142857142857143</v>
      </c>
      <c r="L13" s="185">
        <f t="shared" si="1"/>
        <v>0.42857142857142855</v>
      </c>
      <c r="M13" s="66">
        <f t="shared" si="3"/>
        <v>0.10904872389791195</v>
      </c>
      <c r="N13" s="14"/>
      <c r="O13" s="74" t="str">
        <f>A41&amp;". "&amp;B41</f>
        <v xml:space="preserve">10. </v>
      </c>
      <c r="P13" s="78" t="e">
        <f>AVERAGE(K41:K44)</f>
        <v>#DIV/0!</v>
      </c>
      <c r="Q13" s="78" t="e">
        <f>STDEV(K41:K44)</f>
        <v>#DIV/0!</v>
      </c>
      <c r="R13" s="75" t="e">
        <f>AVERAGE(L41:L44)</f>
        <v>#DIV/0!</v>
      </c>
      <c r="S13" s="76" t="e">
        <f>STDEV(L41:L44)</f>
        <v>#DIV/0!</v>
      </c>
      <c r="T13" s="75" t="e">
        <f>AVERAGE(M41:M44)</f>
        <v>#DIV/0!</v>
      </c>
      <c r="U13" s="76" t="e">
        <f>STDEV(M41:M44)</f>
        <v>#DIV/0!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/>
    </row>
    <row r="14" spans="1:87" x14ac:dyDescent="0.25">
      <c r="A14" s="170"/>
      <c r="B14" s="172"/>
      <c r="C14" s="12">
        <v>3</v>
      </c>
      <c r="D14" s="15">
        <v>56</v>
      </c>
      <c r="E14" s="21">
        <v>15</v>
      </c>
      <c r="F14" s="22">
        <v>10</v>
      </c>
      <c r="G14" s="22">
        <v>7</v>
      </c>
      <c r="H14" s="17">
        <v>1</v>
      </c>
      <c r="I14" s="32">
        <v>23</v>
      </c>
      <c r="J14" s="3">
        <f t="shared" si="0"/>
        <v>56</v>
      </c>
      <c r="K14" s="12">
        <f t="shared" si="2"/>
        <v>0.7321428571428571</v>
      </c>
      <c r="L14" s="185">
        <f t="shared" si="1"/>
        <v>0.53125</v>
      </c>
      <c r="M14" s="66">
        <f t="shared" si="3"/>
        <v>-0.10440835266821337</v>
      </c>
      <c r="N14" s="14"/>
      <c r="O14" s="74" t="str">
        <f>A45&amp;". "&amp;B45</f>
        <v xml:space="preserve">11. </v>
      </c>
      <c r="P14" s="78" t="e">
        <f>AVERAGE(K45:K48)</f>
        <v>#DIV/0!</v>
      </c>
      <c r="Q14" s="78" t="e">
        <f>STDEV(K45:K48)</f>
        <v>#DIV/0!</v>
      </c>
      <c r="R14" s="75" t="e">
        <f>AVERAGE(L45:L48)</f>
        <v>#DIV/0!</v>
      </c>
      <c r="S14" s="76" t="e">
        <f>STDEV(L45:L48)</f>
        <v>#DIV/0!</v>
      </c>
      <c r="T14" s="75" t="e">
        <f>AVERAGE(M45:M48)</f>
        <v>#DIV/0!</v>
      </c>
      <c r="U14" s="76" t="e">
        <f>STDEV(M45:M48)</f>
        <v>#DIV/0!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</row>
    <row r="15" spans="1:87" ht="13.8" thickBot="1" x14ac:dyDescent="0.3">
      <c r="A15" s="170"/>
      <c r="B15" s="173"/>
      <c r="C15" s="13">
        <v>4</v>
      </c>
      <c r="D15" s="18">
        <v>56</v>
      </c>
      <c r="E15" s="53">
        <v>7</v>
      </c>
      <c r="F15" s="54">
        <v>12</v>
      </c>
      <c r="G15" s="54">
        <v>15</v>
      </c>
      <c r="H15" s="20">
        <v>8</v>
      </c>
      <c r="I15" s="55">
        <v>14</v>
      </c>
      <c r="J15" s="3">
        <f t="shared" si="0"/>
        <v>56</v>
      </c>
      <c r="K15" s="12">
        <f t="shared" si="2"/>
        <v>0.875</v>
      </c>
      <c r="L15" s="185">
        <f t="shared" si="1"/>
        <v>0.5446428571428571</v>
      </c>
      <c r="M15" s="66">
        <f t="shared" si="3"/>
        <v>-0.13225058004640353</v>
      </c>
      <c r="N15" s="14"/>
      <c r="O15" s="77" t="str">
        <f>A49&amp;". "&amp;B49</f>
        <v xml:space="preserve">12. </v>
      </c>
      <c r="P15" s="78" t="e">
        <f>AVERAGE(K49:K52)</f>
        <v>#DIV/0!</v>
      </c>
      <c r="Q15" s="78" t="e">
        <f>STDEV(K49:K52)</f>
        <v>#DIV/0!</v>
      </c>
      <c r="R15" s="75" t="e">
        <f>AVERAGE(L49:L52)</f>
        <v>#DIV/0!</v>
      </c>
      <c r="S15" s="76" t="e">
        <f>STDEV(L49:L52)</f>
        <v>#DIV/0!</v>
      </c>
      <c r="T15" s="75" t="e">
        <f>AVERAGE(M49:M52)</f>
        <v>#DIV/0!</v>
      </c>
      <c r="U15" s="76" t="e">
        <f>STDEV(M49:M52)</f>
        <v>#DIV/0!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</row>
    <row r="16" spans="1:87" x14ac:dyDescent="0.25">
      <c r="A16" s="170">
        <v>4</v>
      </c>
      <c r="B16" s="171" t="s">
        <v>71</v>
      </c>
      <c r="C16" s="44">
        <v>1</v>
      </c>
      <c r="D16" s="49">
        <v>56</v>
      </c>
      <c r="E16" s="50">
        <v>6</v>
      </c>
      <c r="F16" s="51">
        <v>15</v>
      </c>
      <c r="G16" s="51">
        <v>9</v>
      </c>
      <c r="H16" s="63">
        <v>7</v>
      </c>
      <c r="I16" s="52">
        <v>19</v>
      </c>
      <c r="J16" s="3">
        <f t="shared" si="0"/>
        <v>56</v>
      </c>
      <c r="K16" s="12">
        <f t="shared" si="2"/>
        <v>0.8928571428571429</v>
      </c>
      <c r="L16" s="185">
        <f t="shared" si="1"/>
        <v>0.5803571428571429</v>
      </c>
      <c r="M16" s="66">
        <f t="shared" si="3"/>
        <v>-0.20649651972157773</v>
      </c>
      <c r="N16" s="14"/>
      <c r="O16" s="78" t="str">
        <f>A53&amp;". "&amp;B53</f>
        <v xml:space="preserve">13. </v>
      </c>
      <c r="P16" s="78" t="e">
        <f>AVERAGE(K53:K56)</f>
        <v>#DIV/0!</v>
      </c>
      <c r="Q16" s="78" t="e">
        <f>STDEV(K53:K56)</f>
        <v>#DIV/0!</v>
      </c>
      <c r="R16" s="75" t="e">
        <f>AVERAGE(L53:L56)</f>
        <v>#DIV/0!</v>
      </c>
      <c r="S16" s="76" t="e">
        <f>STDEV(L53:L56)</f>
        <v>#DIV/0!</v>
      </c>
      <c r="T16" s="75" t="e">
        <f>AVERAGE(M53:M56)</f>
        <v>#DIV/0!</v>
      </c>
      <c r="U16" s="76" t="e">
        <f>STDEV(M53:M56)</f>
        <v>#DIV/0!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</row>
    <row r="17" spans="1:87" x14ac:dyDescent="0.25">
      <c r="A17" s="170"/>
      <c r="B17" s="172"/>
      <c r="C17" s="12">
        <v>2</v>
      </c>
      <c r="D17" s="15">
        <v>56</v>
      </c>
      <c r="E17" s="21">
        <v>11</v>
      </c>
      <c r="F17" s="22">
        <v>7</v>
      </c>
      <c r="G17" s="22">
        <v>13</v>
      </c>
      <c r="H17" s="17">
        <v>3</v>
      </c>
      <c r="I17" s="32">
        <v>22</v>
      </c>
      <c r="J17" s="3">
        <f t="shared" si="0"/>
        <v>56</v>
      </c>
      <c r="K17" s="12">
        <f t="shared" si="2"/>
        <v>0.8035714285714286</v>
      </c>
      <c r="L17" s="185">
        <f t="shared" si="1"/>
        <v>0.5803571428571429</v>
      </c>
      <c r="M17" s="66">
        <f t="shared" si="3"/>
        <v>-0.20649651972157773</v>
      </c>
      <c r="N17" s="14"/>
      <c r="O17" s="74" t="str">
        <f>A57&amp;". "&amp;B57</f>
        <v xml:space="preserve">14. </v>
      </c>
      <c r="P17" s="78" t="e">
        <f>AVERAGE(K57:K60)</f>
        <v>#DIV/0!</v>
      </c>
      <c r="Q17" s="78" t="e">
        <f>STDEV(K57:K60)</f>
        <v>#DIV/0!</v>
      </c>
      <c r="R17" s="75" t="e">
        <f>AVERAGE(L57:L60)</f>
        <v>#DIV/0!</v>
      </c>
      <c r="S17" s="76" t="e">
        <f>STDEV(L57:L60)</f>
        <v>#DIV/0!</v>
      </c>
      <c r="T17" s="75" t="e">
        <f>AVERAGE(M57:M60)</f>
        <v>#DIV/0!</v>
      </c>
      <c r="U17" s="76" t="e">
        <f>STDEV(M57:M60)</f>
        <v>#DIV/0!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</row>
    <row r="18" spans="1:87" x14ac:dyDescent="0.25">
      <c r="A18" s="170"/>
      <c r="B18" s="172"/>
      <c r="C18" s="12">
        <v>3</v>
      </c>
      <c r="D18" s="15">
        <v>56</v>
      </c>
      <c r="E18" s="21">
        <v>20</v>
      </c>
      <c r="F18" s="22">
        <v>4</v>
      </c>
      <c r="G18" s="22">
        <v>7</v>
      </c>
      <c r="H18" s="17">
        <v>2</v>
      </c>
      <c r="I18" s="32">
        <v>23</v>
      </c>
      <c r="J18" s="3">
        <f t="shared" si="0"/>
        <v>56</v>
      </c>
      <c r="K18" s="12">
        <f t="shared" si="2"/>
        <v>0.6428571428571429</v>
      </c>
      <c r="L18" s="185">
        <f t="shared" si="1"/>
        <v>0.5178571428571429</v>
      </c>
      <c r="M18" s="66">
        <f t="shared" si="3"/>
        <v>-7.6566125290023213E-2</v>
      </c>
      <c r="N18" s="14"/>
      <c r="O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</row>
    <row r="19" spans="1:87" ht="13.8" thickBot="1" x14ac:dyDescent="0.3">
      <c r="A19" s="170"/>
      <c r="B19" s="173"/>
      <c r="C19" s="40">
        <v>4</v>
      </c>
      <c r="D19" s="18">
        <v>56</v>
      </c>
      <c r="E19" s="53">
        <v>14</v>
      </c>
      <c r="F19" s="54">
        <v>8</v>
      </c>
      <c r="G19" s="54">
        <v>13</v>
      </c>
      <c r="H19" s="20">
        <v>3</v>
      </c>
      <c r="I19" s="55">
        <v>18</v>
      </c>
      <c r="J19" s="3">
        <f t="shared" si="0"/>
        <v>56</v>
      </c>
      <c r="K19" s="12">
        <f t="shared" si="2"/>
        <v>0.75</v>
      </c>
      <c r="L19" s="185">
        <f t="shared" si="1"/>
        <v>0.5133928571428571</v>
      </c>
      <c r="M19" s="66">
        <f t="shared" si="3"/>
        <v>-6.7285382830626267E-2</v>
      </c>
      <c r="N19" s="14"/>
      <c r="O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1:87" x14ac:dyDescent="0.25">
      <c r="A20" s="170">
        <v>5</v>
      </c>
      <c r="B20" s="171" t="s">
        <v>72</v>
      </c>
      <c r="C20" s="48">
        <v>1</v>
      </c>
      <c r="D20" s="49">
        <v>56</v>
      </c>
      <c r="E20" s="50">
        <v>14</v>
      </c>
      <c r="F20" s="51">
        <v>5</v>
      </c>
      <c r="G20" s="51">
        <v>13</v>
      </c>
      <c r="H20" s="63">
        <v>5</v>
      </c>
      <c r="I20" s="52">
        <v>19</v>
      </c>
      <c r="J20" s="3">
        <f t="shared" si="0"/>
        <v>56</v>
      </c>
      <c r="K20" s="12">
        <f t="shared" si="2"/>
        <v>0.75</v>
      </c>
      <c r="L20" s="185">
        <f t="shared" si="1"/>
        <v>0.5446428571428571</v>
      </c>
      <c r="M20" s="66">
        <f t="shared" si="3"/>
        <v>-0.13225058004640353</v>
      </c>
      <c r="N20" s="14"/>
      <c r="O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1:87" x14ac:dyDescent="0.25">
      <c r="A21" s="170"/>
      <c r="B21" s="172"/>
      <c r="C21" s="12">
        <v>2</v>
      </c>
      <c r="D21" s="15">
        <v>56</v>
      </c>
      <c r="E21" s="21">
        <v>18</v>
      </c>
      <c r="F21" s="22">
        <v>8</v>
      </c>
      <c r="G21" s="22">
        <v>9</v>
      </c>
      <c r="H21" s="17">
        <v>5</v>
      </c>
      <c r="I21" s="32">
        <v>16</v>
      </c>
      <c r="J21" s="3">
        <f t="shared" si="0"/>
        <v>56</v>
      </c>
      <c r="K21" s="12">
        <f t="shared" si="2"/>
        <v>0.6785714285714286</v>
      </c>
      <c r="L21" s="185">
        <f t="shared" si="1"/>
        <v>0.46875</v>
      </c>
      <c r="M21" s="66">
        <f t="shared" si="3"/>
        <v>2.5522041763341146E-2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/>
    </row>
    <row r="22" spans="1:87" x14ac:dyDescent="0.25">
      <c r="A22" s="170"/>
      <c r="B22" s="172"/>
      <c r="C22" s="12">
        <v>3</v>
      </c>
      <c r="D22" s="15">
        <v>56</v>
      </c>
      <c r="E22" s="21">
        <v>17</v>
      </c>
      <c r="F22" s="22">
        <v>12</v>
      </c>
      <c r="G22" s="22">
        <v>13</v>
      </c>
      <c r="H22" s="17">
        <v>6</v>
      </c>
      <c r="I22" s="32">
        <v>8</v>
      </c>
      <c r="J22" s="3">
        <f t="shared" si="0"/>
        <v>56</v>
      </c>
      <c r="K22" s="12">
        <f t="shared" si="2"/>
        <v>0.6964285714285714</v>
      </c>
      <c r="L22" s="185">
        <f t="shared" si="1"/>
        <v>0.39285714285714285</v>
      </c>
      <c r="M22" s="66">
        <f t="shared" si="3"/>
        <v>0.18329466357308594</v>
      </c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/>
    </row>
    <row r="23" spans="1:87" ht="13.8" thickBot="1" x14ac:dyDescent="0.3">
      <c r="A23" s="170"/>
      <c r="B23" s="173"/>
      <c r="C23" s="13">
        <v>4</v>
      </c>
      <c r="D23" s="18">
        <v>56</v>
      </c>
      <c r="E23" s="53">
        <v>20</v>
      </c>
      <c r="F23" s="54">
        <v>6</v>
      </c>
      <c r="G23" s="54">
        <v>12</v>
      </c>
      <c r="H23" s="20">
        <v>8</v>
      </c>
      <c r="I23" s="55">
        <v>10</v>
      </c>
      <c r="J23" s="3">
        <f t="shared" si="0"/>
        <v>56</v>
      </c>
      <c r="K23" s="12">
        <f t="shared" si="2"/>
        <v>0.6428571428571429</v>
      </c>
      <c r="L23" s="185">
        <f t="shared" si="1"/>
        <v>0.41964285714285715</v>
      </c>
      <c r="M23" s="66">
        <f t="shared" si="3"/>
        <v>0.1276102088167054</v>
      </c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</row>
    <row r="24" spans="1:87" x14ac:dyDescent="0.25">
      <c r="A24" s="170">
        <v>6</v>
      </c>
      <c r="B24" s="171" t="s">
        <v>73</v>
      </c>
      <c r="C24" s="44">
        <v>1</v>
      </c>
      <c r="D24" s="49">
        <v>56</v>
      </c>
      <c r="E24" s="50">
        <v>11</v>
      </c>
      <c r="F24" s="51">
        <v>12</v>
      </c>
      <c r="G24" s="51">
        <v>7</v>
      </c>
      <c r="H24" s="63">
        <v>5</v>
      </c>
      <c r="I24" s="52">
        <v>21</v>
      </c>
      <c r="J24" s="3">
        <f t="shared" si="0"/>
        <v>56</v>
      </c>
      <c r="K24" s="12">
        <f t="shared" si="2"/>
        <v>0.8035714285714286</v>
      </c>
      <c r="L24" s="185">
        <f t="shared" si="1"/>
        <v>0.5580357142857143</v>
      </c>
      <c r="M24" s="66">
        <f t="shared" si="3"/>
        <v>-0.16009280742459389</v>
      </c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3"/>
    </row>
    <row r="25" spans="1:87" x14ac:dyDescent="0.25">
      <c r="A25" s="170"/>
      <c r="B25" s="172"/>
      <c r="C25" s="12">
        <v>2</v>
      </c>
      <c r="D25" s="15">
        <v>56</v>
      </c>
      <c r="E25" s="21">
        <v>13</v>
      </c>
      <c r="F25" s="22">
        <v>6</v>
      </c>
      <c r="G25" s="22">
        <v>15</v>
      </c>
      <c r="H25" s="17">
        <v>12</v>
      </c>
      <c r="I25" s="32">
        <v>10</v>
      </c>
      <c r="J25" s="3">
        <f t="shared" si="0"/>
        <v>56</v>
      </c>
      <c r="K25" s="12">
        <f t="shared" si="2"/>
        <v>0.7678571428571429</v>
      </c>
      <c r="L25" s="185">
        <f t="shared" si="1"/>
        <v>0.5</v>
      </c>
      <c r="M25" s="66">
        <f t="shared" si="3"/>
        <v>-3.944315545243611E-2</v>
      </c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3"/>
    </row>
    <row r="26" spans="1:87" x14ac:dyDescent="0.25">
      <c r="A26" s="170"/>
      <c r="B26" s="172"/>
      <c r="C26" s="12">
        <v>3</v>
      </c>
      <c r="D26" s="15">
        <v>56</v>
      </c>
      <c r="E26" s="21">
        <v>13</v>
      </c>
      <c r="F26" s="22">
        <v>9</v>
      </c>
      <c r="G26" s="22">
        <v>14</v>
      </c>
      <c r="H26" s="17">
        <v>7</v>
      </c>
      <c r="I26" s="32">
        <v>13</v>
      </c>
      <c r="J26" s="3">
        <f t="shared" si="0"/>
        <v>56</v>
      </c>
      <c r="K26" s="12">
        <f t="shared" si="2"/>
        <v>0.7678571428571429</v>
      </c>
      <c r="L26" s="185">
        <f t="shared" si="1"/>
        <v>0.49107142857142855</v>
      </c>
      <c r="M26" s="66">
        <f t="shared" si="3"/>
        <v>-2.0881670533642559E-2</v>
      </c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87" ht="13.8" thickBot="1" x14ac:dyDescent="0.3">
      <c r="A27" s="170"/>
      <c r="B27" s="173"/>
      <c r="C27" s="40">
        <v>4</v>
      </c>
      <c r="D27" s="18">
        <v>56</v>
      </c>
      <c r="E27" s="53">
        <v>19</v>
      </c>
      <c r="F27" s="54">
        <v>8</v>
      </c>
      <c r="G27" s="54">
        <v>8</v>
      </c>
      <c r="H27" s="20">
        <v>7</v>
      </c>
      <c r="I27" s="55">
        <v>14</v>
      </c>
      <c r="J27" s="3">
        <f t="shared" si="0"/>
        <v>56</v>
      </c>
      <c r="K27" s="12">
        <f t="shared" si="2"/>
        <v>0.6607142857142857</v>
      </c>
      <c r="L27" s="185">
        <f t="shared" si="1"/>
        <v>0.45089285714285715</v>
      </c>
      <c r="M27" s="66">
        <f t="shared" si="3"/>
        <v>6.2645011600928141E-2</v>
      </c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87" x14ac:dyDescent="0.25">
      <c r="A28" s="170">
        <v>7</v>
      </c>
      <c r="B28" s="171"/>
      <c r="C28" s="48">
        <v>1</v>
      </c>
      <c r="D28" s="49"/>
      <c r="E28" s="50"/>
      <c r="F28" s="51"/>
      <c r="G28" s="51"/>
      <c r="H28" s="63"/>
      <c r="I28" s="52"/>
      <c r="J28" s="3">
        <f t="shared" si="0"/>
        <v>0</v>
      </c>
      <c r="K28" s="12" t="e">
        <f t="shared" si="2"/>
        <v>#DIV/0!</v>
      </c>
      <c r="L28" s="66" t="e">
        <f t="shared" si="1"/>
        <v>#DIV/0!</v>
      </c>
      <c r="M28" s="66" t="e">
        <f t="shared" si="3"/>
        <v>#DIV/0!</v>
      </c>
      <c r="N28" s="14"/>
    </row>
    <row r="29" spans="1:87" x14ac:dyDescent="0.25">
      <c r="A29" s="170"/>
      <c r="B29" s="174"/>
      <c r="C29" s="12">
        <v>2</v>
      </c>
      <c r="D29" s="15"/>
      <c r="E29" s="21"/>
      <c r="F29" s="22"/>
      <c r="G29" s="22"/>
      <c r="H29" s="17"/>
      <c r="I29" s="32"/>
      <c r="J29" s="3">
        <f t="shared" si="0"/>
        <v>0</v>
      </c>
      <c r="K29" s="12" t="e">
        <f t="shared" si="2"/>
        <v>#DIV/0!</v>
      </c>
      <c r="L29" s="66" t="e">
        <f t="shared" si="1"/>
        <v>#DIV/0!</v>
      </c>
      <c r="M29" s="66" t="e">
        <f t="shared" si="3"/>
        <v>#DIV/0!</v>
      </c>
      <c r="N29" s="14"/>
      <c r="O29" s="2"/>
      <c r="P29" s="2"/>
      <c r="Q29" s="2"/>
      <c r="R29" s="2"/>
    </row>
    <row r="30" spans="1:87" x14ac:dyDescent="0.25">
      <c r="A30" s="170"/>
      <c r="B30" s="174"/>
      <c r="C30" s="12">
        <v>3</v>
      </c>
      <c r="D30" s="15"/>
      <c r="E30" s="21"/>
      <c r="F30" s="22"/>
      <c r="G30" s="22"/>
      <c r="H30" s="17"/>
      <c r="I30" s="32"/>
      <c r="J30" s="3">
        <f t="shared" si="0"/>
        <v>0</v>
      </c>
      <c r="K30" s="12" t="e">
        <f t="shared" si="2"/>
        <v>#DIV/0!</v>
      </c>
      <c r="L30" s="66" t="e">
        <f t="shared" si="1"/>
        <v>#DIV/0!</v>
      </c>
      <c r="M30" s="66" t="e">
        <f t="shared" si="3"/>
        <v>#DIV/0!</v>
      </c>
      <c r="N30" s="14"/>
      <c r="O30" s="2"/>
      <c r="P30" s="2"/>
      <c r="Q30" s="2"/>
      <c r="R30" s="2"/>
    </row>
    <row r="31" spans="1:87" ht="13.8" thickBot="1" x14ac:dyDescent="0.3">
      <c r="A31" s="170"/>
      <c r="B31" s="175"/>
      <c r="C31" s="13">
        <v>4</v>
      </c>
      <c r="D31" s="18"/>
      <c r="E31" s="53"/>
      <c r="F31" s="54"/>
      <c r="G31" s="54"/>
      <c r="H31" s="20"/>
      <c r="I31" s="55"/>
      <c r="J31" s="3">
        <f>SUM(E31:I31)</f>
        <v>0</v>
      </c>
      <c r="K31" s="12" t="e">
        <f t="shared" si="2"/>
        <v>#DIV/0!</v>
      </c>
      <c r="L31" s="66" t="e">
        <f t="shared" si="1"/>
        <v>#DIV/0!</v>
      </c>
      <c r="M31" s="66" t="e">
        <f t="shared" si="3"/>
        <v>#DIV/0!</v>
      </c>
      <c r="N31" s="14"/>
      <c r="O31" s="2"/>
      <c r="P31" s="2"/>
      <c r="Q31" s="2"/>
      <c r="R31" s="2"/>
    </row>
    <row r="32" spans="1:87" ht="40.5" customHeight="1" thickBot="1" x14ac:dyDescent="0.3">
      <c r="B32" s="64" t="s">
        <v>3</v>
      </c>
      <c r="C32" s="35" t="s">
        <v>2</v>
      </c>
      <c r="D32" s="36" t="s">
        <v>1</v>
      </c>
      <c r="E32" s="37" t="s">
        <v>14</v>
      </c>
      <c r="F32" s="37" t="s">
        <v>59</v>
      </c>
      <c r="G32" s="38" t="s">
        <v>60</v>
      </c>
      <c r="H32" s="140" t="s">
        <v>61</v>
      </c>
      <c r="I32" s="39" t="s">
        <v>62</v>
      </c>
      <c r="J32" s="3"/>
      <c r="K32" s="12"/>
      <c r="L32" s="66"/>
      <c r="M32" s="6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</row>
    <row r="33" spans="1:18" x14ac:dyDescent="0.25">
      <c r="A33" s="170">
        <v>8</v>
      </c>
      <c r="B33" s="183"/>
      <c r="C33" s="48">
        <v>1</v>
      </c>
      <c r="D33" s="49"/>
      <c r="E33" s="50"/>
      <c r="F33" s="51"/>
      <c r="G33" s="51"/>
      <c r="H33" s="63"/>
      <c r="I33" s="52"/>
      <c r="J33" s="3">
        <f>SUM(E33:I33)</f>
        <v>0</v>
      </c>
      <c r="K33" s="12" t="e">
        <f>SUM(F33:I33)/J33</f>
        <v>#DIV/0!</v>
      </c>
      <c r="L33" s="66" t="e">
        <f>(E33*0+F33*1+G33*2+H33*3+I33*4)/(4*J33)</f>
        <v>#DIV/0!</v>
      </c>
      <c r="M33" s="66" t="e">
        <f t="shared" ref="M33:M60" si="4">($R$4-L33)/$R$4</f>
        <v>#DIV/0!</v>
      </c>
      <c r="N33" s="14"/>
      <c r="O33" s="2"/>
      <c r="P33" s="2"/>
      <c r="Q33" s="2"/>
      <c r="R33" s="2"/>
    </row>
    <row r="34" spans="1:18" x14ac:dyDescent="0.25">
      <c r="A34" s="170"/>
      <c r="B34" s="172"/>
      <c r="C34" s="12">
        <v>2</v>
      </c>
      <c r="D34" s="15"/>
      <c r="E34" s="21"/>
      <c r="F34" s="22"/>
      <c r="G34" s="22"/>
      <c r="H34" s="17"/>
      <c r="I34" s="32"/>
      <c r="J34" s="3">
        <f t="shared" ref="J34:J59" si="5">SUM(E34:I34)</f>
        <v>0</v>
      </c>
      <c r="K34" s="12" t="e">
        <f t="shared" ref="K34:K60" si="6">SUM(F34:I34)/J34</f>
        <v>#DIV/0!</v>
      </c>
      <c r="L34" s="66" t="e">
        <f t="shared" ref="L34:L60" si="7">(E34*0+F34*1+G34*2+H34*3+I34*4)/(4*J34)</f>
        <v>#DIV/0!</v>
      </c>
      <c r="M34" s="66" t="e">
        <f t="shared" si="4"/>
        <v>#DIV/0!</v>
      </c>
      <c r="N34" s="14"/>
      <c r="O34" s="2"/>
      <c r="P34" s="2"/>
      <c r="Q34" s="2"/>
      <c r="R34" s="2"/>
    </row>
    <row r="35" spans="1:18" x14ac:dyDescent="0.25">
      <c r="A35" s="170"/>
      <c r="B35" s="172"/>
      <c r="C35" s="12">
        <v>3</v>
      </c>
      <c r="D35" s="15"/>
      <c r="E35" s="21"/>
      <c r="F35" s="22"/>
      <c r="G35" s="22"/>
      <c r="H35" s="17"/>
      <c r="I35" s="32"/>
      <c r="J35" s="3">
        <f t="shared" si="5"/>
        <v>0</v>
      </c>
      <c r="K35" s="12" t="e">
        <f t="shared" si="6"/>
        <v>#DIV/0!</v>
      </c>
      <c r="L35" s="66" t="e">
        <f t="shared" si="7"/>
        <v>#DIV/0!</v>
      </c>
      <c r="M35" s="66" t="e">
        <f t="shared" si="4"/>
        <v>#DIV/0!</v>
      </c>
      <c r="N35" s="14"/>
      <c r="O35" s="2"/>
      <c r="P35" s="2"/>
      <c r="Q35" s="2"/>
      <c r="R35" s="1"/>
    </row>
    <row r="36" spans="1:18" ht="13.8" thickBot="1" x14ac:dyDescent="0.3">
      <c r="A36" s="170"/>
      <c r="B36" s="173"/>
      <c r="C36" s="13">
        <v>4</v>
      </c>
      <c r="D36" s="18"/>
      <c r="E36" s="53"/>
      <c r="F36" s="54"/>
      <c r="G36" s="54"/>
      <c r="H36" s="20"/>
      <c r="I36" s="55"/>
      <c r="J36" s="3">
        <f t="shared" si="5"/>
        <v>0</v>
      </c>
      <c r="K36" s="12" t="e">
        <f t="shared" si="6"/>
        <v>#DIV/0!</v>
      </c>
      <c r="L36" s="66" t="e">
        <f t="shared" si="7"/>
        <v>#DIV/0!</v>
      </c>
      <c r="M36" s="66" t="e">
        <f t="shared" si="4"/>
        <v>#DIV/0!</v>
      </c>
      <c r="N36" s="14"/>
      <c r="O36" s="2"/>
      <c r="P36" s="2"/>
      <c r="Q36" s="2"/>
      <c r="R36" s="1"/>
    </row>
    <row r="37" spans="1:18" x14ac:dyDescent="0.25">
      <c r="A37" s="170">
        <v>9</v>
      </c>
      <c r="B37" s="176"/>
      <c r="C37" s="44">
        <v>1</v>
      </c>
      <c r="D37" s="49"/>
      <c r="E37" s="45"/>
      <c r="F37" s="46"/>
      <c r="G37" s="46"/>
      <c r="H37" s="61"/>
      <c r="I37" s="52"/>
      <c r="J37" s="3">
        <f t="shared" si="5"/>
        <v>0</v>
      </c>
      <c r="K37" s="12" t="e">
        <f t="shared" si="6"/>
        <v>#DIV/0!</v>
      </c>
      <c r="L37" s="66" t="e">
        <f t="shared" si="7"/>
        <v>#DIV/0!</v>
      </c>
      <c r="M37" s="66" t="e">
        <f t="shared" si="4"/>
        <v>#DIV/0!</v>
      </c>
      <c r="N37" s="14"/>
      <c r="O37" s="2"/>
      <c r="P37" s="2"/>
      <c r="Q37" s="2"/>
      <c r="R37" s="2"/>
    </row>
    <row r="38" spans="1:18" x14ac:dyDescent="0.25">
      <c r="A38" s="170"/>
      <c r="B38" s="184"/>
      <c r="C38" s="12">
        <v>2</v>
      </c>
      <c r="D38" s="15"/>
      <c r="E38" s="21"/>
      <c r="F38" s="22"/>
      <c r="G38" s="22"/>
      <c r="H38" s="17"/>
      <c r="I38" s="32"/>
      <c r="J38" s="3">
        <f t="shared" si="5"/>
        <v>0</v>
      </c>
      <c r="K38" s="12" t="e">
        <f t="shared" si="6"/>
        <v>#DIV/0!</v>
      </c>
      <c r="L38" s="66" t="e">
        <f t="shared" si="7"/>
        <v>#DIV/0!</v>
      </c>
      <c r="M38" s="66" t="e">
        <f t="shared" si="4"/>
        <v>#DIV/0!</v>
      </c>
      <c r="N38" s="14"/>
      <c r="O38" s="2"/>
      <c r="P38" s="2"/>
      <c r="Q38" s="2"/>
      <c r="R38" s="2"/>
    </row>
    <row r="39" spans="1:18" x14ac:dyDescent="0.25">
      <c r="A39" s="170"/>
      <c r="B39" s="184"/>
      <c r="C39" s="12">
        <v>3</v>
      </c>
      <c r="D39" s="15"/>
      <c r="E39" s="21"/>
      <c r="F39" s="22"/>
      <c r="G39" s="22"/>
      <c r="H39" s="17"/>
      <c r="I39" s="32"/>
      <c r="J39" s="3">
        <f t="shared" si="5"/>
        <v>0</v>
      </c>
      <c r="K39" s="12" t="e">
        <f t="shared" si="6"/>
        <v>#DIV/0!</v>
      </c>
      <c r="L39" s="66" t="e">
        <f t="shared" si="7"/>
        <v>#DIV/0!</v>
      </c>
      <c r="M39" s="66" t="e">
        <f t="shared" si="4"/>
        <v>#DIV/0!</v>
      </c>
      <c r="N39" s="14"/>
      <c r="O39" s="2"/>
      <c r="P39" s="2"/>
      <c r="Q39" s="2"/>
      <c r="R39" s="1"/>
    </row>
    <row r="40" spans="1:18" ht="13.8" thickBot="1" x14ac:dyDescent="0.3">
      <c r="A40" s="170"/>
      <c r="B40" s="184"/>
      <c r="C40" s="40">
        <v>4</v>
      </c>
      <c r="D40" s="18"/>
      <c r="E40" s="41"/>
      <c r="F40" s="42"/>
      <c r="G40" s="42"/>
      <c r="H40" s="59"/>
      <c r="I40" s="55"/>
      <c r="J40" s="3">
        <f t="shared" si="5"/>
        <v>0</v>
      </c>
      <c r="K40" s="12" t="e">
        <f t="shared" si="6"/>
        <v>#DIV/0!</v>
      </c>
      <c r="L40" s="66" t="e">
        <f t="shared" si="7"/>
        <v>#DIV/0!</v>
      </c>
      <c r="M40" s="66" t="e">
        <f t="shared" si="4"/>
        <v>#DIV/0!</v>
      </c>
      <c r="N40" s="14"/>
      <c r="O40" s="2"/>
      <c r="P40" s="2"/>
      <c r="Q40" s="2"/>
      <c r="R40" s="1"/>
    </row>
    <row r="41" spans="1:18" x14ac:dyDescent="0.25">
      <c r="A41" s="170">
        <v>10</v>
      </c>
      <c r="B41" s="171"/>
      <c r="C41" s="48">
        <v>1</v>
      </c>
      <c r="D41" s="49"/>
      <c r="E41" s="50"/>
      <c r="F41" s="51"/>
      <c r="G41" s="51"/>
      <c r="H41" s="63"/>
      <c r="I41" s="52"/>
      <c r="J41" s="3">
        <f t="shared" si="5"/>
        <v>0</v>
      </c>
      <c r="K41" s="12" t="e">
        <f t="shared" si="6"/>
        <v>#DIV/0!</v>
      </c>
      <c r="L41" s="66" t="e">
        <f t="shared" si="7"/>
        <v>#DIV/0!</v>
      </c>
      <c r="M41" s="66" t="e">
        <f t="shared" si="4"/>
        <v>#DIV/0!</v>
      </c>
      <c r="N41" s="14"/>
      <c r="O41" s="2"/>
      <c r="P41" s="2"/>
      <c r="Q41" s="2"/>
      <c r="R41" s="2"/>
    </row>
    <row r="42" spans="1:18" x14ac:dyDescent="0.25">
      <c r="A42" s="170"/>
      <c r="B42" s="174"/>
      <c r="C42" s="12">
        <v>2</v>
      </c>
      <c r="D42" s="15"/>
      <c r="E42" s="21"/>
      <c r="F42" s="22"/>
      <c r="G42" s="22"/>
      <c r="H42" s="17"/>
      <c r="I42" s="32"/>
      <c r="J42" s="3">
        <f t="shared" si="5"/>
        <v>0</v>
      </c>
      <c r="K42" s="12" t="e">
        <f t="shared" si="6"/>
        <v>#DIV/0!</v>
      </c>
      <c r="L42" s="66" t="e">
        <f t="shared" si="7"/>
        <v>#DIV/0!</v>
      </c>
      <c r="M42" s="66" t="e">
        <f t="shared" si="4"/>
        <v>#DIV/0!</v>
      </c>
      <c r="N42" s="14"/>
      <c r="O42" s="2"/>
      <c r="P42" s="2"/>
      <c r="Q42" s="2"/>
      <c r="R42" s="2"/>
    </row>
    <row r="43" spans="1:18" x14ac:dyDescent="0.25">
      <c r="A43" s="170"/>
      <c r="B43" s="174"/>
      <c r="C43" s="12">
        <v>3</v>
      </c>
      <c r="D43" s="15"/>
      <c r="E43" s="21"/>
      <c r="F43" s="22"/>
      <c r="G43" s="22"/>
      <c r="H43" s="17"/>
      <c r="I43" s="32"/>
      <c r="J43" s="3">
        <f t="shared" si="5"/>
        <v>0</v>
      </c>
      <c r="K43" s="12" t="e">
        <f t="shared" si="6"/>
        <v>#DIV/0!</v>
      </c>
      <c r="L43" s="66" t="e">
        <f t="shared" si="7"/>
        <v>#DIV/0!</v>
      </c>
      <c r="M43" s="66" t="e">
        <f t="shared" si="4"/>
        <v>#DIV/0!</v>
      </c>
      <c r="N43" s="14"/>
      <c r="O43" s="2"/>
      <c r="P43" s="2"/>
      <c r="Q43" s="2"/>
      <c r="R43" s="1"/>
    </row>
    <row r="44" spans="1:18" ht="13.8" thickBot="1" x14ac:dyDescent="0.3">
      <c r="A44" s="170"/>
      <c r="B44" s="175"/>
      <c r="C44" s="13">
        <v>4</v>
      </c>
      <c r="D44" s="18"/>
      <c r="E44" s="53"/>
      <c r="F44" s="54"/>
      <c r="G44" s="54"/>
      <c r="H44" s="20"/>
      <c r="I44" s="55"/>
      <c r="J44" s="3">
        <f t="shared" si="5"/>
        <v>0</v>
      </c>
      <c r="K44" s="12" t="e">
        <f t="shared" si="6"/>
        <v>#DIV/0!</v>
      </c>
      <c r="L44" s="66" t="e">
        <f t="shared" si="7"/>
        <v>#DIV/0!</v>
      </c>
      <c r="M44" s="66" t="e">
        <f t="shared" si="4"/>
        <v>#DIV/0!</v>
      </c>
      <c r="N44" s="14"/>
      <c r="O44" s="2"/>
      <c r="P44" s="2"/>
      <c r="Q44" s="2"/>
      <c r="R44" s="1"/>
    </row>
    <row r="45" spans="1:18" x14ac:dyDescent="0.25">
      <c r="A45" s="170">
        <v>11</v>
      </c>
      <c r="B45" s="176"/>
      <c r="C45" s="44">
        <v>1</v>
      </c>
      <c r="D45" s="49"/>
      <c r="E45" s="45"/>
      <c r="F45" s="46"/>
      <c r="G45" s="46"/>
      <c r="H45" s="61"/>
      <c r="I45" s="52"/>
      <c r="J45" s="3">
        <f t="shared" si="5"/>
        <v>0</v>
      </c>
      <c r="K45" s="12" t="e">
        <f t="shared" si="6"/>
        <v>#DIV/0!</v>
      </c>
      <c r="L45" s="66" t="e">
        <f t="shared" si="7"/>
        <v>#DIV/0!</v>
      </c>
      <c r="M45" s="66" t="e">
        <f t="shared" si="4"/>
        <v>#DIV/0!</v>
      </c>
      <c r="N45" s="14"/>
      <c r="O45" s="2"/>
      <c r="P45" s="2"/>
      <c r="Q45" s="2"/>
      <c r="R45" s="2"/>
    </row>
    <row r="46" spans="1:18" x14ac:dyDescent="0.25">
      <c r="A46" s="170"/>
      <c r="B46" s="176"/>
      <c r="C46" s="12">
        <v>2</v>
      </c>
      <c r="D46" s="15"/>
      <c r="E46" s="21"/>
      <c r="F46" s="22"/>
      <c r="G46" s="22"/>
      <c r="H46" s="17"/>
      <c r="I46" s="32"/>
      <c r="J46" s="3">
        <f t="shared" si="5"/>
        <v>0</v>
      </c>
      <c r="K46" s="12" t="e">
        <f t="shared" si="6"/>
        <v>#DIV/0!</v>
      </c>
      <c r="L46" s="66" t="e">
        <f t="shared" si="7"/>
        <v>#DIV/0!</v>
      </c>
      <c r="M46" s="66" t="e">
        <f t="shared" si="4"/>
        <v>#DIV/0!</v>
      </c>
      <c r="N46" s="14"/>
      <c r="O46" s="2"/>
      <c r="P46" s="2"/>
      <c r="Q46" s="2"/>
      <c r="R46" s="2"/>
    </row>
    <row r="47" spans="1:18" x14ac:dyDescent="0.25">
      <c r="A47" s="170"/>
      <c r="B47" s="176"/>
      <c r="C47" s="12">
        <v>3</v>
      </c>
      <c r="D47" s="15"/>
      <c r="E47" s="21"/>
      <c r="F47" s="22"/>
      <c r="G47" s="22"/>
      <c r="H47" s="17"/>
      <c r="I47" s="32"/>
      <c r="J47" s="3">
        <f t="shared" si="5"/>
        <v>0</v>
      </c>
      <c r="K47" s="12" t="e">
        <f t="shared" si="6"/>
        <v>#DIV/0!</v>
      </c>
      <c r="L47" s="66" t="e">
        <f t="shared" si="7"/>
        <v>#DIV/0!</v>
      </c>
      <c r="M47" s="66" t="e">
        <f t="shared" si="4"/>
        <v>#DIV/0!</v>
      </c>
      <c r="N47" s="14"/>
      <c r="O47" s="2"/>
      <c r="P47" s="2"/>
      <c r="Q47" s="2"/>
      <c r="R47" s="2"/>
    </row>
    <row r="48" spans="1:18" ht="13.8" thickBot="1" x14ac:dyDescent="0.3">
      <c r="A48" s="170"/>
      <c r="B48" s="176"/>
      <c r="C48" s="40">
        <v>4</v>
      </c>
      <c r="D48" s="18"/>
      <c r="E48" s="41"/>
      <c r="F48" s="42"/>
      <c r="G48" s="42"/>
      <c r="H48" s="59"/>
      <c r="I48" s="55"/>
      <c r="J48" s="3">
        <f t="shared" si="5"/>
        <v>0</v>
      </c>
      <c r="K48" s="12" t="e">
        <f t="shared" si="6"/>
        <v>#DIV/0!</v>
      </c>
      <c r="L48" s="66" t="e">
        <f t="shared" si="7"/>
        <v>#DIV/0!</v>
      </c>
      <c r="M48" s="66" t="e">
        <f t="shared" si="4"/>
        <v>#DIV/0!</v>
      </c>
      <c r="N48" s="14"/>
      <c r="O48" s="2"/>
      <c r="P48" s="2"/>
      <c r="Q48" s="2"/>
      <c r="R48" s="2"/>
    </row>
    <row r="49" spans="1:18" x14ac:dyDescent="0.25">
      <c r="A49" s="170">
        <v>12</v>
      </c>
      <c r="B49" s="171"/>
      <c r="C49" s="48">
        <v>1</v>
      </c>
      <c r="D49" s="49"/>
      <c r="E49" s="50"/>
      <c r="F49" s="51"/>
      <c r="G49" s="51"/>
      <c r="H49" s="63"/>
      <c r="I49" s="52"/>
      <c r="J49" s="3">
        <f t="shared" si="5"/>
        <v>0</v>
      </c>
      <c r="K49" s="12" t="e">
        <f t="shared" si="6"/>
        <v>#DIV/0!</v>
      </c>
      <c r="L49" s="66" t="e">
        <f t="shared" si="7"/>
        <v>#DIV/0!</v>
      </c>
      <c r="M49" s="66" t="e">
        <f t="shared" si="4"/>
        <v>#DIV/0!</v>
      </c>
      <c r="N49" s="14"/>
      <c r="O49" s="2"/>
      <c r="P49" s="2"/>
      <c r="Q49" s="2"/>
      <c r="R49" s="2"/>
    </row>
    <row r="50" spans="1:18" x14ac:dyDescent="0.25">
      <c r="A50" s="170"/>
      <c r="B50" s="174"/>
      <c r="C50" s="12">
        <v>2</v>
      </c>
      <c r="D50" s="15"/>
      <c r="E50" s="21"/>
      <c r="F50" s="22"/>
      <c r="G50" s="22"/>
      <c r="H50" s="17"/>
      <c r="I50" s="32"/>
      <c r="J50" s="3">
        <f t="shared" si="5"/>
        <v>0</v>
      </c>
      <c r="K50" s="12" t="e">
        <f t="shared" si="6"/>
        <v>#DIV/0!</v>
      </c>
      <c r="L50" s="66" t="e">
        <f t="shared" si="7"/>
        <v>#DIV/0!</v>
      </c>
      <c r="M50" s="66" t="e">
        <f t="shared" si="4"/>
        <v>#DIV/0!</v>
      </c>
      <c r="N50" s="14"/>
      <c r="O50" s="2"/>
      <c r="P50" s="2"/>
      <c r="Q50" s="2"/>
      <c r="R50" s="2"/>
    </row>
    <row r="51" spans="1:18" x14ac:dyDescent="0.25">
      <c r="A51" s="170"/>
      <c r="B51" s="174"/>
      <c r="C51" s="12">
        <v>3</v>
      </c>
      <c r="D51" s="15"/>
      <c r="E51" s="21"/>
      <c r="F51" s="22"/>
      <c r="G51" s="22"/>
      <c r="H51" s="17"/>
      <c r="I51" s="32"/>
      <c r="J51" s="3">
        <f t="shared" si="5"/>
        <v>0</v>
      </c>
      <c r="K51" s="12" t="e">
        <f t="shared" si="6"/>
        <v>#DIV/0!</v>
      </c>
      <c r="L51" s="66" t="e">
        <f t="shared" si="7"/>
        <v>#DIV/0!</v>
      </c>
      <c r="M51" s="66" t="e">
        <f t="shared" si="4"/>
        <v>#DIV/0!</v>
      </c>
      <c r="N51" s="14"/>
      <c r="O51" s="2"/>
      <c r="P51" s="2"/>
      <c r="Q51" s="2"/>
      <c r="R51" s="1"/>
    </row>
    <row r="52" spans="1:18" ht="13.8" thickBot="1" x14ac:dyDescent="0.3">
      <c r="A52" s="170"/>
      <c r="B52" s="175"/>
      <c r="C52" s="13">
        <v>4</v>
      </c>
      <c r="D52" s="18"/>
      <c r="E52" s="53"/>
      <c r="F52" s="54"/>
      <c r="G52" s="54"/>
      <c r="H52" s="20"/>
      <c r="I52" s="55"/>
      <c r="J52" s="3">
        <f t="shared" si="5"/>
        <v>0</v>
      </c>
      <c r="K52" s="12" t="e">
        <f t="shared" si="6"/>
        <v>#DIV/0!</v>
      </c>
      <c r="L52" s="66" t="e">
        <f t="shared" si="7"/>
        <v>#DIV/0!</v>
      </c>
      <c r="M52" s="66" t="e">
        <f t="shared" si="4"/>
        <v>#DIV/0!</v>
      </c>
      <c r="N52" s="14"/>
      <c r="O52" s="2"/>
      <c r="P52" s="2"/>
      <c r="Q52" s="2"/>
      <c r="R52" s="1"/>
    </row>
    <row r="53" spans="1:18" x14ac:dyDescent="0.25">
      <c r="A53" s="170">
        <v>13</v>
      </c>
      <c r="B53" s="176"/>
      <c r="C53" s="44">
        <v>1</v>
      </c>
      <c r="D53" s="49"/>
      <c r="E53" s="45"/>
      <c r="F53" s="46"/>
      <c r="G53" s="46"/>
      <c r="H53" s="61"/>
      <c r="I53" s="52"/>
      <c r="J53" s="3">
        <f t="shared" si="5"/>
        <v>0</v>
      </c>
      <c r="K53" s="12" t="e">
        <f t="shared" si="6"/>
        <v>#DIV/0!</v>
      </c>
      <c r="L53" s="66" t="e">
        <f t="shared" si="7"/>
        <v>#DIV/0!</v>
      </c>
      <c r="M53" s="66" t="e">
        <f t="shared" si="4"/>
        <v>#DIV/0!</v>
      </c>
      <c r="N53" s="14"/>
    </row>
    <row r="54" spans="1:18" x14ac:dyDescent="0.25">
      <c r="A54" s="170"/>
      <c r="B54" s="176"/>
      <c r="C54" s="12">
        <v>2</v>
      </c>
      <c r="D54" s="15"/>
      <c r="E54" s="21"/>
      <c r="F54" s="22"/>
      <c r="G54" s="22"/>
      <c r="H54" s="17"/>
      <c r="I54" s="32"/>
      <c r="J54" s="3">
        <f t="shared" si="5"/>
        <v>0</v>
      </c>
      <c r="K54" s="12" t="e">
        <f t="shared" si="6"/>
        <v>#DIV/0!</v>
      </c>
      <c r="L54" s="66" t="e">
        <f t="shared" si="7"/>
        <v>#DIV/0!</v>
      </c>
      <c r="M54" s="66" t="e">
        <f t="shared" si="4"/>
        <v>#DIV/0!</v>
      </c>
      <c r="N54" s="14"/>
    </row>
    <row r="55" spans="1:18" x14ac:dyDescent="0.25">
      <c r="A55" s="170"/>
      <c r="B55" s="176"/>
      <c r="C55" s="12">
        <v>3</v>
      </c>
      <c r="D55" s="15"/>
      <c r="E55" s="21"/>
      <c r="F55" s="22"/>
      <c r="G55" s="22"/>
      <c r="H55" s="17"/>
      <c r="I55" s="32"/>
      <c r="J55" s="3">
        <f t="shared" si="5"/>
        <v>0</v>
      </c>
      <c r="K55" s="12" t="e">
        <f t="shared" si="6"/>
        <v>#DIV/0!</v>
      </c>
      <c r="L55" s="66" t="e">
        <f t="shared" si="7"/>
        <v>#DIV/0!</v>
      </c>
      <c r="M55" s="66" t="e">
        <f t="shared" si="4"/>
        <v>#DIV/0!</v>
      </c>
      <c r="N55" s="14"/>
    </row>
    <row r="56" spans="1:18" ht="13.8" thickBot="1" x14ac:dyDescent="0.3">
      <c r="A56" s="170"/>
      <c r="B56" s="176"/>
      <c r="C56" s="40">
        <v>4</v>
      </c>
      <c r="D56" s="18"/>
      <c r="E56" s="41"/>
      <c r="F56" s="42"/>
      <c r="G56" s="42"/>
      <c r="H56" s="59"/>
      <c r="I56" s="55"/>
      <c r="J56" s="3">
        <f t="shared" si="5"/>
        <v>0</v>
      </c>
      <c r="K56" s="12" t="e">
        <f t="shared" si="6"/>
        <v>#DIV/0!</v>
      </c>
      <c r="L56" s="66" t="e">
        <f t="shared" si="7"/>
        <v>#DIV/0!</v>
      </c>
      <c r="M56" s="66" t="e">
        <f t="shared" si="4"/>
        <v>#DIV/0!</v>
      </c>
      <c r="N56" s="14"/>
    </row>
    <row r="57" spans="1:18" x14ac:dyDescent="0.25">
      <c r="A57" s="170">
        <v>14</v>
      </c>
      <c r="B57" s="171"/>
      <c r="C57" s="48">
        <v>1</v>
      </c>
      <c r="D57" s="49"/>
      <c r="E57" s="50"/>
      <c r="F57" s="51"/>
      <c r="G57" s="51"/>
      <c r="H57" s="63"/>
      <c r="I57" s="52"/>
      <c r="J57" s="3">
        <f t="shared" si="5"/>
        <v>0</v>
      </c>
      <c r="K57" s="12" t="e">
        <f t="shared" si="6"/>
        <v>#DIV/0!</v>
      </c>
      <c r="L57" s="66" t="e">
        <f t="shared" si="7"/>
        <v>#DIV/0!</v>
      </c>
      <c r="M57" s="66" t="e">
        <f t="shared" si="4"/>
        <v>#DIV/0!</v>
      </c>
      <c r="N57" s="14"/>
    </row>
    <row r="58" spans="1:18" x14ac:dyDescent="0.25">
      <c r="A58" s="170"/>
      <c r="B58" s="174"/>
      <c r="C58" s="12">
        <v>2</v>
      </c>
      <c r="D58" s="15"/>
      <c r="E58" s="21"/>
      <c r="F58" s="22"/>
      <c r="G58" s="22"/>
      <c r="H58" s="17"/>
      <c r="I58" s="32"/>
      <c r="J58" s="3">
        <f t="shared" si="5"/>
        <v>0</v>
      </c>
      <c r="K58" s="12" t="e">
        <f t="shared" si="6"/>
        <v>#DIV/0!</v>
      </c>
      <c r="L58" s="66" t="e">
        <f t="shared" si="7"/>
        <v>#DIV/0!</v>
      </c>
      <c r="M58" s="66" t="e">
        <f t="shared" si="4"/>
        <v>#DIV/0!</v>
      </c>
      <c r="N58" s="14"/>
    </row>
    <row r="59" spans="1:18" x14ac:dyDescent="0.25">
      <c r="A59" s="170"/>
      <c r="B59" s="174"/>
      <c r="C59" s="12">
        <v>3</v>
      </c>
      <c r="D59" s="15"/>
      <c r="E59" s="21"/>
      <c r="F59" s="22"/>
      <c r="G59" s="22"/>
      <c r="H59" s="17"/>
      <c r="I59" s="32"/>
      <c r="J59" s="3">
        <f t="shared" si="5"/>
        <v>0</v>
      </c>
      <c r="K59" s="12" t="e">
        <f t="shared" si="6"/>
        <v>#DIV/0!</v>
      </c>
      <c r="L59" s="66" t="e">
        <f t="shared" si="7"/>
        <v>#DIV/0!</v>
      </c>
      <c r="M59" s="66" t="e">
        <f t="shared" si="4"/>
        <v>#DIV/0!</v>
      </c>
      <c r="N59" s="14"/>
    </row>
    <row r="60" spans="1:18" ht="13.8" thickBot="1" x14ac:dyDescent="0.3">
      <c r="A60" s="170"/>
      <c r="B60" s="175"/>
      <c r="C60" s="13">
        <v>4</v>
      </c>
      <c r="D60" s="18"/>
      <c r="E60" s="53"/>
      <c r="F60" s="54"/>
      <c r="G60" s="54"/>
      <c r="H60" s="20"/>
      <c r="I60" s="55"/>
      <c r="J60" s="3">
        <f>SUM(E60:I60)</f>
        <v>0</v>
      </c>
      <c r="K60" s="12" t="e">
        <f t="shared" si="6"/>
        <v>#DIV/0!</v>
      </c>
      <c r="L60" s="66" t="e">
        <f t="shared" si="7"/>
        <v>#DIV/0!</v>
      </c>
      <c r="M60" s="66" t="e">
        <f t="shared" si="4"/>
        <v>#DIV/0!</v>
      </c>
      <c r="N60" s="14"/>
    </row>
  </sheetData>
  <sheetProtection selectLockedCells="1" selectUnlockedCells="1"/>
  <protectedRanges>
    <protectedRange sqref="H33:I60 D33:D60 H4:I31 D4:D31" name="Bereik1"/>
    <protectedRange sqref="E33:G60 E4:G31" name="Bereik1_1"/>
    <protectedRange sqref="B28:B31 B33:B60" name="Bereik1_2"/>
    <protectedRange sqref="B4:B27" name="Bereik1_2_1"/>
  </protectedRanges>
  <mergeCells count="28">
    <mergeCell ref="A4:A7"/>
    <mergeCell ref="B4:B7"/>
    <mergeCell ref="A8:A11"/>
    <mergeCell ref="B8:B11"/>
    <mergeCell ref="A12:A15"/>
    <mergeCell ref="B12:B15"/>
    <mergeCell ref="A16:A19"/>
    <mergeCell ref="B16:B19"/>
    <mergeCell ref="A20:A23"/>
    <mergeCell ref="B20:B23"/>
    <mergeCell ref="A24:A27"/>
    <mergeCell ref="B24:B27"/>
    <mergeCell ref="A28:A31"/>
    <mergeCell ref="B28:B31"/>
    <mergeCell ref="A33:A36"/>
    <mergeCell ref="B33:B36"/>
    <mergeCell ref="A37:A40"/>
    <mergeCell ref="B37:B40"/>
    <mergeCell ref="A53:A56"/>
    <mergeCell ref="B53:B56"/>
    <mergeCell ref="A57:A60"/>
    <mergeCell ref="B57:B60"/>
    <mergeCell ref="A41:A44"/>
    <mergeCell ref="B41:B44"/>
    <mergeCell ref="A45:A48"/>
    <mergeCell ref="B45:B48"/>
    <mergeCell ref="A49:A52"/>
    <mergeCell ref="B49:B52"/>
  </mergeCells>
  <pageMargins left="0.70866141732283472" right="0.70866141732283472" top="1.2598425196850394" bottom="0.74803149606299213" header="0.31496062992125984" footer="0.31496062992125984"/>
  <pageSetup paperSize="9" scale="80" orientation="landscape" r:id="rId1"/>
  <headerFooter>
    <oddHeader xml:space="preserve">&amp;L&amp;G
&amp;CGEP meetformulier aardbei
Bewaarproef aantal rotte&amp;RNummer: &amp;A
Pagnia &amp;P van &amp;N
</oddHeader>
  </headerFooter>
  <rowBreaks count="1" manualBreakCount="1">
    <brk id="31" max="7" man="1"/>
  </rowBreaks>
  <colBreaks count="1" manualBreakCount="1">
    <brk id="9" max="1048575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I60"/>
  <sheetViews>
    <sheetView zoomScaleNormal="100" workbookViewId="0">
      <selection activeCell="C4" sqref="C4:I27"/>
    </sheetView>
  </sheetViews>
  <sheetFormatPr defaultRowHeight="13.2" x14ac:dyDescent="0.25"/>
  <cols>
    <col min="1" max="1" width="4.5546875" customWidth="1"/>
    <col min="2" max="2" width="28.88671875" customWidth="1"/>
    <col min="4" max="4" width="13.44140625" bestFit="1" customWidth="1"/>
    <col min="5" max="7" width="20.6640625" customWidth="1"/>
    <col min="8" max="9" width="20.6640625" style="86" customWidth="1"/>
    <col min="12" max="13" width="11.5546875" customWidth="1"/>
    <col min="14" max="14" width="3.44140625" customWidth="1"/>
    <col min="15" max="15" width="33.6640625" customWidth="1"/>
    <col min="16" max="17" width="11.6640625" customWidth="1"/>
    <col min="18" max="18" width="12.109375" bestFit="1" customWidth="1"/>
  </cols>
  <sheetData>
    <row r="1" spans="1:87" ht="13.8" thickBot="1" x14ac:dyDescent="0.3">
      <c r="B1" s="166" t="s">
        <v>74</v>
      </c>
      <c r="C1" s="85">
        <v>43773</v>
      </c>
      <c r="E1" s="166" t="s">
        <v>75</v>
      </c>
      <c r="F1" s="167">
        <v>43759</v>
      </c>
    </row>
    <row r="2" spans="1:87" ht="15.6" thickBot="1" x14ac:dyDescent="0.3">
      <c r="B2" s="23"/>
      <c r="C2" s="31"/>
      <c r="D2" s="23"/>
      <c r="E2" s="3"/>
      <c r="F2" s="3"/>
      <c r="G2" s="3"/>
      <c r="H2" s="3"/>
      <c r="I2" s="3"/>
      <c r="J2" s="2"/>
      <c r="K2" s="2"/>
      <c r="L2" s="28"/>
      <c r="M2" s="28"/>
      <c r="N2" s="29"/>
      <c r="O2" s="30"/>
      <c r="P2" s="30"/>
      <c r="Q2" s="30"/>
      <c r="R2" s="2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7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ht="40.5" customHeight="1" thickBot="1" x14ac:dyDescent="0.3">
      <c r="B3" s="64" t="s">
        <v>3</v>
      </c>
      <c r="C3" s="35" t="s">
        <v>2</v>
      </c>
      <c r="D3" s="36" t="s">
        <v>1</v>
      </c>
      <c r="E3" s="37" t="s">
        <v>14</v>
      </c>
      <c r="F3" s="37" t="s">
        <v>59</v>
      </c>
      <c r="G3" s="38" t="s">
        <v>60</v>
      </c>
      <c r="H3" s="140" t="s">
        <v>61</v>
      </c>
      <c r="I3" s="39" t="s">
        <v>62</v>
      </c>
      <c r="J3" s="3"/>
      <c r="K3" s="141" t="s">
        <v>63</v>
      </c>
      <c r="L3" s="65" t="s">
        <v>64</v>
      </c>
      <c r="M3" s="65" t="s">
        <v>65</v>
      </c>
      <c r="N3" s="29"/>
      <c r="O3" s="67" t="s">
        <v>0</v>
      </c>
      <c r="P3" s="141" t="s">
        <v>63</v>
      </c>
      <c r="Q3" s="67"/>
      <c r="R3" s="65" t="s">
        <v>64</v>
      </c>
      <c r="S3" s="68"/>
      <c r="T3" s="65" t="s">
        <v>65</v>
      </c>
      <c r="U3" s="68"/>
      <c r="V3" s="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</row>
    <row r="4" spans="1:87" x14ac:dyDescent="0.25">
      <c r="A4" s="170">
        <v>1</v>
      </c>
      <c r="B4" s="171" t="s">
        <v>68</v>
      </c>
      <c r="C4" s="48">
        <v>1</v>
      </c>
      <c r="D4" s="49">
        <v>56</v>
      </c>
      <c r="E4" s="50">
        <v>6</v>
      </c>
      <c r="F4" s="51">
        <v>3</v>
      </c>
      <c r="G4" s="51">
        <v>2</v>
      </c>
      <c r="H4" s="63">
        <v>3</v>
      </c>
      <c r="I4" s="52">
        <v>42</v>
      </c>
      <c r="J4" s="3">
        <f>SUM(E4:I4)</f>
        <v>56</v>
      </c>
      <c r="K4" s="12">
        <f>SUM(F4:I4)/J4</f>
        <v>0.8928571428571429</v>
      </c>
      <c r="L4" s="66">
        <f>(E4*0+F4*1+G4*2+H4*3+I4*4)/(4*J4)</f>
        <v>0.8214285714285714</v>
      </c>
      <c r="M4" s="66"/>
      <c r="N4" s="14"/>
      <c r="O4" s="69" t="str">
        <f>A4&amp;". "&amp;B4</f>
        <v>1. Object 1</v>
      </c>
      <c r="P4" s="69">
        <f>AVERAGE(K4:K7)</f>
        <v>0.8928571428571429</v>
      </c>
      <c r="Q4" s="69">
        <f>STDEV(K4:K7)</f>
        <v>5.832118435198045E-2</v>
      </c>
      <c r="R4" s="70">
        <f>AVERAGE(L4:L7)</f>
        <v>0.8448660714285714</v>
      </c>
      <c r="S4" s="71">
        <f>STDEV(L4:L7)</f>
        <v>6.2645981725570718E-2</v>
      </c>
      <c r="T4" s="72"/>
      <c r="U4" s="73"/>
      <c r="V4" s="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5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</row>
    <row r="5" spans="1:87" x14ac:dyDescent="0.25">
      <c r="A5" s="170"/>
      <c r="B5" s="172"/>
      <c r="C5" s="12">
        <v>2</v>
      </c>
      <c r="D5" s="15">
        <v>56</v>
      </c>
      <c r="E5" s="21">
        <v>2</v>
      </c>
      <c r="F5" s="22">
        <v>2</v>
      </c>
      <c r="G5" s="22">
        <v>3</v>
      </c>
      <c r="H5" s="17">
        <v>1</v>
      </c>
      <c r="I5" s="32">
        <v>48</v>
      </c>
      <c r="J5" s="3">
        <f t="shared" ref="J5:J30" si="0">SUM(E5:I5)</f>
        <v>56</v>
      </c>
      <c r="K5" s="12">
        <f>SUM(F5:I5)/J5</f>
        <v>0.9642857142857143</v>
      </c>
      <c r="L5" s="66">
        <f t="shared" ref="L5:L31" si="1">(E5*0+F5*1+G5*2+H5*3+I5*4)/(4*J5)</f>
        <v>0.90625</v>
      </c>
      <c r="M5" s="66"/>
      <c r="N5" s="14"/>
      <c r="O5" s="74" t="str">
        <f>A8&amp;". "&amp;B8</f>
        <v>2. Object 2</v>
      </c>
      <c r="P5" s="78">
        <f>AVERAGE(K8:K11)</f>
        <v>0.8883928571428571</v>
      </c>
      <c r="Q5" s="78">
        <f>STDEV(K8:K11)</f>
        <v>1.7096912638506035E-2</v>
      </c>
      <c r="R5" s="75">
        <f>AVERAGE(L8:L11)</f>
        <v>0.8404017857142857</v>
      </c>
      <c r="S5" s="76">
        <f>STDEV(L8:L11)</f>
        <v>3.4843361529666959E-2</v>
      </c>
      <c r="T5" s="75">
        <f>AVERAGE(M8:M11)</f>
        <v>5.284015852047505E-3</v>
      </c>
      <c r="U5" s="76">
        <f>STDEV(M8:M11)</f>
        <v>4.1241283924150059E-2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25">
      <c r="A6" s="170"/>
      <c r="B6" s="172"/>
      <c r="C6" s="12">
        <v>3</v>
      </c>
      <c r="D6" s="15">
        <v>56</v>
      </c>
      <c r="E6" s="21">
        <v>10</v>
      </c>
      <c r="F6" s="22">
        <v>1</v>
      </c>
      <c r="G6" s="22">
        <v>4</v>
      </c>
      <c r="H6" s="17">
        <v>1</v>
      </c>
      <c r="I6" s="32">
        <v>40</v>
      </c>
      <c r="J6" s="3">
        <f t="shared" si="0"/>
        <v>56</v>
      </c>
      <c r="K6" s="12">
        <f t="shared" ref="K6:K31" si="2">SUM(F6:I6)/J6</f>
        <v>0.8214285714285714</v>
      </c>
      <c r="L6" s="66">
        <f t="shared" si="1"/>
        <v>0.7678571428571429</v>
      </c>
      <c r="M6" s="66"/>
      <c r="N6" s="14"/>
      <c r="O6" s="74" t="str">
        <f>A12&amp;". "&amp;B12</f>
        <v>3. Object 3</v>
      </c>
      <c r="P6" s="78">
        <f>AVERAGE(K12:K15)</f>
        <v>0.8794642857142857</v>
      </c>
      <c r="Q6" s="78">
        <f>STDEV(K12:K15)</f>
        <v>2.6785714285714315E-2</v>
      </c>
      <c r="R6" s="75">
        <f>AVERAGE(L12:L15)</f>
        <v>0.83816964285714279</v>
      </c>
      <c r="S6" s="76">
        <f>STDEV(L12:L15)</f>
        <v>5.6981613090910078E-2</v>
      </c>
      <c r="T6" s="75">
        <f>AVERAGE(M12:M15)</f>
        <v>7.9260237780712731E-3</v>
      </c>
      <c r="U6" s="76">
        <f>STDEV(M12:M15)</f>
        <v>6.7444551293864508E-2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ht="13.8" thickBot="1" x14ac:dyDescent="0.3">
      <c r="A7" s="170"/>
      <c r="B7" s="173"/>
      <c r="C7" s="13">
        <v>4</v>
      </c>
      <c r="D7" s="18">
        <v>56</v>
      </c>
      <c r="E7" s="53">
        <v>6</v>
      </c>
      <c r="F7" s="54">
        <v>0</v>
      </c>
      <c r="G7" s="54">
        <v>1</v>
      </c>
      <c r="H7" s="20">
        <v>0</v>
      </c>
      <c r="I7" s="55">
        <v>49</v>
      </c>
      <c r="J7" s="3">
        <f t="shared" si="0"/>
        <v>56</v>
      </c>
      <c r="K7" s="12">
        <f t="shared" si="2"/>
        <v>0.8928571428571429</v>
      </c>
      <c r="L7" s="66">
        <f t="shared" si="1"/>
        <v>0.8839285714285714</v>
      </c>
      <c r="M7" s="66"/>
      <c r="N7" s="14"/>
      <c r="O7" s="74" t="str">
        <f>A16&amp;". "&amp;B16</f>
        <v>4. Object 4</v>
      </c>
      <c r="P7" s="78">
        <f>AVERAGE(K16:K19)</f>
        <v>0.87946428571428581</v>
      </c>
      <c r="Q7" s="78">
        <f>STDEV(K16:K19)</f>
        <v>3.959563897514904E-2</v>
      </c>
      <c r="R7" s="75">
        <f>AVERAGE(L16:L19)</f>
        <v>0.8136160714285714</v>
      </c>
      <c r="S7" s="76">
        <f>STDEV(L16:L19)</f>
        <v>2.9919597117385566E-2</v>
      </c>
      <c r="T7" s="75">
        <f>AVERAGE(M16:M19)</f>
        <v>3.6988110964332896E-2</v>
      </c>
      <c r="U7" s="76">
        <f>STDEV(M16:M19)</f>
        <v>3.5413420101951733E-2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25">
      <c r="A8" s="170">
        <v>2</v>
      </c>
      <c r="B8" s="171" t="s">
        <v>69</v>
      </c>
      <c r="C8" s="44">
        <v>1</v>
      </c>
      <c r="D8" s="49">
        <v>56</v>
      </c>
      <c r="E8" s="50">
        <v>7</v>
      </c>
      <c r="F8" s="51">
        <v>2</v>
      </c>
      <c r="G8" s="51">
        <v>2</v>
      </c>
      <c r="H8" s="63">
        <v>5</v>
      </c>
      <c r="I8" s="52">
        <v>40</v>
      </c>
      <c r="J8" s="3">
        <f t="shared" si="0"/>
        <v>56</v>
      </c>
      <c r="K8" s="12">
        <f t="shared" si="2"/>
        <v>0.875</v>
      </c>
      <c r="L8" s="66">
        <f t="shared" si="1"/>
        <v>0.8080357142857143</v>
      </c>
      <c r="M8" s="66">
        <f t="shared" ref="M8:M31" si="3">($R$4-L8)/$R$4</f>
        <v>4.3593130779392281E-2</v>
      </c>
      <c r="N8" s="14"/>
      <c r="O8" s="74" t="str">
        <f>A20&amp;". "&amp;B20</f>
        <v>5. Object 5</v>
      </c>
      <c r="P8" s="78">
        <f>AVERAGE(K20:K23)</f>
        <v>0.8794642857142857</v>
      </c>
      <c r="Q8" s="78">
        <f>STDEV(K20:K23)</f>
        <v>2.6785714285714315E-2</v>
      </c>
      <c r="R8" s="75">
        <f>AVERAGE(L20:L23)</f>
        <v>0.8046875</v>
      </c>
      <c r="S8" s="76">
        <f>STDEV(L20:L23)</f>
        <v>2.455357142857139E-2</v>
      </c>
      <c r="T8" s="75">
        <f>AVERAGE(M20:M23)</f>
        <v>4.7556142668427968E-2</v>
      </c>
      <c r="U8" s="76">
        <f>STDEV(M20:M23)</f>
        <v>2.9062087186261507E-2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25">
      <c r="A9" s="170"/>
      <c r="B9" s="172"/>
      <c r="C9" s="12">
        <v>2</v>
      </c>
      <c r="D9" s="15">
        <v>56</v>
      </c>
      <c r="E9" s="21">
        <v>5</v>
      </c>
      <c r="F9" s="22">
        <v>1</v>
      </c>
      <c r="G9" s="22">
        <v>2</v>
      </c>
      <c r="H9" s="17">
        <v>2</v>
      </c>
      <c r="I9" s="32">
        <v>46</v>
      </c>
      <c r="J9" s="3">
        <f t="shared" si="0"/>
        <v>56</v>
      </c>
      <c r="K9" s="12">
        <f t="shared" si="2"/>
        <v>0.9107142857142857</v>
      </c>
      <c r="L9" s="66">
        <f t="shared" si="1"/>
        <v>0.8705357142857143</v>
      </c>
      <c r="M9" s="66">
        <f t="shared" si="3"/>
        <v>-3.0383091149273504E-2</v>
      </c>
      <c r="N9" s="14"/>
      <c r="O9" s="74" t="str">
        <f>A24&amp;". "&amp;B24</f>
        <v>6. Object 6</v>
      </c>
      <c r="P9" s="78">
        <f>AVERAGE(K24:K27)</f>
        <v>0.8794642857142857</v>
      </c>
      <c r="Q9" s="78">
        <f>STDEV(K24:K27)</f>
        <v>4.9174737029340221E-2</v>
      </c>
      <c r="R9" s="75">
        <f>AVERAGE(L24:L27)</f>
        <v>0.8314732142857143</v>
      </c>
      <c r="S9" s="76">
        <f>STDEV(L24:L27)</f>
        <v>5.4233875428993793E-2</v>
      </c>
      <c r="T9" s="75">
        <f>AVERAGE(M24:M27)</f>
        <v>1.5852047556142612E-2</v>
      </c>
      <c r="U9" s="76">
        <f>STDEV(M24:M27)</f>
        <v>6.4192275276589744E-2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25">
      <c r="A10" s="170"/>
      <c r="B10" s="172"/>
      <c r="C10" s="12">
        <v>3</v>
      </c>
      <c r="D10" s="15">
        <v>56</v>
      </c>
      <c r="E10" s="21">
        <v>6</v>
      </c>
      <c r="F10" s="22">
        <v>1</v>
      </c>
      <c r="G10" s="22">
        <v>0</v>
      </c>
      <c r="H10" s="17">
        <v>2</v>
      </c>
      <c r="I10" s="32">
        <v>47</v>
      </c>
      <c r="J10" s="3">
        <f t="shared" si="0"/>
        <v>56</v>
      </c>
      <c r="K10" s="12">
        <f t="shared" si="2"/>
        <v>0.8928571428571429</v>
      </c>
      <c r="L10" s="66">
        <f t="shared" si="1"/>
        <v>0.8705357142857143</v>
      </c>
      <c r="M10" s="66">
        <f t="shared" si="3"/>
        <v>-3.0383091149273504E-2</v>
      </c>
      <c r="N10" s="14"/>
      <c r="O10" s="74" t="str">
        <f>A28&amp;". "&amp;B28</f>
        <v xml:space="preserve">7. </v>
      </c>
      <c r="P10" s="78" t="e">
        <f>AVERAGE(K28:K31)</f>
        <v>#DIV/0!</v>
      </c>
      <c r="Q10" s="78" t="e">
        <f>STDEV(K28:K31)</f>
        <v>#DIV/0!</v>
      </c>
      <c r="R10" s="75" t="e">
        <f>AVERAGE(L28:L31)</f>
        <v>#DIV/0!</v>
      </c>
      <c r="S10" s="76" t="e">
        <f>STDEV(L28:L31)</f>
        <v>#DIV/0!</v>
      </c>
      <c r="T10" s="75" t="e">
        <f>AVERAGE(M28:M31)</f>
        <v>#DIV/0!</v>
      </c>
      <c r="U10" s="76" t="e">
        <f>STDEV(M28:M31)</f>
        <v>#DIV/0!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ht="13.8" thickBot="1" x14ac:dyDescent="0.3">
      <c r="A11" s="170"/>
      <c r="B11" s="173"/>
      <c r="C11" s="40">
        <v>4</v>
      </c>
      <c r="D11" s="18">
        <v>56</v>
      </c>
      <c r="E11" s="53">
        <v>7</v>
      </c>
      <c r="F11" s="54">
        <v>2</v>
      </c>
      <c r="G11" s="54">
        <v>3</v>
      </c>
      <c r="H11" s="20">
        <v>2</v>
      </c>
      <c r="I11" s="55">
        <v>42</v>
      </c>
      <c r="J11" s="3">
        <f t="shared" si="0"/>
        <v>56</v>
      </c>
      <c r="K11" s="12">
        <f t="shared" si="2"/>
        <v>0.875</v>
      </c>
      <c r="L11" s="66">
        <f t="shared" si="1"/>
        <v>0.8125</v>
      </c>
      <c r="M11" s="66">
        <f t="shared" si="3"/>
        <v>3.8309114927344748E-2</v>
      </c>
      <c r="N11" s="14"/>
      <c r="O11" s="74" t="str">
        <f>A33&amp;". "&amp;B33</f>
        <v xml:space="preserve">8. </v>
      </c>
      <c r="P11" s="78" t="e">
        <f>AVERAGE(K33:K36)</f>
        <v>#DIV/0!</v>
      </c>
      <c r="Q11" s="78" t="e">
        <f>STDEV(K33:K36)</f>
        <v>#DIV/0!</v>
      </c>
      <c r="R11" s="75" t="e">
        <f>AVERAGE(L33:L36)</f>
        <v>#DIV/0!</v>
      </c>
      <c r="S11" s="76" t="e">
        <f>STDEV(L33:L36)</f>
        <v>#DIV/0!</v>
      </c>
      <c r="T11" s="75" t="e">
        <f>AVERAGE(M33:M36)</f>
        <v>#DIV/0!</v>
      </c>
      <c r="U11" s="76" t="e">
        <f>STDEV(M33:M36)</f>
        <v>#DIV/0!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x14ac:dyDescent="0.25">
      <c r="A12" s="170">
        <v>3</v>
      </c>
      <c r="B12" s="171" t="s">
        <v>70</v>
      </c>
      <c r="C12" s="48">
        <v>1</v>
      </c>
      <c r="D12" s="49">
        <v>56</v>
      </c>
      <c r="E12" s="50">
        <v>8</v>
      </c>
      <c r="F12" s="51">
        <v>1</v>
      </c>
      <c r="G12" s="51">
        <v>5</v>
      </c>
      <c r="H12" s="63">
        <v>7</v>
      </c>
      <c r="I12" s="52">
        <v>35</v>
      </c>
      <c r="J12" s="3">
        <f t="shared" si="0"/>
        <v>56</v>
      </c>
      <c r="K12" s="12">
        <f t="shared" si="2"/>
        <v>0.8571428571428571</v>
      </c>
      <c r="L12" s="66">
        <f t="shared" si="1"/>
        <v>0.7678571428571429</v>
      </c>
      <c r="M12" s="66">
        <f t="shared" si="3"/>
        <v>9.1149273447820256E-2</v>
      </c>
      <c r="N12" s="14"/>
      <c r="O12" s="74" t="str">
        <f>A37&amp;". "&amp;B37</f>
        <v xml:space="preserve">9. </v>
      </c>
      <c r="P12" s="78" t="e">
        <f>AVERAGE(K37:K40)</f>
        <v>#DIV/0!</v>
      </c>
      <c r="Q12" s="78" t="e">
        <f>STDEV(K37:K40)</f>
        <v>#DIV/0!</v>
      </c>
      <c r="R12" s="75" t="e">
        <f>AVERAGE(L37:L40)</f>
        <v>#DIV/0!</v>
      </c>
      <c r="S12" s="76" t="e">
        <f>STDEV(L37:L40)</f>
        <v>#DIV/0!</v>
      </c>
      <c r="T12" s="75" t="e">
        <f>AVERAGE(M37:M40)</f>
        <v>#DIV/0!</v>
      </c>
      <c r="U12" s="76" t="e">
        <f>STDEV(M37:M40)</f>
        <v>#DIV/0!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3"/>
    </row>
    <row r="13" spans="1:87" x14ac:dyDescent="0.25">
      <c r="A13" s="170"/>
      <c r="B13" s="172"/>
      <c r="C13" s="12">
        <v>2</v>
      </c>
      <c r="D13" s="15">
        <v>56</v>
      </c>
      <c r="E13" s="21">
        <v>5</v>
      </c>
      <c r="F13" s="22">
        <v>0</v>
      </c>
      <c r="G13" s="22">
        <v>0</v>
      </c>
      <c r="H13" s="17">
        <v>1</v>
      </c>
      <c r="I13" s="32">
        <v>50</v>
      </c>
      <c r="J13" s="3">
        <f t="shared" si="0"/>
        <v>56</v>
      </c>
      <c r="K13" s="12">
        <f t="shared" si="2"/>
        <v>0.9107142857142857</v>
      </c>
      <c r="L13" s="66">
        <f t="shared" si="1"/>
        <v>0.90625</v>
      </c>
      <c r="M13" s="66">
        <f t="shared" si="3"/>
        <v>-7.265521796565394E-2</v>
      </c>
      <c r="N13" s="14"/>
      <c r="O13" s="74" t="str">
        <f>A41&amp;". "&amp;B41</f>
        <v xml:space="preserve">10. </v>
      </c>
      <c r="P13" s="78" t="e">
        <f>AVERAGE(K41:K44)</f>
        <v>#DIV/0!</v>
      </c>
      <c r="Q13" s="78" t="e">
        <f>STDEV(K41:K44)</f>
        <v>#DIV/0!</v>
      </c>
      <c r="R13" s="75" t="e">
        <f>AVERAGE(L41:L44)</f>
        <v>#DIV/0!</v>
      </c>
      <c r="S13" s="76" t="e">
        <f>STDEV(L41:L44)</f>
        <v>#DIV/0!</v>
      </c>
      <c r="T13" s="75" t="e">
        <f>AVERAGE(M41:M44)</f>
        <v>#DIV/0!</v>
      </c>
      <c r="U13" s="76" t="e">
        <f>STDEV(M41:M44)</f>
        <v>#DIV/0!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/>
    </row>
    <row r="14" spans="1:87" x14ac:dyDescent="0.25">
      <c r="A14" s="170"/>
      <c r="B14" s="172"/>
      <c r="C14" s="12">
        <v>3</v>
      </c>
      <c r="D14" s="15">
        <v>56</v>
      </c>
      <c r="E14" s="21">
        <v>8</v>
      </c>
      <c r="F14" s="22">
        <v>0</v>
      </c>
      <c r="G14" s="22">
        <v>2</v>
      </c>
      <c r="H14" s="17">
        <v>2</v>
      </c>
      <c r="I14" s="32">
        <v>44</v>
      </c>
      <c r="J14" s="3">
        <f t="shared" si="0"/>
        <v>56</v>
      </c>
      <c r="K14" s="12">
        <f t="shared" si="2"/>
        <v>0.8571428571428571</v>
      </c>
      <c r="L14" s="66">
        <f t="shared" si="1"/>
        <v>0.8303571428571429</v>
      </c>
      <c r="M14" s="66">
        <f t="shared" si="3"/>
        <v>1.7173051519154464E-2</v>
      </c>
      <c r="N14" s="14"/>
      <c r="O14" s="74" t="str">
        <f>A45&amp;". "&amp;B45</f>
        <v xml:space="preserve">11. </v>
      </c>
      <c r="P14" s="78" t="e">
        <f>AVERAGE(K45:K48)</f>
        <v>#DIV/0!</v>
      </c>
      <c r="Q14" s="78" t="e">
        <f>STDEV(K45:K48)</f>
        <v>#DIV/0!</v>
      </c>
      <c r="R14" s="75" t="e">
        <f>AVERAGE(L45:L48)</f>
        <v>#DIV/0!</v>
      </c>
      <c r="S14" s="76" t="e">
        <f>STDEV(L45:L48)</f>
        <v>#DIV/0!</v>
      </c>
      <c r="T14" s="75" t="e">
        <f>AVERAGE(M45:M48)</f>
        <v>#DIV/0!</v>
      </c>
      <c r="U14" s="76" t="e">
        <f>STDEV(M45:M48)</f>
        <v>#DIV/0!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</row>
    <row r="15" spans="1:87" ht="13.8" thickBot="1" x14ac:dyDescent="0.3">
      <c r="A15" s="170"/>
      <c r="B15" s="173"/>
      <c r="C15" s="13">
        <v>4</v>
      </c>
      <c r="D15" s="18">
        <v>56</v>
      </c>
      <c r="E15" s="53">
        <v>6</v>
      </c>
      <c r="F15" s="54">
        <v>2</v>
      </c>
      <c r="G15" s="54">
        <v>0</v>
      </c>
      <c r="H15" s="20">
        <v>4</v>
      </c>
      <c r="I15" s="55">
        <v>44</v>
      </c>
      <c r="J15" s="3">
        <f t="shared" si="0"/>
        <v>56</v>
      </c>
      <c r="K15" s="12">
        <f t="shared" si="2"/>
        <v>0.8928571428571429</v>
      </c>
      <c r="L15" s="66">
        <f t="shared" si="1"/>
        <v>0.8482142857142857</v>
      </c>
      <c r="M15" s="66">
        <f t="shared" si="3"/>
        <v>-3.963011889035686E-3</v>
      </c>
      <c r="N15" s="14"/>
      <c r="O15" s="77" t="str">
        <f>A49&amp;". "&amp;B49</f>
        <v xml:space="preserve">12. </v>
      </c>
      <c r="P15" s="78" t="e">
        <f>AVERAGE(K49:K52)</f>
        <v>#DIV/0!</v>
      </c>
      <c r="Q15" s="78" t="e">
        <f>STDEV(K49:K52)</f>
        <v>#DIV/0!</v>
      </c>
      <c r="R15" s="75" t="e">
        <f>AVERAGE(L49:L52)</f>
        <v>#DIV/0!</v>
      </c>
      <c r="S15" s="76" t="e">
        <f>STDEV(L49:L52)</f>
        <v>#DIV/0!</v>
      </c>
      <c r="T15" s="75" t="e">
        <f>AVERAGE(M49:M52)</f>
        <v>#DIV/0!</v>
      </c>
      <c r="U15" s="76" t="e">
        <f>STDEV(M49:M52)</f>
        <v>#DIV/0!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</row>
    <row r="16" spans="1:87" x14ac:dyDescent="0.25">
      <c r="A16" s="170">
        <v>4</v>
      </c>
      <c r="B16" s="171" t="s">
        <v>71</v>
      </c>
      <c r="C16" s="44">
        <v>1</v>
      </c>
      <c r="D16" s="49">
        <v>56</v>
      </c>
      <c r="E16" s="50">
        <v>4</v>
      </c>
      <c r="F16" s="51">
        <v>3</v>
      </c>
      <c r="G16" s="51">
        <v>2</v>
      </c>
      <c r="H16" s="63">
        <v>4</v>
      </c>
      <c r="I16" s="52">
        <v>43</v>
      </c>
      <c r="J16" s="3">
        <f t="shared" si="0"/>
        <v>56</v>
      </c>
      <c r="K16" s="12">
        <f t="shared" si="2"/>
        <v>0.9285714285714286</v>
      </c>
      <c r="L16" s="66">
        <f t="shared" si="1"/>
        <v>0.8526785714285714</v>
      </c>
      <c r="M16" s="66">
        <f t="shared" si="3"/>
        <v>-9.247027741083224E-3</v>
      </c>
      <c r="N16" s="14"/>
      <c r="O16" s="78" t="str">
        <f>A53&amp;". "&amp;B53</f>
        <v xml:space="preserve">13. </v>
      </c>
      <c r="P16" s="78" t="e">
        <f>AVERAGE(K53:K56)</f>
        <v>#DIV/0!</v>
      </c>
      <c r="Q16" s="78" t="e">
        <f>STDEV(K53:K56)</f>
        <v>#DIV/0!</v>
      </c>
      <c r="R16" s="75" t="e">
        <f>AVERAGE(L53:L56)</f>
        <v>#DIV/0!</v>
      </c>
      <c r="S16" s="76" t="e">
        <f>STDEV(L53:L56)</f>
        <v>#DIV/0!</v>
      </c>
      <c r="T16" s="75" t="e">
        <f>AVERAGE(M53:M56)</f>
        <v>#DIV/0!</v>
      </c>
      <c r="U16" s="76" t="e">
        <f>STDEV(M53:M56)</f>
        <v>#DIV/0!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</row>
    <row r="17" spans="1:87" x14ac:dyDescent="0.25">
      <c r="A17" s="170"/>
      <c r="B17" s="172"/>
      <c r="C17" s="12">
        <v>2</v>
      </c>
      <c r="D17" s="15">
        <v>56</v>
      </c>
      <c r="E17" s="21">
        <v>6</v>
      </c>
      <c r="F17" s="22">
        <v>4</v>
      </c>
      <c r="G17" s="22">
        <v>0</v>
      </c>
      <c r="H17" s="17">
        <v>4</v>
      </c>
      <c r="I17" s="32">
        <v>42</v>
      </c>
      <c r="J17" s="3">
        <f t="shared" si="0"/>
        <v>56</v>
      </c>
      <c r="K17" s="12">
        <f t="shared" si="2"/>
        <v>0.8928571428571429</v>
      </c>
      <c r="L17" s="66">
        <f t="shared" si="1"/>
        <v>0.8214285714285714</v>
      </c>
      <c r="M17" s="66">
        <f t="shared" si="3"/>
        <v>2.7741083223249672E-2</v>
      </c>
      <c r="N17" s="14"/>
      <c r="O17" s="74" t="str">
        <f>A57&amp;". "&amp;B57</f>
        <v xml:space="preserve">14. </v>
      </c>
      <c r="P17" s="78" t="e">
        <f>AVERAGE(K57:K60)</f>
        <v>#DIV/0!</v>
      </c>
      <c r="Q17" s="78" t="e">
        <f>STDEV(K57:K60)</f>
        <v>#DIV/0!</v>
      </c>
      <c r="R17" s="75" t="e">
        <f>AVERAGE(L57:L60)</f>
        <v>#DIV/0!</v>
      </c>
      <c r="S17" s="76" t="e">
        <f>STDEV(L57:L60)</f>
        <v>#DIV/0!</v>
      </c>
      <c r="T17" s="75" t="e">
        <f>AVERAGE(M57:M60)</f>
        <v>#DIV/0!</v>
      </c>
      <c r="U17" s="76" t="e">
        <f>STDEV(M57:M60)</f>
        <v>#DIV/0!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</row>
    <row r="18" spans="1:87" x14ac:dyDescent="0.25">
      <c r="A18" s="170"/>
      <c r="B18" s="172"/>
      <c r="C18" s="12">
        <v>3</v>
      </c>
      <c r="D18" s="15">
        <v>56</v>
      </c>
      <c r="E18" s="21">
        <v>9</v>
      </c>
      <c r="F18" s="22">
        <v>2</v>
      </c>
      <c r="G18" s="22">
        <v>1</v>
      </c>
      <c r="H18" s="17">
        <v>3</v>
      </c>
      <c r="I18" s="32">
        <v>41</v>
      </c>
      <c r="J18" s="3">
        <f t="shared" si="0"/>
        <v>56</v>
      </c>
      <c r="K18" s="12">
        <f t="shared" si="2"/>
        <v>0.8392857142857143</v>
      </c>
      <c r="L18" s="66">
        <f t="shared" si="1"/>
        <v>0.7901785714285714</v>
      </c>
      <c r="M18" s="66">
        <f t="shared" si="3"/>
        <v>6.4729194187582564E-2</v>
      </c>
      <c r="N18" s="14"/>
      <c r="O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</row>
    <row r="19" spans="1:87" ht="13.8" thickBot="1" x14ac:dyDescent="0.3">
      <c r="A19" s="170"/>
      <c r="B19" s="173"/>
      <c r="C19" s="40">
        <v>4</v>
      </c>
      <c r="D19" s="18">
        <v>56</v>
      </c>
      <c r="E19" s="53">
        <v>8</v>
      </c>
      <c r="F19" s="54">
        <v>3</v>
      </c>
      <c r="G19" s="54">
        <v>2</v>
      </c>
      <c r="H19" s="20">
        <v>2</v>
      </c>
      <c r="I19" s="55">
        <v>41</v>
      </c>
      <c r="J19" s="3">
        <f t="shared" si="0"/>
        <v>56</v>
      </c>
      <c r="K19" s="12">
        <f t="shared" si="2"/>
        <v>0.8571428571428571</v>
      </c>
      <c r="L19" s="66">
        <f t="shared" si="1"/>
        <v>0.7901785714285714</v>
      </c>
      <c r="M19" s="66">
        <f t="shared" si="3"/>
        <v>6.4729194187582564E-2</v>
      </c>
      <c r="N19" s="14"/>
      <c r="O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1:87" x14ac:dyDescent="0.25">
      <c r="A20" s="170">
        <v>5</v>
      </c>
      <c r="B20" s="171" t="s">
        <v>72</v>
      </c>
      <c r="C20" s="48">
        <v>1</v>
      </c>
      <c r="D20" s="49">
        <v>56</v>
      </c>
      <c r="E20" s="50">
        <v>8</v>
      </c>
      <c r="F20" s="51">
        <v>1</v>
      </c>
      <c r="G20" s="51">
        <v>3</v>
      </c>
      <c r="H20" s="63">
        <v>4</v>
      </c>
      <c r="I20" s="52">
        <v>40</v>
      </c>
      <c r="J20" s="3">
        <f t="shared" si="0"/>
        <v>56</v>
      </c>
      <c r="K20" s="12">
        <f t="shared" si="2"/>
        <v>0.8571428571428571</v>
      </c>
      <c r="L20" s="66">
        <f t="shared" si="1"/>
        <v>0.7991071428571429</v>
      </c>
      <c r="M20" s="66">
        <f t="shared" si="3"/>
        <v>5.416116248348736E-2</v>
      </c>
      <c r="N20" s="14"/>
      <c r="O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1:87" x14ac:dyDescent="0.25">
      <c r="A21" s="170"/>
      <c r="B21" s="172"/>
      <c r="C21" s="12">
        <v>2</v>
      </c>
      <c r="D21" s="15">
        <v>56</v>
      </c>
      <c r="E21" s="21">
        <v>6</v>
      </c>
      <c r="F21" s="22">
        <v>1</v>
      </c>
      <c r="G21" s="22">
        <v>5</v>
      </c>
      <c r="H21" s="17">
        <v>2</v>
      </c>
      <c r="I21" s="32">
        <v>42</v>
      </c>
      <c r="J21" s="3">
        <f t="shared" si="0"/>
        <v>56</v>
      </c>
      <c r="K21" s="12">
        <f t="shared" si="2"/>
        <v>0.8928571428571429</v>
      </c>
      <c r="L21" s="66">
        <f t="shared" si="1"/>
        <v>0.8258928571428571</v>
      </c>
      <c r="M21" s="66">
        <f t="shared" si="3"/>
        <v>2.2457067371202132E-2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/>
    </row>
    <row r="22" spans="1:87" x14ac:dyDescent="0.25">
      <c r="A22" s="170"/>
      <c r="B22" s="172"/>
      <c r="C22" s="12">
        <v>3</v>
      </c>
      <c r="D22" s="15">
        <v>56</v>
      </c>
      <c r="E22" s="21">
        <v>5</v>
      </c>
      <c r="F22" s="22">
        <v>4</v>
      </c>
      <c r="G22" s="22">
        <v>2</v>
      </c>
      <c r="H22" s="17">
        <v>4</v>
      </c>
      <c r="I22" s="32">
        <v>41</v>
      </c>
      <c r="J22" s="3">
        <f t="shared" si="0"/>
        <v>56</v>
      </c>
      <c r="K22" s="12">
        <f t="shared" si="2"/>
        <v>0.9107142857142857</v>
      </c>
      <c r="L22" s="66">
        <f t="shared" si="1"/>
        <v>0.8214285714285714</v>
      </c>
      <c r="M22" s="66">
        <f t="shared" si="3"/>
        <v>2.7741083223249672E-2</v>
      </c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/>
    </row>
    <row r="23" spans="1:87" ht="13.8" thickBot="1" x14ac:dyDescent="0.3">
      <c r="A23" s="170"/>
      <c r="B23" s="173"/>
      <c r="C23" s="13">
        <v>4</v>
      </c>
      <c r="D23" s="18">
        <v>56</v>
      </c>
      <c r="E23" s="53">
        <v>8</v>
      </c>
      <c r="F23" s="54">
        <v>4</v>
      </c>
      <c r="G23" s="54">
        <v>3</v>
      </c>
      <c r="H23" s="20">
        <v>1</v>
      </c>
      <c r="I23" s="55">
        <v>40</v>
      </c>
      <c r="J23" s="3">
        <f t="shared" si="0"/>
        <v>56</v>
      </c>
      <c r="K23" s="12">
        <f t="shared" si="2"/>
        <v>0.8571428571428571</v>
      </c>
      <c r="L23" s="66">
        <f t="shared" si="1"/>
        <v>0.7723214285714286</v>
      </c>
      <c r="M23" s="66">
        <f t="shared" si="3"/>
        <v>8.5865257595772709E-2</v>
      </c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</row>
    <row r="24" spans="1:87" x14ac:dyDescent="0.25">
      <c r="A24" s="170">
        <v>6</v>
      </c>
      <c r="B24" s="171" t="s">
        <v>73</v>
      </c>
      <c r="C24" s="44">
        <v>1</v>
      </c>
      <c r="D24" s="49">
        <v>56</v>
      </c>
      <c r="E24" s="50">
        <v>4</v>
      </c>
      <c r="F24" s="51">
        <v>2</v>
      </c>
      <c r="G24" s="51">
        <v>2</v>
      </c>
      <c r="H24" s="63">
        <v>0</v>
      </c>
      <c r="I24" s="52">
        <v>48</v>
      </c>
      <c r="J24" s="3">
        <f t="shared" si="0"/>
        <v>56</v>
      </c>
      <c r="K24" s="12">
        <f t="shared" si="2"/>
        <v>0.9285714285714286</v>
      </c>
      <c r="L24" s="66">
        <f t="shared" si="1"/>
        <v>0.8839285714285714</v>
      </c>
      <c r="M24" s="66">
        <f t="shared" si="3"/>
        <v>-4.6235138705416116E-2</v>
      </c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3"/>
    </row>
    <row r="25" spans="1:87" x14ac:dyDescent="0.25">
      <c r="A25" s="170"/>
      <c r="B25" s="172"/>
      <c r="C25" s="12">
        <v>2</v>
      </c>
      <c r="D25" s="15">
        <v>56</v>
      </c>
      <c r="E25" s="21">
        <v>5</v>
      </c>
      <c r="F25" s="22">
        <v>1</v>
      </c>
      <c r="G25" s="22">
        <v>3</v>
      </c>
      <c r="H25" s="17">
        <v>0</v>
      </c>
      <c r="I25" s="32">
        <v>47</v>
      </c>
      <c r="J25" s="3">
        <f t="shared" si="0"/>
        <v>56</v>
      </c>
      <c r="K25" s="12">
        <f t="shared" si="2"/>
        <v>0.9107142857142857</v>
      </c>
      <c r="L25" s="66">
        <f t="shared" si="1"/>
        <v>0.8705357142857143</v>
      </c>
      <c r="M25" s="66">
        <f t="shared" si="3"/>
        <v>-3.0383091149273504E-2</v>
      </c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3"/>
    </row>
    <row r="26" spans="1:87" x14ac:dyDescent="0.25">
      <c r="A26" s="170"/>
      <c r="B26" s="172"/>
      <c r="C26" s="12">
        <v>3</v>
      </c>
      <c r="D26" s="15">
        <v>56</v>
      </c>
      <c r="E26" s="21">
        <v>10</v>
      </c>
      <c r="F26" s="22">
        <v>2</v>
      </c>
      <c r="G26" s="22">
        <v>1</v>
      </c>
      <c r="H26" s="17">
        <v>3</v>
      </c>
      <c r="I26" s="32">
        <v>40</v>
      </c>
      <c r="J26" s="3">
        <f t="shared" si="0"/>
        <v>56</v>
      </c>
      <c r="K26" s="12">
        <f t="shared" si="2"/>
        <v>0.8214285714285714</v>
      </c>
      <c r="L26" s="66">
        <f t="shared" si="1"/>
        <v>0.7723214285714286</v>
      </c>
      <c r="M26" s="66">
        <f t="shared" si="3"/>
        <v>8.5865257595772709E-2</v>
      </c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87" ht="13.8" thickBot="1" x14ac:dyDescent="0.3">
      <c r="A27" s="170"/>
      <c r="B27" s="173"/>
      <c r="C27" s="40">
        <v>4</v>
      </c>
      <c r="D27" s="18">
        <v>56</v>
      </c>
      <c r="E27" s="53">
        <v>8</v>
      </c>
      <c r="F27" s="54">
        <v>3</v>
      </c>
      <c r="G27" s="54">
        <v>0</v>
      </c>
      <c r="H27" s="20">
        <v>4</v>
      </c>
      <c r="I27" s="55">
        <v>41</v>
      </c>
      <c r="J27" s="3">
        <f t="shared" si="0"/>
        <v>56</v>
      </c>
      <c r="K27" s="12">
        <f t="shared" si="2"/>
        <v>0.8571428571428571</v>
      </c>
      <c r="L27" s="66">
        <f t="shared" si="1"/>
        <v>0.7991071428571429</v>
      </c>
      <c r="M27" s="66">
        <f t="shared" si="3"/>
        <v>5.416116248348736E-2</v>
      </c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87" x14ac:dyDescent="0.25">
      <c r="A28" s="170">
        <v>7</v>
      </c>
      <c r="B28" s="171"/>
      <c r="C28" s="48">
        <v>1</v>
      </c>
      <c r="D28" s="49"/>
      <c r="E28" s="50"/>
      <c r="F28" s="51"/>
      <c r="G28" s="51"/>
      <c r="H28" s="63"/>
      <c r="I28" s="52"/>
      <c r="J28" s="3">
        <f t="shared" si="0"/>
        <v>0</v>
      </c>
      <c r="K28" s="12" t="e">
        <f t="shared" si="2"/>
        <v>#DIV/0!</v>
      </c>
      <c r="L28" s="66" t="e">
        <f t="shared" si="1"/>
        <v>#DIV/0!</v>
      </c>
      <c r="M28" s="66" t="e">
        <f t="shared" si="3"/>
        <v>#DIV/0!</v>
      </c>
      <c r="N28" s="14"/>
    </row>
    <row r="29" spans="1:87" x14ac:dyDescent="0.25">
      <c r="A29" s="170"/>
      <c r="B29" s="174"/>
      <c r="C29" s="12">
        <v>2</v>
      </c>
      <c r="D29" s="15"/>
      <c r="E29" s="21"/>
      <c r="F29" s="22"/>
      <c r="G29" s="22"/>
      <c r="H29" s="17"/>
      <c r="I29" s="32"/>
      <c r="J29" s="3">
        <f t="shared" si="0"/>
        <v>0</v>
      </c>
      <c r="K29" s="12" t="e">
        <f t="shared" si="2"/>
        <v>#DIV/0!</v>
      </c>
      <c r="L29" s="66" t="e">
        <f t="shared" si="1"/>
        <v>#DIV/0!</v>
      </c>
      <c r="M29" s="66" t="e">
        <f t="shared" si="3"/>
        <v>#DIV/0!</v>
      </c>
      <c r="N29" s="14"/>
      <c r="O29" s="2"/>
      <c r="P29" s="2"/>
      <c r="Q29" s="2"/>
      <c r="R29" s="2"/>
    </row>
    <row r="30" spans="1:87" x14ac:dyDescent="0.25">
      <c r="A30" s="170"/>
      <c r="B30" s="174"/>
      <c r="C30" s="12">
        <v>3</v>
      </c>
      <c r="D30" s="15"/>
      <c r="E30" s="21"/>
      <c r="F30" s="22"/>
      <c r="G30" s="22"/>
      <c r="H30" s="17"/>
      <c r="I30" s="32"/>
      <c r="J30" s="3">
        <f t="shared" si="0"/>
        <v>0</v>
      </c>
      <c r="K30" s="12" t="e">
        <f t="shared" si="2"/>
        <v>#DIV/0!</v>
      </c>
      <c r="L30" s="66" t="e">
        <f t="shared" si="1"/>
        <v>#DIV/0!</v>
      </c>
      <c r="M30" s="66" t="e">
        <f t="shared" si="3"/>
        <v>#DIV/0!</v>
      </c>
      <c r="N30" s="14"/>
      <c r="O30" s="2"/>
      <c r="P30" s="2"/>
      <c r="Q30" s="2"/>
      <c r="R30" s="2"/>
    </row>
    <row r="31" spans="1:87" ht="13.8" thickBot="1" x14ac:dyDescent="0.3">
      <c r="A31" s="170"/>
      <c r="B31" s="175"/>
      <c r="C31" s="13">
        <v>4</v>
      </c>
      <c r="D31" s="18"/>
      <c r="E31" s="53"/>
      <c r="F31" s="54"/>
      <c r="G31" s="54"/>
      <c r="H31" s="20"/>
      <c r="I31" s="55"/>
      <c r="J31" s="3">
        <f>SUM(E31:I31)</f>
        <v>0</v>
      </c>
      <c r="K31" s="12" t="e">
        <f t="shared" si="2"/>
        <v>#DIV/0!</v>
      </c>
      <c r="L31" s="66" t="e">
        <f t="shared" si="1"/>
        <v>#DIV/0!</v>
      </c>
      <c r="M31" s="66" t="e">
        <f t="shared" si="3"/>
        <v>#DIV/0!</v>
      </c>
      <c r="N31" s="14"/>
      <c r="O31" s="2"/>
      <c r="P31" s="2"/>
      <c r="Q31" s="2"/>
      <c r="R31" s="2"/>
    </row>
    <row r="32" spans="1:87" ht="40.5" customHeight="1" thickBot="1" x14ac:dyDescent="0.3">
      <c r="B32" s="64" t="s">
        <v>3</v>
      </c>
      <c r="C32" s="35" t="s">
        <v>2</v>
      </c>
      <c r="D32" s="36" t="s">
        <v>1</v>
      </c>
      <c r="E32" s="37" t="s">
        <v>14</v>
      </c>
      <c r="F32" s="37" t="s">
        <v>59</v>
      </c>
      <c r="G32" s="38" t="s">
        <v>60</v>
      </c>
      <c r="H32" s="140" t="s">
        <v>61</v>
      </c>
      <c r="I32" s="39" t="s">
        <v>62</v>
      </c>
      <c r="J32" s="3"/>
      <c r="K32" s="12"/>
      <c r="L32" s="66"/>
      <c r="M32" s="6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</row>
    <row r="33" spans="1:18" x14ac:dyDescent="0.25">
      <c r="A33" s="170">
        <v>8</v>
      </c>
      <c r="B33" s="183"/>
      <c r="C33" s="48">
        <v>1</v>
      </c>
      <c r="D33" s="49"/>
      <c r="E33" s="50"/>
      <c r="F33" s="51"/>
      <c r="G33" s="51"/>
      <c r="H33" s="63"/>
      <c r="I33" s="52"/>
      <c r="J33" s="3">
        <f>SUM(E33:I33)</f>
        <v>0</v>
      </c>
      <c r="K33" s="12" t="e">
        <f>SUM(F33:I33)/J33</f>
        <v>#DIV/0!</v>
      </c>
      <c r="L33" s="66" t="e">
        <f>(E33*0+F33*1+G33*2+H33*3+I33*4)/(4*J33)</f>
        <v>#DIV/0!</v>
      </c>
      <c r="M33" s="66" t="e">
        <f t="shared" ref="M33:M60" si="4">($R$4-L33)/$R$4</f>
        <v>#DIV/0!</v>
      </c>
      <c r="N33" s="14"/>
      <c r="O33" s="2"/>
      <c r="P33" s="2"/>
      <c r="Q33" s="2"/>
      <c r="R33" s="2"/>
    </row>
    <row r="34" spans="1:18" x14ac:dyDescent="0.25">
      <c r="A34" s="170"/>
      <c r="B34" s="172"/>
      <c r="C34" s="12">
        <v>2</v>
      </c>
      <c r="D34" s="15"/>
      <c r="E34" s="21"/>
      <c r="F34" s="22"/>
      <c r="G34" s="22"/>
      <c r="H34" s="17"/>
      <c r="I34" s="32"/>
      <c r="J34" s="3">
        <f t="shared" ref="J34:J59" si="5">SUM(E34:I34)</f>
        <v>0</v>
      </c>
      <c r="K34" s="12" t="e">
        <f t="shared" ref="K34:K60" si="6">SUM(F34:I34)/J34</f>
        <v>#DIV/0!</v>
      </c>
      <c r="L34" s="66" t="e">
        <f t="shared" ref="L34:L60" si="7">(E34*0+F34*1+G34*2+H34*3+I34*4)/(4*J34)</f>
        <v>#DIV/0!</v>
      </c>
      <c r="M34" s="66" t="e">
        <f t="shared" si="4"/>
        <v>#DIV/0!</v>
      </c>
      <c r="N34" s="14"/>
      <c r="O34" s="2"/>
      <c r="P34" s="2"/>
      <c r="Q34" s="2"/>
      <c r="R34" s="2"/>
    </row>
    <row r="35" spans="1:18" x14ac:dyDescent="0.25">
      <c r="A35" s="170"/>
      <c r="B35" s="172"/>
      <c r="C35" s="12">
        <v>3</v>
      </c>
      <c r="D35" s="15"/>
      <c r="E35" s="21"/>
      <c r="F35" s="22"/>
      <c r="G35" s="22"/>
      <c r="H35" s="17"/>
      <c r="I35" s="32"/>
      <c r="J35" s="3">
        <f t="shared" si="5"/>
        <v>0</v>
      </c>
      <c r="K35" s="12" t="e">
        <f t="shared" si="6"/>
        <v>#DIV/0!</v>
      </c>
      <c r="L35" s="66" t="e">
        <f t="shared" si="7"/>
        <v>#DIV/0!</v>
      </c>
      <c r="M35" s="66" t="e">
        <f t="shared" si="4"/>
        <v>#DIV/0!</v>
      </c>
      <c r="N35" s="14"/>
      <c r="O35" s="2"/>
      <c r="P35" s="2"/>
      <c r="Q35" s="2"/>
      <c r="R35" s="1"/>
    </row>
    <row r="36" spans="1:18" ht="13.8" thickBot="1" x14ac:dyDescent="0.3">
      <c r="A36" s="170"/>
      <c r="B36" s="173"/>
      <c r="C36" s="13">
        <v>4</v>
      </c>
      <c r="D36" s="18"/>
      <c r="E36" s="53"/>
      <c r="F36" s="54"/>
      <c r="G36" s="54"/>
      <c r="H36" s="20"/>
      <c r="I36" s="55"/>
      <c r="J36" s="3">
        <f t="shared" si="5"/>
        <v>0</v>
      </c>
      <c r="K36" s="12" t="e">
        <f t="shared" si="6"/>
        <v>#DIV/0!</v>
      </c>
      <c r="L36" s="66" t="e">
        <f t="shared" si="7"/>
        <v>#DIV/0!</v>
      </c>
      <c r="M36" s="66" t="e">
        <f t="shared" si="4"/>
        <v>#DIV/0!</v>
      </c>
      <c r="N36" s="14"/>
      <c r="O36" s="2"/>
      <c r="P36" s="2"/>
      <c r="Q36" s="2"/>
      <c r="R36" s="1"/>
    </row>
    <row r="37" spans="1:18" x14ac:dyDescent="0.25">
      <c r="A37" s="170">
        <v>9</v>
      </c>
      <c r="B37" s="176"/>
      <c r="C37" s="44">
        <v>1</v>
      </c>
      <c r="D37" s="49"/>
      <c r="E37" s="45"/>
      <c r="F37" s="46"/>
      <c r="G37" s="46"/>
      <c r="H37" s="61"/>
      <c r="I37" s="52"/>
      <c r="J37" s="3">
        <f t="shared" si="5"/>
        <v>0</v>
      </c>
      <c r="K37" s="12" t="e">
        <f t="shared" si="6"/>
        <v>#DIV/0!</v>
      </c>
      <c r="L37" s="66" t="e">
        <f t="shared" si="7"/>
        <v>#DIV/0!</v>
      </c>
      <c r="M37" s="66" t="e">
        <f t="shared" si="4"/>
        <v>#DIV/0!</v>
      </c>
      <c r="N37" s="14"/>
      <c r="O37" s="2"/>
      <c r="P37" s="2"/>
      <c r="Q37" s="2"/>
      <c r="R37" s="2"/>
    </row>
    <row r="38" spans="1:18" x14ac:dyDescent="0.25">
      <c r="A38" s="170"/>
      <c r="B38" s="184"/>
      <c r="C38" s="12">
        <v>2</v>
      </c>
      <c r="D38" s="15"/>
      <c r="E38" s="21"/>
      <c r="F38" s="22"/>
      <c r="G38" s="22"/>
      <c r="H38" s="17"/>
      <c r="I38" s="32"/>
      <c r="J38" s="3">
        <f t="shared" si="5"/>
        <v>0</v>
      </c>
      <c r="K38" s="12" t="e">
        <f t="shared" si="6"/>
        <v>#DIV/0!</v>
      </c>
      <c r="L38" s="66" t="e">
        <f t="shared" si="7"/>
        <v>#DIV/0!</v>
      </c>
      <c r="M38" s="66" t="e">
        <f t="shared" si="4"/>
        <v>#DIV/0!</v>
      </c>
      <c r="N38" s="14"/>
      <c r="O38" s="2"/>
      <c r="P38" s="2"/>
      <c r="Q38" s="2"/>
      <c r="R38" s="2"/>
    </row>
    <row r="39" spans="1:18" x14ac:dyDescent="0.25">
      <c r="A39" s="170"/>
      <c r="B39" s="184"/>
      <c r="C39" s="12">
        <v>3</v>
      </c>
      <c r="D39" s="15"/>
      <c r="E39" s="21"/>
      <c r="F39" s="22"/>
      <c r="G39" s="22"/>
      <c r="H39" s="17"/>
      <c r="I39" s="32"/>
      <c r="J39" s="3">
        <f t="shared" si="5"/>
        <v>0</v>
      </c>
      <c r="K39" s="12" t="e">
        <f t="shared" si="6"/>
        <v>#DIV/0!</v>
      </c>
      <c r="L39" s="66" t="e">
        <f t="shared" si="7"/>
        <v>#DIV/0!</v>
      </c>
      <c r="M39" s="66" t="e">
        <f t="shared" si="4"/>
        <v>#DIV/0!</v>
      </c>
      <c r="N39" s="14"/>
      <c r="O39" s="2"/>
      <c r="P39" s="2"/>
      <c r="Q39" s="2"/>
      <c r="R39" s="1"/>
    </row>
    <row r="40" spans="1:18" ht="13.8" thickBot="1" x14ac:dyDescent="0.3">
      <c r="A40" s="170"/>
      <c r="B40" s="184"/>
      <c r="C40" s="40">
        <v>4</v>
      </c>
      <c r="D40" s="18"/>
      <c r="E40" s="41"/>
      <c r="F40" s="42"/>
      <c r="G40" s="42"/>
      <c r="H40" s="59"/>
      <c r="I40" s="55"/>
      <c r="J40" s="3">
        <f t="shared" si="5"/>
        <v>0</v>
      </c>
      <c r="K40" s="12" t="e">
        <f t="shared" si="6"/>
        <v>#DIV/0!</v>
      </c>
      <c r="L40" s="66" t="e">
        <f t="shared" si="7"/>
        <v>#DIV/0!</v>
      </c>
      <c r="M40" s="66" t="e">
        <f t="shared" si="4"/>
        <v>#DIV/0!</v>
      </c>
      <c r="N40" s="14"/>
      <c r="O40" s="2"/>
      <c r="P40" s="2"/>
      <c r="Q40" s="2"/>
      <c r="R40" s="1"/>
    </row>
    <row r="41" spans="1:18" x14ac:dyDescent="0.25">
      <c r="A41" s="170">
        <v>10</v>
      </c>
      <c r="B41" s="171"/>
      <c r="C41" s="48">
        <v>1</v>
      </c>
      <c r="D41" s="49"/>
      <c r="E41" s="50"/>
      <c r="F41" s="51"/>
      <c r="G41" s="51"/>
      <c r="H41" s="63"/>
      <c r="I41" s="52"/>
      <c r="J41" s="3">
        <f t="shared" si="5"/>
        <v>0</v>
      </c>
      <c r="K41" s="12" t="e">
        <f t="shared" si="6"/>
        <v>#DIV/0!</v>
      </c>
      <c r="L41" s="66" t="e">
        <f t="shared" si="7"/>
        <v>#DIV/0!</v>
      </c>
      <c r="M41" s="66" t="e">
        <f t="shared" si="4"/>
        <v>#DIV/0!</v>
      </c>
      <c r="N41" s="14"/>
      <c r="O41" s="2"/>
      <c r="P41" s="2"/>
      <c r="Q41" s="2"/>
      <c r="R41" s="2"/>
    </row>
    <row r="42" spans="1:18" x14ac:dyDescent="0.25">
      <c r="A42" s="170"/>
      <c r="B42" s="174"/>
      <c r="C42" s="12">
        <v>2</v>
      </c>
      <c r="D42" s="15"/>
      <c r="E42" s="21"/>
      <c r="F42" s="22"/>
      <c r="G42" s="22"/>
      <c r="H42" s="17"/>
      <c r="I42" s="32"/>
      <c r="J42" s="3">
        <f t="shared" si="5"/>
        <v>0</v>
      </c>
      <c r="K42" s="12" t="e">
        <f t="shared" si="6"/>
        <v>#DIV/0!</v>
      </c>
      <c r="L42" s="66" t="e">
        <f t="shared" si="7"/>
        <v>#DIV/0!</v>
      </c>
      <c r="M42" s="66" t="e">
        <f t="shared" si="4"/>
        <v>#DIV/0!</v>
      </c>
      <c r="N42" s="14"/>
      <c r="O42" s="2"/>
      <c r="P42" s="2"/>
      <c r="Q42" s="2"/>
      <c r="R42" s="2"/>
    </row>
    <row r="43" spans="1:18" x14ac:dyDescent="0.25">
      <c r="A43" s="170"/>
      <c r="B43" s="174"/>
      <c r="C43" s="12">
        <v>3</v>
      </c>
      <c r="D43" s="15"/>
      <c r="E43" s="21"/>
      <c r="F43" s="22"/>
      <c r="G43" s="22"/>
      <c r="H43" s="17"/>
      <c r="I43" s="32"/>
      <c r="J43" s="3">
        <f t="shared" si="5"/>
        <v>0</v>
      </c>
      <c r="K43" s="12" t="e">
        <f t="shared" si="6"/>
        <v>#DIV/0!</v>
      </c>
      <c r="L43" s="66" t="e">
        <f t="shared" si="7"/>
        <v>#DIV/0!</v>
      </c>
      <c r="M43" s="66" t="e">
        <f t="shared" si="4"/>
        <v>#DIV/0!</v>
      </c>
      <c r="N43" s="14"/>
      <c r="O43" s="2"/>
      <c r="P43" s="2"/>
      <c r="Q43" s="2"/>
      <c r="R43" s="1"/>
    </row>
    <row r="44" spans="1:18" ht="13.8" thickBot="1" x14ac:dyDescent="0.3">
      <c r="A44" s="170"/>
      <c r="B44" s="175"/>
      <c r="C44" s="13">
        <v>4</v>
      </c>
      <c r="D44" s="18"/>
      <c r="E44" s="53"/>
      <c r="F44" s="54"/>
      <c r="G44" s="54"/>
      <c r="H44" s="20"/>
      <c r="I44" s="55"/>
      <c r="J44" s="3">
        <f t="shared" si="5"/>
        <v>0</v>
      </c>
      <c r="K44" s="12" t="e">
        <f t="shared" si="6"/>
        <v>#DIV/0!</v>
      </c>
      <c r="L44" s="66" t="e">
        <f t="shared" si="7"/>
        <v>#DIV/0!</v>
      </c>
      <c r="M44" s="66" t="e">
        <f t="shared" si="4"/>
        <v>#DIV/0!</v>
      </c>
      <c r="N44" s="14"/>
      <c r="O44" s="2"/>
      <c r="P44" s="2"/>
      <c r="Q44" s="2"/>
      <c r="R44" s="1"/>
    </row>
    <row r="45" spans="1:18" x14ac:dyDescent="0.25">
      <c r="A45" s="170">
        <v>11</v>
      </c>
      <c r="B45" s="176"/>
      <c r="C45" s="44">
        <v>1</v>
      </c>
      <c r="D45" s="49"/>
      <c r="E45" s="45"/>
      <c r="F45" s="46"/>
      <c r="G45" s="46"/>
      <c r="H45" s="61"/>
      <c r="I45" s="52"/>
      <c r="J45" s="3">
        <f t="shared" si="5"/>
        <v>0</v>
      </c>
      <c r="K45" s="12" t="e">
        <f t="shared" si="6"/>
        <v>#DIV/0!</v>
      </c>
      <c r="L45" s="66" t="e">
        <f t="shared" si="7"/>
        <v>#DIV/0!</v>
      </c>
      <c r="M45" s="66" t="e">
        <f t="shared" si="4"/>
        <v>#DIV/0!</v>
      </c>
      <c r="N45" s="14"/>
      <c r="O45" s="2"/>
      <c r="P45" s="2"/>
      <c r="Q45" s="2"/>
      <c r="R45" s="2"/>
    </row>
    <row r="46" spans="1:18" x14ac:dyDescent="0.25">
      <c r="A46" s="170"/>
      <c r="B46" s="176"/>
      <c r="C46" s="12">
        <v>2</v>
      </c>
      <c r="D46" s="15"/>
      <c r="E46" s="21"/>
      <c r="F46" s="22"/>
      <c r="G46" s="22"/>
      <c r="H46" s="17"/>
      <c r="I46" s="32"/>
      <c r="J46" s="3">
        <f t="shared" si="5"/>
        <v>0</v>
      </c>
      <c r="K46" s="12" t="e">
        <f t="shared" si="6"/>
        <v>#DIV/0!</v>
      </c>
      <c r="L46" s="66" t="e">
        <f t="shared" si="7"/>
        <v>#DIV/0!</v>
      </c>
      <c r="M46" s="66" t="e">
        <f t="shared" si="4"/>
        <v>#DIV/0!</v>
      </c>
      <c r="N46" s="14"/>
      <c r="O46" s="2"/>
      <c r="P46" s="2"/>
      <c r="Q46" s="2"/>
      <c r="R46" s="2"/>
    </row>
    <row r="47" spans="1:18" x14ac:dyDescent="0.25">
      <c r="A47" s="170"/>
      <c r="B47" s="176"/>
      <c r="C47" s="12">
        <v>3</v>
      </c>
      <c r="D47" s="15"/>
      <c r="E47" s="21"/>
      <c r="F47" s="22"/>
      <c r="G47" s="22"/>
      <c r="H47" s="17"/>
      <c r="I47" s="32"/>
      <c r="J47" s="3">
        <f t="shared" si="5"/>
        <v>0</v>
      </c>
      <c r="K47" s="12" t="e">
        <f t="shared" si="6"/>
        <v>#DIV/0!</v>
      </c>
      <c r="L47" s="66" t="e">
        <f t="shared" si="7"/>
        <v>#DIV/0!</v>
      </c>
      <c r="M47" s="66" t="e">
        <f t="shared" si="4"/>
        <v>#DIV/0!</v>
      </c>
      <c r="N47" s="14"/>
      <c r="O47" s="2"/>
      <c r="P47" s="2"/>
      <c r="Q47" s="2"/>
      <c r="R47" s="2"/>
    </row>
    <row r="48" spans="1:18" ht="13.8" thickBot="1" x14ac:dyDescent="0.3">
      <c r="A48" s="170"/>
      <c r="B48" s="176"/>
      <c r="C48" s="40">
        <v>4</v>
      </c>
      <c r="D48" s="18"/>
      <c r="E48" s="41"/>
      <c r="F48" s="42"/>
      <c r="G48" s="42"/>
      <c r="H48" s="59"/>
      <c r="I48" s="55"/>
      <c r="J48" s="3">
        <f t="shared" si="5"/>
        <v>0</v>
      </c>
      <c r="K48" s="12" t="e">
        <f t="shared" si="6"/>
        <v>#DIV/0!</v>
      </c>
      <c r="L48" s="66" t="e">
        <f t="shared" si="7"/>
        <v>#DIV/0!</v>
      </c>
      <c r="M48" s="66" t="e">
        <f t="shared" si="4"/>
        <v>#DIV/0!</v>
      </c>
      <c r="N48" s="14"/>
      <c r="O48" s="2"/>
      <c r="P48" s="2"/>
      <c r="Q48" s="2"/>
      <c r="R48" s="2"/>
    </row>
    <row r="49" spans="1:18" x14ac:dyDescent="0.25">
      <c r="A49" s="170">
        <v>12</v>
      </c>
      <c r="B49" s="171"/>
      <c r="C49" s="48">
        <v>1</v>
      </c>
      <c r="D49" s="49"/>
      <c r="E49" s="50"/>
      <c r="F49" s="51"/>
      <c r="G49" s="51"/>
      <c r="H49" s="63"/>
      <c r="I49" s="52"/>
      <c r="J49" s="3">
        <f t="shared" si="5"/>
        <v>0</v>
      </c>
      <c r="K49" s="12" t="e">
        <f t="shared" si="6"/>
        <v>#DIV/0!</v>
      </c>
      <c r="L49" s="66" t="e">
        <f t="shared" si="7"/>
        <v>#DIV/0!</v>
      </c>
      <c r="M49" s="66" t="e">
        <f t="shared" si="4"/>
        <v>#DIV/0!</v>
      </c>
      <c r="N49" s="14"/>
      <c r="O49" s="2"/>
      <c r="P49" s="2"/>
      <c r="Q49" s="2"/>
      <c r="R49" s="2"/>
    </row>
    <row r="50" spans="1:18" x14ac:dyDescent="0.25">
      <c r="A50" s="170"/>
      <c r="B50" s="174"/>
      <c r="C50" s="12">
        <v>2</v>
      </c>
      <c r="D50" s="15"/>
      <c r="E50" s="21"/>
      <c r="F50" s="22"/>
      <c r="G50" s="22"/>
      <c r="H50" s="17"/>
      <c r="I50" s="32"/>
      <c r="J50" s="3">
        <f t="shared" si="5"/>
        <v>0</v>
      </c>
      <c r="K50" s="12" t="e">
        <f t="shared" si="6"/>
        <v>#DIV/0!</v>
      </c>
      <c r="L50" s="66" t="e">
        <f t="shared" si="7"/>
        <v>#DIV/0!</v>
      </c>
      <c r="M50" s="66" t="e">
        <f t="shared" si="4"/>
        <v>#DIV/0!</v>
      </c>
      <c r="N50" s="14"/>
      <c r="O50" s="2"/>
      <c r="P50" s="2"/>
      <c r="Q50" s="2"/>
      <c r="R50" s="2"/>
    </row>
    <row r="51" spans="1:18" x14ac:dyDescent="0.25">
      <c r="A51" s="170"/>
      <c r="B51" s="174"/>
      <c r="C51" s="12">
        <v>3</v>
      </c>
      <c r="D51" s="15"/>
      <c r="E51" s="21"/>
      <c r="F51" s="22"/>
      <c r="G51" s="22"/>
      <c r="H51" s="17"/>
      <c r="I51" s="32"/>
      <c r="J51" s="3">
        <f t="shared" si="5"/>
        <v>0</v>
      </c>
      <c r="K51" s="12" t="e">
        <f t="shared" si="6"/>
        <v>#DIV/0!</v>
      </c>
      <c r="L51" s="66" t="e">
        <f t="shared" si="7"/>
        <v>#DIV/0!</v>
      </c>
      <c r="M51" s="66" t="e">
        <f t="shared" si="4"/>
        <v>#DIV/0!</v>
      </c>
      <c r="N51" s="14"/>
      <c r="O51" s="2"/>
      <c r="P51" s="2"/>
      <c r="Q51" s="2"/>
      <c r="R51" s="1"/>
    </row>
    <row r="52" spans="1:18" ht="13.8" thickBot="1" x14ac:dyDescent="0.3">
      <c r="A52" s="170"/>
      <c r="B52" s="175"/>
      <c r="C52" s="13">
        <v>4</v>
      </c>
      <c r="D52" s="18"/>
      <c r="E52" s="53"/>
      <c r="F52" s="54"/>
      <c r="G52" s="54"/>
      <c r="H52" s="20"/>
      <c r="I52" s="55"/>
      <c r="J52" s="3">
        <f t="shared" si="5"/>
        <v>0</v>
      </c>
      <c r="K52" s="12" t="e">
        <f t="shared" si="6"/>
        <v>#DIV/0!</v>
      </c>
      <c r="L52" s="66" t="e">
        <f t="shared" si="7"/>
        <v>#DIV/0!</v>
      </c>
      <c r="M52" s="66" t="e">
        <f t="shared" si="4"/>
        <v>#DIV/0!</v>
      </c>
      <c r="N52" s="14"/>
      <c r="O52" s="2"/>
      <c r="P52" s="2"/>
      <c r="Q52" s="2"/>
      <c r="R52" s="1"/>
    </row>
    <row r="53" spans="1:18" x14ac:dyDescent="0.25">
      <c r="A53" s="170">
        <v>13</v>
      </c>
      <c r="B53" s="176"/>
      <c r="C53" s="44">
        <v>1</v>
      </c>
      <c r="D53" s="49"/>
      <c r="E53" s="45"/>
      <c r="F53" s="46"/>
      <c r="G53" s="46"/>
      <c r="H53" s="61"/>
      <c r="I53" s="52"/>
      <c r="J53" s="3">
        <f t="shared" si="5"/>
        <v>0</v>
      </c>
      <c r="K53" s="12" t="e">
        <f t="shared" si="6"/>
        <v>#DIV/0!</v>
      </c>
      <c r="L53" s="66" t="e">
        <f t="shared" si="7"/>
        <v>#DIV/0!</v>
      </c>
      <c r="M53" s="66" t="e">
        <f t="shared" si="4"/>
        <v>#DIV/0!</v>
      </c>
      <c r="N53" s="14"/>
    </row>
    <row r="54" spans="1:18" x14ac:dyDescent="0.25">
      <c r="A54" s="170"/>
      <c r="B54" s="176"/>
      <c r="C54" s="12">
        <v>2</v>
      </c>
      <c r="D54" s="15"/>
      <c r="E54" s="21"/>
      <c r="F54" s="22"/>
      <c r="G54" s="22"/>
      <c r="H54" s="17"/>
      <c r="I54" s="32"/>
      <c r="J54" s="3">
        <f t="shared" si="5"/>
        <v>0</v>
      </c>
      <c r="K54" s="12" t="e">
        <f t="shared" si="6"/>
        <v>#DIV/0!</v>
      </c>
      <c r="L54" s="66" t="e">
        <f t="shared" si="7"/>
        <v>#DIV/0!</v>
      </c>
      <c r="M54" s="66" t="e">
        <f t="shared" si="4"/>
        <v>#DIV/0!</v>
      </c>
      <c r="N54" s="14"/>
    </row>
    <row r="55" spans="1:18" x14ac:dyDescent="0.25">
      <c r="A55" s="170"/>
      <c r="B55" s="176"/>
      <c r="C55" s="12">
        <v>3</v>
      </c>
      <c r="D55" s="15"/>
      <c r="E55" s="21"/>
      <c r="F55" s="22"/>
      <c r="G55" s="22"/>
      <c r="H55" s="17"/>
      <c r="I55" s="32"/>
      <c r="J55" s="3">
        <f t="shared" si="5"/>
        <v>0</v>
      </c>
      <c r="K55" s="12" t="e">
        <f t="shared" si="6"/>
        <v>#DIV/0!</v>
      </c>
      <c r="L55" s="66" t="e">
        <f t="shared" si="7"/>
        <v>#DIV/0!</v>
      </c>
      <c r="M55" s="66" t="e">
        <f t="shared" si="4"/>
        <v>#DIV/0!</v>
      </c>
      <c r="N55" s="14"/>
    </row>
    <row r="56" spans="1:18" ht="13.8" thickBot="1" x14ac:dyDescent="0.3">
      <c r="A56" s="170"/>
      <c r="B56" s="176"/>
      <c r="C56" s="40">
        <v>4</v>
      </c>
      <c r="D56" s="18"/>
      <c r="E56" s="41"/>
      <c r="F56" s="42"/>
      <c r="G56" s="42"/>
      <c r="H56" s="59"/>
      <c r="I56" s="55"/>
      <c r="J56" s="3">
        <f t="shared" si="5"/>
        <v>0</v>
      </c>
      <c r="K56" s="12" t="e">
        <f t="shared" si="6"/>
        <v>#DIV/0!</v>
      </c>
      <c r="L56" s="66" t="e">
        <f t="shared" si="7"/>
        <v>#DIV/0!</v>
      </c>
      <c r="M56" s="66" t="e">
        <f t="shared" si="4"/>
        <v>#DIV/0!</v>
      </c>
      <c r="N56" s="14"/>
    </row>
    <row r="57" spans="1:18" x14ac:dyDescent="0.25">
      <c r="A57" s="170">
        <v>14</v>
      </c>
      <c r="B57" s="171"/>
      <c r="C57" s="48">
        <v>1</v>
      </c>
      <c r="D57" s="49"/>
      <c r="E57" s="50"/>
      <c r="F57" s="51"/>
      <c r="G57" s="51"/>
      <c r="H57" s="63"/>
      <c r="I57" s="52"/>
      <c r="J57" s="3">
        <f t="shared" si="5"/>
        <v>0</v>
      </c>
      <c r="K57" s="12" t="e">
        <f t="shared" si="6"/>
        <v>#DIV/0!</v>
      </c>
      <c r="L57" s="66" t="e">
        <f t="shared" si="7"/>
        <v>#DIV/0!</v>
      </c>
      <c r="M57" s="66" t="e">
        <f t="shared" si="4"/>
        <v>#DIV/0!</v>
      </c>
      <c r="N57" s="14"/>
    </row>
    <row r="58" spans="1:18" x14ac:dyDescent="0.25">
      <c r="A58" s="170"/>
      <c r="B58" s="174"/>
      <c r="C58" s="12">
        <v>2</v>
      </c>
      <c r="D58" s="15"/>
      <c r="E58" s="21"/>
      <c r="F58" s="22"/>
      <c r="G58" s="22"/>
      <c r="H58" s="17"/>
      <c r="I58" s="32"/>
      <c r="J58" s="3">
        <f t="shared" si="5"/>
        <v>0</v>
      </c>
      <c r="K58" s="12" t="e">
        <f t="shared" si="6"/>
        <v>#DIV/0!</v>
      </c>
      <c r="L58" s="66" t="e">
        <f t="shared" si="7"/>
        <v>#DIV/0!</v>
      </c>
      <c r="M58" s="66" t="e">
        <f t="shared" si="4"/>
        <v>#DIV/0!</v>
      </c>
      <c r="N58" s="14"/>
    </row>
    <row r="59" spans="1:18" x14ac:dyDescent="0.25">
      <c r="A59" s="170"/>
      <c r="B59" s="174"/>
      <c r="C59" s="12">
        <v>3</v>
      </c>
      <c r="D59" s="15"/>
      <c r="E59" s="21"/>
      <c r="F59" s="22"/>
      <c r="G59" s="22"/>
      <c r="H59" s="17"/>
      <c r="I59" s="32"/>
      <c r="J59" s="3">
        <f t="shared" si="5"/>
        <v>0</v>
      </c>
      <c r="K59" s="12" t="e">
        <f t="shared" si="6"/>
        <v>#DIV/0!</v>
      </c>
      <c r="L59" s="66" t="e">
        <f t="shared" si="7"/>
        <v>#DIV/0!</v>
      </c>
      <c r="M59" s="66" t="e">
        <f t="shared" si="4"/>
        <v>#DIV/0!</v>
      </c>
      <c r="N59" s="14"/>
    </row>
    <row r="60" spans="1:18" ht="13.8" thickBot="1" x14ac:dyDescent="0.3">
      <c r="A60" s="170"/>
      <c r="B60" s="175"/>
      <c r="C60" s="13">
        <v>4</v>
      </c>
      <c r="D60" s="18"/>
      <c r="E60" s="53"/>
      <c r="F60" s="54"/>
      <c r="G60" s="54"/>
      <c r="H60" s="20"/>
      <c r="I60" s="55"/>
      <c r="J60" s="3">
        <f>SUM(E60:I60)</f>
        <v>0</v>
      </c>
      <c r="K60" s="12" t="e">
        <f t="shared" si="6"/>
        <v>#DIV/0!</v>
      </c>
      <c r="L60" s="66" t="e">
        <f t="shared" si="7"/>
        <v>#DIV/0!</v>
      </c>
      <c r="M60" s="66" t="e">
        <f t="shared" si="4"/>
        <v>#DIV/0!</v>
      </c>
      <c r="N60" s="14"/>
    </row>
  </sheetData>
  <sheetProtection selectLockedCells="1" selectUnlockedCells="1"/>
  <protectedRanges>
    <protectedRange sqref="H37:I60 D37:D60" name="Bereik1"/>
    <protectedRange sqref="E37:G60" name="Bereik1_1"/>
    <protectedRange sqref="B28:B31 B33:B60" name="Bereik1_2"/>
    <protectedRange sqref="H4:I7 D4:D7" name="Bereik1_3"/>
    <protectedRange sqref="E4:G7" name="Bereik1_1_1"/>
    <protectedRange sqref="H8:I11 D8:D11" name="Bereik1_4"/>
    <protectedRange sqref="E8:G11" name="Bereik1_1_2"/>
    <protectedRange sqref="H12:I15 D12:D15" name="Bereik1_5"/>
    <protectedRange sqref="E12:G15" name="Bereik1_1_3"/>
    <protectedRange sqref="H16:I19 D16:D19" name="Bereik1_6"/>
    <protectedRange sqref="E16:G19" name="Bereik1_1_4"/>
    <protectedRange sqref="H20:I23 D20:D23" name="Bereik1_7"/>
    <protectedRange sqref="E20:G23" name="Bereik1_1_5"/>
    <protectedRange sqref="H24:I27 D24:D27" name="Bereik1_8"/>
    <protectedRange sqref="E24:G27" name="Bereik1_1_6"/>
    <protectedRange sqref="H28:I31 D28:D31" name="Bereik1_9"/>
    <protectedRange sqref="E28:G31" name="Bereik1_1_7"/>
    <protectedRange sqref="H33:I36 D33:D36" name="Bereik1_10"/>
    <protectedRange sqref="E33:G36" name="Bereik1_1_8"/>
    <protectedRange sqref="B4:B27" name="Bereik1_2_1"/>
  </protectedRanges>
  <mergeCells count="28">
    <mergeCell ref="A53:A56"/>
    <mergeCell ref="B53:B56"/>
    <mergeCell ref="A57:A60"/>
    <mergeCell ref="B57:B60"/>
    <mergeCell ref="A41:A44"/>
    <mergeCell ref="B41:B44"/>
    <mergeCell ref="A45:A48"/>
    <mergeCell ref="B45:B48"/>
    <mergeCell ref="A49:A52"/>
    <mergeCell ref="B49:B52"/>
    <mergeCell ref="A28:A31"/>
    <mergeCell ref="B28:B31"/>
    <mergeCell ref="A33:A36"/>
    <mergeCell ref="B33:B36"/>
    <mergeCell ref="A37:A40"/>
    <mergeCell ref="B37:B40"/>
    <mergeCell ref="A16:A19"/>
    <mergeCell ref="B16:B19"/>
    <mergeCell ref="A20:A23"/>
    <mergeCell ref="B20:B23"/>
    <mergeCell ref="A24:A27"/>
    <mergeCell ref="B24:B27"/>
    <mergeCell ref="A4:A7"/>
    <mergeCell ref="B4:B7"/>
    <mergeCell ref="A8:A11"/>
    <mergeCell ref="B8:B11"/>
    <mergeCell ref="A12:A15"/>
    <mergeCell ref="B12:B15"/>
  </mergeCells>
  <pageMargins left="0.70866141732283472" right="0.70866141732283472" top="1.2598425196850394" bottom="0.74803149606299213" header="0.31496062992125984" footer="0.31496062992125984"/>
  <pageSetup paperSize="9" scale="80" orientation="landscape" r:id="rId1"/>
  <headerFooter>
    <oddHeader xml:space="preserve">&amp;L&amp;G
&amp;CGEP meetformulier aardbei
Bewaarproef aantal rotte&amp;RNummer: &amp;A
Pagnia &amp;P van &amp;N
</oddHeader>
  </headerFooter>
  <rowBreaks count="1" manualBreakCount="1">
    <brk id="31" max="7" man="1"/>
  </rowBreaks>
  <colBreaks count="1" manualBreakCount="1">
    <brk id="9" max="1048575" man="1"/>
  </col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60"/>
  <sheetViews>
    <sheetView zoomScaleNormal="100" workbookViewId="0">
      <selection activeCell="E16" sqref="E16"/>
    </sheetView>
  </sheetViews>
  <sheetFormatPr defaultRowHeight="13.2" x14ac:dyDescent="0.25"/>
  <cols>
    <col min="1" max="1" width="4.5546875" customWidth="1"/>
    <col min="2" max="2" width="28.88671875" customWidth="1"/>
    <col min="4" max="4" width="13.44140625" bestFit="1" customWidth="1"/>
    <col min="5" max="7" width="20.6640625" customWidth="1"/>
    <col min="8" max="9" width="20.6640625" style="86" customWidth="1"/>
    <col min="12" max="13" width="11.5546875" customWidth="1"/>
    <col min="14" max="14" width="3.44140625" customWidth="1"/>
    <col min="15" max="15" width="33.6640625" customWidth="1"/>
    <col min="16" max="17" width="11.6640625" customWidth="1"/>
    <col min="18" max="18" width="12.109375" bestFit="1" customWidth="1"/>
  </cols>
  <sheetData>
    <row r="1" spans="1:87" ht="13.8" thickBot="1" x14ac:dyDescent="0.3">
      <c r="B1" t="s">
        <v>20</v>
      </c>
      <c r="C1" s="85"/>
    </row>
    <row r="2" spans="1:87" ht="15.6" thickBot="1" x14ac:dyDescent="0.3">
      <c r="B2" s="23"/>
      <c r="C2" s="31"/>
      <c r="D2" s="23"/>
      <c r="E2" s="3"/>
      <c r="F2" s="3"/>
      <c r="G2" s="3"/>
      <c r="H2" s="3"/>
      <c r="I2" s="3"/>
      <c r="J2" s="2"/>
      <c r="K2" s="2"/>
      <c r="L2" s="28"/>
      <c r="M2" s="28"/>
      <c r="N2" s="29"/>
      <c r="O2" s="30"/>
      <c r="P2" s="30"/>
      <c r="Q2" s="30"/>
      <c r="R2" s="2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7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ht="40.5" customHeight="1" thickBot="1" x14ac:dyDescent="0.3">
      <c r="B3" s="64" t="s">
        <v>3</v>
      </c>
      <c r="C3" s="35" t="s">
        <v>2</v>
      </c>
      <c r="D3" s="36" t="s">
        <v>1</v>
      </c>
      <c r="E3" s="37" t="s">
        <v>14</v>
      </c>
      <c r="F3" s="37" t="s">
        <v>59</v>
      </c>
      <c r="G3" s="38" t="s">
        <v>60</v>
      </c>
      <c r="H3" s="140" t="s">
        <v>61</v>
      </c>
      <c r="I3" s="39" t="s">
        <v>62</v>
      </c>
      <c r="J3" s="3"/>
      <c r="K3" s="141" t="s">
        <v>63</v>
      </c>
      <c r="L3" s="65" t="s">
        <v>64</v>
      </c>
      <c r="M3" s="65" t="s">
        <v>65</v>
      </c>
      <c r="N3" s="29"/>
      <c r="O3" s="67" t="s">
        <v>0</v>
      </c>
      <c r="P3" s="141" t="s">
        <v>63</v>
      </c>
      <c r="Q3" s="67"/>
      <c r="R3" s="65" t="s">
        <v>64</v>
      </c>
      <c r="S3" s="68"/>
      <c r="T3" s="65" t="s">
        <v>65</v>
      </c>
      <c r="U3" s="68"/>
      <c r="V3" s="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</row>
    <row r="4" spans="1:87" x14ac:dyDescent="0.25">
      <c r="A4" s="170">
        <v>1</v>
      </c>
      <c r="B4" s="183" t="s">
        <v>17</v>
      </c>
      <c r="C4" s="48">
        <v>1</v>
      </c>
      <c r="D4" s="49"/>
      <c r="E4" s="50"/>
      <c r="F4" s="51"/>
      <c r="G4" s="51"/>
      <c r="H4" s="63"/>
      <c r="I4" s="52"/>
      <c r="J4" s="3">
        <f>SUM(E4:I4)</f>
        <v>0</v>
      </c>
      <c r="K4" s="12" t="e">
        <f>SUM(F4:I4)/J4</f>
        <v>#DIV/0!</v>
      </c>
      <c r="L4" s="66" t="e">
        <f>(E4*0+F4*1+G4*2+H4*3+I4*4)/(4*J4)</f>
        <v>#DIV/0!</v>
      </c>
      <c r="M4" s="66"/>
      <c r="N4" s="14"/>
      <c r="O4" s="69" t="str">
        <f>A4&amp;". "&amp;B4</f>
        <v>1. Onbehandeld</v>
      </c>
      <c r="P4" s="69" t="e">
        <f>AVERAGE(K4:K7)</f>
        <v>#DIV/0!</v>
      </c>
      <c r="Q4" s="69" t="e">
        <f>STDEV(K4:K7)</f>
        <v>#DIV/0!</v>
      </c>
      <c r="R4" s="70" t="e">
        <f>AVERAGE(L4:L7)</f>
        <v>#DIV/0!</v>
      </c>
      <c r="S4" s="71" t="e">
        <f>STDEV(L4:L7)</f>
        <v>#DIV/0!</v>
      </c>
      <c r="T4" s="72"/>
      <c r="U4" s="73"/>
      <c r="V4" s="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5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</row>
    <row r="5" spans="1:87" x14ac:dyDescent="0.25">
      <c r="A5" s="170"/>
      <c r="B5" s="172"/>
      <c r="C5" s="12">
        <v>2</v>
      </c>
      <c r="D5" s="15"/>
      <c r="E5" s="21"/>
      <c r="F5" s="22"/>
      <c r="G5" s="22"/>
      <c r="H5" s="17"/>
      <c r="I5" s="32"/>
      <c r="J5" s="3">
        <f t="shared" ref="J5:J30" si="0">SUM(E5:I5)</f>
        <v>0</v>
      </c>
      <c r="K5" s="12" t="e">
        <f>SUM(F5:I5)/J5</f>
        <v>#DIV/0!</v>
      </c>
      <c r="L5" s="66" t="e">
        <f t="shared" ref="L5:L31" si="1">(E5*0+F5*1+G5*2+H5*3+I5*4)/(4*J5)</f>
        <v>#DIV/0!</v>
      </c>
      <c r="M5" s="66"/>
      <c r="N5" s="14"/>
      <c r="O5" s="74" t="str">
        <f>A8&amp;". "&amp;B8</f>
        <v xml:space="preserve">2. </v>
      </c>
      <c r="P5" s="78" t="e">
        <f>AVERAGE(K8:K11)</f>
        <v>#DIV/0!</v>
      </c>
      <c r="Q5" s="78" t="e">
        <f>STDEV(K8:K11)</f>
        <v>#DIV/0!</v>
      </c>
      <c r="R5" s="75" t="e">
        <f>AVERAGE(L8:L11)</f>
        <v>#DIV/0!</v>
      </c>
      <c r="S5" s="76" t="e">
        <f>STDEV(L8:L11)</f>
        <v>#DIV/0!</v>
      </c>
      <c r="T5" s="75" t="e">
        <f>AVERAGE(M8:M11)</f>
        <v>#DIV/0!</v>
      </c>
      <c r="U5" s="76" t="e">
        <f>STDEV(M8:M11)</f>
        <v>#DIV/0!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25">
      <c r="A6" s="170"/>
      <c r="B6" s="172"/>
      <c r="C6" s="12">
        <v>3</v>
      </c>
      <c r="D6" s="15"/>
      <c r="E6" s="21"/>
      <c r="F6" s="22"/>
      <c r="G6" s="22"/>
      <c r="H6" s="17"/>
      <c r="I6" s="32"/>
      <c r="J6" s="3">
        <f t="shared" si="0"/>
        <v>0</v>
      </c>
      <c r="K6" s="12" t="e">
        <f t="shared" ref="K6:K31" si="2">SUM(F6:I6)/J6</f>
        <v>#DIV/0!</v>
      </c>
      <c r="L6" s="66" t="e">
        <f t="shared" si="1"/>
        <v>#DIV/0!</v>
      </c>
      <c r="M6" s="66"/>
      <c r="N6" s="14"/>
      <c r="O6" s="74" t="str">
        <f>A12&amp;". "&amp;B12</f>
        <v xml:space="preserve">3. </v>
      </c>
      <c r="P6" s="78" t="e">
        <f>AVERAGE(K12:K15)</f>
        <v>#DIV/0!</v>
      </c>
      <c r="Q6" s="78" t="e">
        <f>STDEV(K12:K15)</f>
        <v>#DIV/0!</v>
      </c>
      <c r="R6" s="75" t="e">
        <f>AVERAGE(L12:L15)</f>
        <v>#DIV/0!</v>
      </c>
      <c r="S6" s="76" t="e">
        <f>STDEV(L12:L15)</f>
        <v>#DIV/0!</v>
      </c>
      <c r="T6" s="75" t="e">
        <f>AVERAGE(M12:M15)</f>
        <v>#DIV/0!</v>
      </c>
      <c r="U6" s="76" t="e">
        <f>STDEV(M12:M15)</f>
        <v>#DIV/0!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ht="13.8" thickBot="1" x14ac:dyDescent="0.3">
      <c r="A7" s="170"/>
      <c r="B7" s="173"/>
      <c r="C7" s="13">
        <v>4</v>
      </c>
      <c r="D7" s="18"/>
      <c r="E7" s="53"/>
      <c r="F7" s="54"/>
      <c r="G7" s="54"/>
      <c r="H7" s="20"/>
      <c r="I7" s="55"/>
      <c r="J7" s="3">
        <f t="shared" si="0"/>
        <v>0</v>
      </c>
      <c r="K7" s="12" t="e">
        <f t="shared" si="2"/>
        <v>#DIV/0!</v>
      </c>
      <c r="L7" s="66" t="e">
        <f t="shared" si="1"/>
        <v>#DIV/0!</v>
      </c>
      <c r="M7" s="66"/>
      <c r="N7" s="14"/>
      <c r="O7" s="74" t="str">
        <f>A16&amp;". "&amp;B16</f>
        <v xml:space="preserve">4. </v>
      </c>
      <c r="P7" s="78" t="e">
        <f>AVERAGE(K16:K19)</f>
        <v>#DIV/0!</v>
      </c>
      <c r="Q7" s="78" t="e">
        <f>STDEV(K16:K19)</f>
        <v>#DIV/0!</v>
      </c>
      <c r="R7" s="75" t="e">
        <f>AVERAGE(L16:L19)</f>
        <v>#DIV/0!</v>
      </c>
      <c r="S7" s="76" t="e">
        <f>STDEV(L16:L19)</f>
        <v>#DIV/0!</v>
      </c>
      <c r="T7" s="75" t="e">
        <f>AVERAGE(M16:M19)</f>
        <v>#DIV/0!</v>
      </c>
      <c r="U7" s="76" t="e">
        <f>STDEV(M16:M19)</f>
        <v>#DIV/0!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25">
      <c r="A8" s="170">
        <v>2</v>
      </c>
      <c r="B8" s="176"/>
      <c r="C8" s="44">
        <v>1</v>
      </c>
      <c r="D8" s="49"/>
      <c r="E8" s="50"/>
      <c r="F8" s="51"/>
      <c r="G8" s="51"/>
      <c r="H8" s="63"/>
      <c r="I8" s="52"/>
      <c r="J8" s="3">
        <f t="shared" si="0"/>
        <v>0</v>
      </c>
      <c r="K8" s="12" t="e">
        <f t="shared" si="2"/>
        <v>#DIV/0!</v>
      </c>
      <c r="L8" s="66" t="e">
        <f t="shared" si="1"/>
        <v>#DIV/0!</v>
      </c>
      <c r="M8" s="66" t="e">
        <f t="shared" ref="M8:M31" si="3">($R$4-L8)/$R$4</f>
        <v>#DIV/0!</v>
      </c>
      <c r="N8" s="14"/>
      <c r="O8" s="74" t="str">
        <f>A20&amp;". "&amp;B20</f>
        <v xml:space="preserve">5. </v>
      </c>
      <c r="P8" s="78" t="e">
        <f>AVERAGE(K20:K23)</f>
        <v>#DIV/0!</v>
      </c>
      <c r="Q8" s="78" t="e">
        <f>STDEV(K20:K23)</f>
        <v>#DIV/0!</v>
      </c>
      <c r="R8" s="75" t="e">
        <f>AVERAGE(L20:L23)</f>
        <v>#DIV/0!</v>
      </c>
      <c r="S8" s="76" t="e">
        <f>STDEV(L20:L23)</f>
        <v>#DIV/0!</v>
      </c>
      <c r="T8" s="75" t="e">
        <f>AVERAGE(M20:M23)</f>
        <v>#DIV/0!</v>
      </c>
      <c r="U8" s="76" t="e">
        <f>STDEV(M20:M23)</f>
        <v>#DIV/0!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25">
      <c r="A9" s="170"/>
      <c r="B9" s="184"/>
      <c r="C9" s="12">
        <v>2</v>
      </c>
      <c r="D9" s="15"/>
      <c r="E9" s="21"/>
      <c r="F9" s="22"/>
      <c r="G9" s="22"/>
      <c r="H9" s="17"/>
      <c r="I9" s="32"/>
      <c r="J9" s="3">
        <f t="shared" si="0"/>
        <v>0</v>
      </c>
      <c r="K9" s="12" t="e">
        <f t="shared" si="2"/>
        <v>#DIV/0!</v>
      </c>
      <c r="L9" s="66" t="e">
        <f t="shared" si="1"/>
        <v>#DIV/0!</v>
      </c>
      <c r="M9" s="66" t="e">
        <f t="shared" si="3"/>
        <v>#DIV/0!</v>
      </c>
      <c r="N9" s="14"/>
      <c r="O9" s="74" t="str">
        <f>A24&amp;". "&amp;B24</f>
        <v xml:space="preserve">6. </v>
      </c>
      <c r="P9" s="78" t="e">
        <f>AVERAGE(K24:K27)</f>
        <v>#DIV/0!</v>
      </c>
      <c r="Q9" s="78" t="e">
        <f>STDEV(K24:K27)</f>
        <v>#DIV/0!</v>
      </c>
      <c r="R9" s="75" t="e">
        <f>AVERAGE(L24:L27)</f>
        <v>#DIV/0!</v>
      </c>
      <c r="S9" s="76" t="e">
        <f>STDEV(L24:L27)</f>
        <v>#DIV/0!</v>
      </c>
      <c r="T9" s="75" t="e">
        <f>AVERAGE(M24:M27)</f>
        <v>#DIV/0!</v>
      </c>
      <c r="U9" s="76" t="e">
        <f>STDEV(M24:M27)</f>
        <v>#DIV/0!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25">
      <c r="A10" s="170"/>
      <c r="B10" s="184"/>
      <c r="C10" s="12">
        <v>3</v>
      </c>
      <c r="D10" s="15"/>
      <c r="E10" s="21"/>
      <c r="F10" s="22"/>
      <c r="G10" s="22"/>
      <c r="H10" s="17"/>
      <c r="I10" s="32"/>
      <c r="J10" s="3">
        <f t="shared" si="0"/>
        <v>0</v>
      </c>
      <c r="K10" s="12" t="e">
        <f t="shared" si="2"/>
        <v>#DIV/0!</v>
      </c>
      <c r="L10" s="66" t="e">
        <f t="shared" si="1"/>
        <v>#DIV/0!</v>
      </c>
      <c r="M10" s="66" t="e">
        <f t="shared" si="3"/>
        <v>#DIV/0!</v>
      </c>
      <c r="N10" s="14"/>
      <c r="O10" s="74" t="str">
        <f>A28&amp;". "&amp;B28</f>
        <v xml:space="preserve">7. </v>
      </c>
      <c r="P10" s="78" t="e">
        <f>AVERAGE(K28:K31)</f>
        <v>#DIV/0!</v>
      </c>
      <c r="Q10" s="78" t="e">
        <f>STDEV(K28:K31)</f>
        <v>#DIV/0!</v>
      </c>
      <c r="R10" s="75" t="e">
        <f>AVERAGE(L28:L31)</f>
        <v>#DIV/0!</v>
      </c>
      <c r="S10" s="76" t="e">
        <f>STDEV(L28:L31)</f>
        <v>#DIV/0!</v>
      </c>
      <c r="T10" s="75" t="e">
        <f>AVERAGE(M28:M31)</f>
        <v>#DIV/0!</v>
      </c>
      <c r="U10" s="76" t="e">
        <f>STDEV(M28:M31)</f>
        <v>#DIV/0!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ht="13.8" thickBot="1" x14ac:dyDescent="0.3">
      <c r="A11" s="170"/>
      <c r="B11" s="184"/>
      <c r="C11" s="40">
        <v>4</v>
      </c>
      <c r="D11" s="18"/>
      <c r="E11" s="53"/>
      <c r="F11" s="54"/>
      <c r="G11" s="54"/>
      <c r="H11" s="20"/>
      <c r="I11" s="55"/>
      <c r="J11" s="3">
        <f t="shared" si="0"/>
        <v>0</v>
      </c>
      <c r="K11" s="12" t="e">
        <f t="shared" si="2"/>
        <v>#DIV/0!</v>
      </c>
      <c r="L11" s="66" t="e">
        <f t="shared" si="1"/>
        <v>#DIV/0!</v>
      </c>
      <c r="M11" s="66" t="e">
        <f t="shared" si="3"/>
        <v>#DIV/0!</v>
      </c>
      <c r="N11" s="14"/>
      <c r="O11" s="74" t="str">
        <f>A33&amp;". "&amp;B33</f>
        <v xml:space="preserve">8. </v>
      </c>
      <c r="P11" s="78" t="e">
        <f>AVERAGE(K33:K36)</f>
        <v>#DIV/0!</v>
      </c>
      <c r="Q11" s="78" t="e">
        <f>STDEV(K33:K36)</f>
        <v>#DIV/0!</v>
      </c>
      <c r="R11" s="75" t="e">
        <f>AVERAGE(L33:L36)</f>
        <v>#DIV/0!</v>
      </c>
      <c r="S11" s="76" t="e">
        <f>STDEV(L33:L36)</f>
        <v>#DIV/0!</v>
      </c>
      <c r="T11" s="75" t="e">
        <f>AVERAGE(M33:M36)</f>
        <v>#DIV/0!</v>
      </c>
      <c r="U11" s="76" t="e">
        <f>STDEV(M33:M36)</f>
        <v>#DIV/0!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x14ac:dyDescent="0.25">
      <c r="A12" s="170">
        <v>3</v>
      </c>
      <c r="B12" s="171"/>
      <c r="C12" s="48">
        <v>1</v>
      </c>
      <c r="D12" s="49"/>
      <c r="E12" s="50"/>
      <c r="F12" s="51"/>
      <c r="G12" s="51"/>
      <c r="H12" s="63"/>
      <c r="I12" s="52"/>
      <c r="J12" s="3">
        <f t="shared" si="0"/>
        <v>0</v>
      </c>
      <c r="K12" s="12" t="e">
        <f t="shared" si="2"/>
        <v>#DIV/0!</v>
      </c>
      <c r="L12" s="66" t="e">
        <f t="shared" si="1"/>
        <v>#DIV/0!</v>
      </c>
      <c r="M12" s="66" t="e">
        <f t="shared" si="3"/>
        <v>#DIV/0!</v>
      </c>
      <c r="N12" s="14"/>
      <c r="O12" s="74" t="str">
        <f>A37&amp;". "&amp;B37</f>
        <v xml:space="preserve">9. </v>
      </c>
      <c r="P12" s="78" t="e">
        <f>AVERAGE(K37:K40)</f>
        <v>#DIV/0!</v>
      </c>
      <c r="Q12" s="78" t="e">
        <f>STDEV(K37:K40)</f>
        <v>#DIV/0!</v>
      </c>
      <c r="R12" s="75" t="e">
        <f>AVERAGE(L37:L40)</f>
        <v>#DIV/0!</v>
      </c>
      <c r="S12" s="76" t="e">
        <f>STDEV(L37:L40)</f>
        <v>#DIV/0!</v>
      </c>
      <c r="T12" s="75" t="e">
        <f>AVERAGE(M37:M40)</f>
        <v>#DIV/0!</v>
      </c>
      <c r="U12" s="76" t="e">
        <f>STDEV(M37:M40)</f>
        <v>#DIV/0!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3"/>
    </row>
    <row r="13" spans="1:87" x14ac:dyDescent="0.25">
      <c r="A13" s="170"/>
      <c r="B13" s="174"/>
      <c r="C13" s="12">
        <v>2</v>
      </c>
      <c r="D13" s="15"/>
      <c r="E13" s="21"/>
      <c r="F13" s="22"/>
      <c r="G13" s="22"/>
      <c r="H13" s="17"/>
      <c r="I13" s="32"/>
      <c r="J13" s="3">
        <f t="shared" si="0"/>
        <v>0</v>
      </c>
      <c r="K13" s="12" t="e">
        <f t="shared" si="2"/>
        <v>#DIV/0!</v>
      </c>
      <c r="L13" s="66" t="e">
        <f t="shared" si="1"/>
        <v>#DIV/0!</v>
      </c>
      <c r="M13" s="66" t="e">
        <f t="shared" si="3"/>
        <v>#DIV/0!</v>
      </c>
      <c r="N13" s="14"/>
      <c r="O13" s="74" t="str">
        <f>A41&amp;". "&amp;B41</f>
        <v xml:space="preserve">10. </v>
      </c>
      <c r="P13" s="78" t="e">
        <f>AVERAGE(K41:K44)</f>
        <v>#DIV/0!</v>
      </c>
      <c r="Q13" s="78" t="e">
        <f>STDEV(K41:K44)</f>
        <v>#DIV/0!</v>
      </c>
      <c r="R13" s="75" t="e">
        <f>AVERAGE(L41:L44)</f>
        <v>#DIV/0!</v>
      </c>
      <c r="S13" s="76" t="e">
        <f>STDEV(L41:L44)</f>
        <v>#DIV/0!</v>
      </c>
      <c r="T13" s="75" t="e">
        <f>AVERAGE(M41:M44)</f>
        <v>#DIV/0!</v>
      </c>
      <c r="U13" s="76" t="e">
        <f>STDEV(M41:M44)</f>
        <v>#DIV/0!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/>
    </row>
    <row r="14" spans="1:87" x14ac:dyDescent="0.25">
      <c r="A14" s="170"/>
      <c r="B14" s="174"/>
      <c r="C14" s="12">
        <v>3</v>
      </c>
      <c r="D14" s="15"/>
      <c r="E14" s="21"/>
      <c r="F14" s="22"/>
      <c r="G14" s="22"/>
      <c r="H14" s="17"/>
      <c r="I14" s="32"/>
      <c r="J14" s="3">
        <f t="shared" si="0"/>
        <v>0</v>
      </c>
      <c r="K14" s="12" t="e">
        <f t="shared" si="2"/>
        <v>#DIV/0!</v>
      </c>
      <c r="L14" s="66" t="e">
        <f t="shared" si="1"/>
        <v>#DIV/0!</v>
      </c>
      <c r="M14" s="66" t="e">
        <f t="shared" si="3"/>
        <v>#DIV/0!</v>
      </c>
      <c r="N14" s="14"/>
      <c r="O14" s="74" t="str">
        <f>A45&amp;". "&amp;B45</f>
        <v xml:space="preserve">11. </v>
      </c>
      <c r="P14" s="78" t="e">
        <f>AVERAGE(K45:K48)</f>
        <v>#DIV/0!</v>
      </c>
      <c r="Q14" s="78" t="e">
        <f>STDEV(K45:K48)</f>
        <v>#DIV/0!</v>
      </c>
      <c r="R14" s="75" t="e">
        <f>AVERAGE(L45:L48)</f>
        <v>#DIV/0!</v>
      </c>
      <c r="S14" s="76" t="e">
        <f>STDEV(L45:L48)</f>
        <v>#DIV/0!</v>
      </c>
      <c r="T14" s="75" t="e">
        <f>AVERAGE(M45:M48)</f>
        <v>#DIV/0!</v>
      </c>
      <c r="U14" s="76" t="e">
        <f>STDEV(M45:M48)</f>
        <v>#DIV/0!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</row>
    <row r="15" spans="1:87" ht="13.8" thickBot="1" x14ac:dyDescent="0.3">
      <c r="A15" s="170"/>
      <c r="B15" s="175"/>
      <c r="C15" s="13">
        <v>4</v>
      </c>
      <c r="D15" s="18"/>
      <c r="E15" s="53"/>
      <c r="F15" s="54"/>
      <c r="G15" s="54"/>
      <c r="H15" s="20"/>
      <c r="I15" s="55"/>
      <c r="J15" s="3">
        <f t="shared" si="0"/>
        <v>0</v>
      </c>
      <c r="K15" s="12" t="e">
        <f t="shared" si="2"/>
        <v>#DIV/0!</v>
      </c>
      <c r="L15" s="66" t="e">
        <f t="shared" si="1"/>
        <v>#DIV/0!</v>
      </c>
      <c r="M15" s="66" t="e">
        <f t="shared" si="3"/>
        <v>#DIV/0!</v>
      </c>
      <c r="N15" s="14"/>
      <c r="O15" s="77" t="str">
        <f>A49&amp;". "&amp;B49</f>
        <v xml:space="preserve">12. </v>
      </c>
      <c r="P15" s="78" t="e">
        <f>AVERAGE(K49:K52)</f>
        <v>#DIV/0!</v>
      </c>
      <c r="Q15" s="78" t="e">
        <f>STDEV(K49:K52)</f>
        <v>#DIV/0!</v>
      </c>
      <c r="R15" s="75" t="e">
        <f>AVERAGE(L49:L52)</f>
        <v>#DIV/0!</v>
      </c>
      <c r="S15" s="76" t="e">
        <f>STDEV(L49:L52)</f>
        <v>#DIV/0!</v>
      </c>
      <c r="T15" s="75" t="e">
        <f>AVERAGE(M49:M52)</f>
        <v>#DIV/0!</v>
      </c>
      <c r="U15" s="76" t="e">
        <f>STDEV(M49:M52)</f>
        <v>#DIV/0!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</row>
    <row r="16" spans="1:87" x14ac:dyDescent="0.25">
      <c r="A16" s="170">
        <v>4</v>
      </c>
      <c r="B16" s="176"/>
      <c r="C16" s="44">
        <v>1</v>
      </c>
      <c r="D16" s="49"/>
      <c r="E16" s="50"/>
      <c r="F16" s="51"/>
      <c r="G16" s="51"/>
      <c r="H16" s="63"/>
      <c r="I16" s="52"/>
      <c r="J16" s="3">
        <f t="shared" si="0"/>
        <v>0</v>
      </c>
      <c r="K16" s="12" t="e">
        <f t="shared" si="2"/>
        <v>#DIV/0!</v>
      </c>
      <c r="L16" s="66" t="e">
        <f t="shared" si="1"/>
        <v>#DIV/0!</v>
      </c>
      <c r="M16" s="66" t="e">
        <f t="shared" si="3"/>
        <v>#DIV/0!</v>
      </c>
      <c r="N16" s="14"/>
      <c r="O16" s="78" t="str">
        <f>A53&amp;". "&amp;B53</f>
        <v xml:space="preserve">13. </v>
      </c>
      <c r="P16" s="78" t="e">
        <f>AVERAGE(K53:K56)</f>
        <v>#DIV/0!</v>
      </c>
      <c r="Q16" s="78" t="e">
        <f>STDEV(K53:K56)</f>
        <v>#DIV/0!</v>
      </c>
      <c r="R16" s="75" t="e">
        <f>AVERAGE(L53:L56)</f>
        <v>#DIV/0!</v>
      </c>
      <c r="S16" s="76" t="e">
        <f>STDEV(L53:L56)</f>
        <v>#DIV/0!</v>
      </c>
      <c r="T16" s="75" t="e">
        <f>AVERAGE(M53:M56)</f>
        <v>#DIV/0!</v>
      </c>
      <c r="U16" s="76" t="e">
        <f>STDEV(M53:M56)</f>
        <v>#DIV/0!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</row>
    <row r="17" spans="1:87" x14ac:dyDescent="0.25">
      <c r="A17" s="170"/>
      <c r="B17" s="176"/>
      <c r="C17" s="12">
        <v>2</v>
      </c>
      <c r="D17" s="15"/>
      <c r="E17" s="21"/>
      <c r="F17" s="22"/>
      <c r="G17" s="22"/>
      <c r="H17" s="17"/>
      <c r="I17" s="32"/>
      <c r="J17" s="3">
        <f t="shared" si="0"/>
        <v>0</v>
      </c>
      <c r="K17" s="12" t="e">
        <f t="shared" si="2"/>
        <v>#DIV/0!</v>
      </c>
      <c r="L17" s="66" t="e">
        <f t="shared" si="1"/>
        <v>#DIV/0!</v>
      </c>
      <c r="M17" s="66" t="e">
        <f t="shared" si="3"/>
        <v>#DIV/0!</v>
      </c>
      <c r="N17" s="14"/>
      <c r="O17" s="74" t="str">
        <f>A57&amp;". "&amp;B57</f>
        <v xml:space="preserve">14. </v>
      </c>
      <c r="P17" s="78" t="e">
        <f>AVERAGE(K57:K60)</f>
        <v>#DIV/0!</v>
      </c>
      <c r="Q17" s="78" t="e">
        <f>STDEV(K57:K60)</f>
        <v>#DIV/0!</v>
      </c>
      <c r="R17" s="75" t="e">
        <f>AVERAGE(L57:L60)</f>
        <v>#DIV/0!</v>
      </c>
      <c r="S17" s="76" t="e">
        <f>STDEV(L57:L60)</f>
        <v>#DIV/0!</v>
      </c>
      <c r="T17" s="75" t="e">
        <f>AVERAGE(M57:M60)</f>
        <v>#DIV/0!</v>
      </c>
      <c r="U17" s="76" t="e">
        <f>STDEV(M57:M60)</f>
        <v>#DIV/0!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</row>
    <row r="18" spans="1:87" x14ac:dyDescent="0.25">
      <c r="A18" s="170"/>
      <c r="B18" s="176"/>
      <c r="C18" s="12">
        <v>3</v>
      </c>
      <c r="D18" s="15"/>
      <c r="E18" s="21"/>
      <c r="F18" s="22"/>
      <c r="G18" s="22"/>
      <c r="H18" s="17"/>
      <c r="I18" s="32"/>
      <c r="J18" s="3">
        <f t="shared" si="0"/>
        <v>0</v>
      </c>
      <c r="K18" s="12" t="e">
        <f t="shared" si="2"/>
        <v>#DIV/0!</v>
      </c>
      <c r="L18" s="66" t="e">
        <f t="shared" si="1"/>
        <v>#DIV/0!</v>
      </c>
      <c r="M18" s="66" t="e">
        <f t="shared" si="3"/>
        <v>#DIV/0!</v>
      </c>
      <c r="N18" s="14"/>
      <c r="O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</row>
    <row r="19" spans="1:87" ht="13.8" thickBot="1" x14ac:dyDescent="0.3">
      <c r="A19" s="170"/>
      <c r="B19" s="176"/>
      <c r="C19" s="40">
        <v>4</v>
      </c>
      <c r="D19" s="18"/>
      <c r="E19" s="53"/>
      <c r="F19" s="54"/>
      <c r="G19" s="54"/>
      <c r="H19" s="20"/>
      <c r="I19" s="55"/>
      <c r="J19" s="3">
        <f t="shared" si="0"/>
        <v>0</v>
      </c>
      <c r="K19" s="12" t="e">
        <f t="shared" si="2"/>
        <v>#DIV/0!</v>
      </c>
      <c r="L19" s="66" t="e">
        <f t="shared" si="1"/>
        <v>#DIV/0!</v>
      </c>
      <c r="M19" s="66" t="e">
        <f t="shared" si="3"/>
        <v>#DIV/0!</v>
      </c>
      <c r="N19" s="14"/>
      <c r="O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1:87" x14ac:dyDescent="0.25">
      <c r="A20" s="170">
        <v>5</v>
      </c>
      <c r="B20" s="171"/>
      <c r="C20" s="48">
        <v>1</v>
      </c>
      <c r="D20" s="49"/>
      <c r="E20" s="50"/>
      <c r="F20" s="51"/>
      <c r="G20" s="51"/>
      <c r="H20" s="63"/>
      <c r="I20" s="52"/>
      <c r="J20" s="3">
        <f t="shared" si="0"/>
        <v>0</v>
      </c>
      <c r="K20" s="12" t="e">
        <f t="shared" si="2"/>
        <v>#DIV/0!</v>
      </c>
      <c r="L20" s="66" t="e">
        <f t="shared" si="1"/>
        <v>#DIV/0!</v>
      </c>
      <c r="M20" s="66" t="e">
        <f t="shared" si="3"/>
        <v>#DIV/0!</v>
      </c>
      <c r="N20" s="14"/>
      <c r="O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1:87" x14ac:dyDescent="0.25">
      <c r="A21" s="170"/>
      <c r="B21" s="174"/>
      <c r="C21" s="12">
        <v>2</v>
      </c>
      <c r="D21" s="15"/>
      <c r="E21" s="21"/>
      <c r="F21" s="22"/>
      <c r="G21" s="22"/>
      <c r="H21" s="17"/>
      <c r="I21" s="32"/>
      <c r="J21" s="3">
        <f t="shared" si="0"/>
        <v>0</v>
      </c>
      <c r="K21" s="12" t="e">
        <f t="shared" si="2"/>
        <v>#DIV/0!</v>
      </c>
      <c r="L21" s="66" t="e">
        <f t="shared" si="1"/>
        <v>#DIV/0!</v>
      </c>
      <c r="M21" s="66" t="e">
        <f t="shared" si="3"/>
        <v>#DIV/0!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/>
    </row>
    <row r="22" spans="1:87" x14ac:dyDescent="0.25">
      <c r="A22" s="170"/>
      <c r="B22" s="174"/>
      <c r="C22" s="12">
        <v>3</v>
      </c>
      <c r="D22" s="15"/>
      <c r="E22" s="21"/>
      <c r="F22" s="22"/>
      <c r="G22" s="22"/>
      <c r="H22" s="17"/>
      <c r="I22" s="32"/>
      <c r="J22" s="3">
        <f t="shared" si="0"/>
        <v>0</v>
      </c>
      <c r="K22" s="12" t="e">
        <f t="shared" si="2"/>
        <v>#DIV/0!</v>
      </c>
      <c r="L22" s="66" t="e">
        <f t="shared" si="1"/>
        <v>#DIV/0!</v>
      </c>
      <c r="M22" s="66" t="e">
        <f t="shared" si="3"/>
        <v>#DIV/0!</v>
      </c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/>
    </row>
    <row r="23" spans="1:87" ht="13.8" thickBot="1" x14ac:dyDescent="0.3">
      <c r="A23" s="170"/>
      <c r="B23" s="175"/>
      <c r="C23" s="13">
        <v>4</v>
      </c>
      <c r="D23" s="18"/>
      <c r="E23" s="53"/>
      <c r="F23" s="54"/>
      <c r="G23" s="54"/>
      <c r="H23" s="20"/>
      <c r="I23" s="55"/>
      <c r="J23" s="3">
        <f t="shared" si="0"/>
        <v>0</v>
      </c>
      <c r="K23" s="12" t="e">
        <f t="shared" si="2"/>
        <v>#DIV/0!</v>
      </c>
      <c r="L23" s="66" t="e">
        <f t="shared" si="1"/>
        <v>#DIV/0!</v>
      </c>
      <c r="M23" s="66" t="e">
        <f t="shared" si="3"/>
        <v>#DIV/0!</v>
      </c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</row>
    <row r="24" spans="1:87" x14ac:dyDescent="0.25">
      <c r="A24" s="170">
        <v>6</v>
      </c>
      <c r="B24" s="176"/>
      <c r="C24" s="44">
        <v>1</v>
      </c>
      <c r="D24" s="49"/>
      <c r="E24" s="50"/>
      <c r="F24" s="51"/>
      <c r="G24" s="51"/>
      <c r="H24" s="63"/>
      <c r="I24" s="52"/>
      <c r="J24" s="3">
        <f t="shared" si="0"/>
        <v>0</v>
      </c>
      <c r="K24" s="12" t="e">
        <f t="shared" si="2"/>
        <v>#DIV/0!</v>
      </c>
      <c r="L24" s="66" t="e">
        <f t="shared" si="1"/>
        <v>#DIV/0!</v>
      </c>
      <c r="M24" s="66" t="e">
        <f t="shared" si="3"/>
        <v>#DIV/0!</v>
      </c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3"/>
    </row>
    <row r="25" spans="1:87" x14ac:dyDescent="0.25">
      <c r="A25" s="170"/>
      <c r="B25" s="176"/>
      <c r="C25" s="12">
        <v>2</v>
      </c>
      <c r="D25" s="15"/>
      <c r="E25" s="21"/>
      <c r="F25" s="22"/>
      <c r="G25" s="22"/>
      <c r="H25" s="17"/>
      <c r="I25" s="32"/>
      <c r="J25" s="3">
        <f t="shared" si="0"/>
        <v>0</v>
      </c>
      <c r="K25" s="12" t="e">
        <f t="shared" si="2"/>
        <v>#DIV/0!</v>
      </c>
      <c r="L25" s="66" t="e">
        <f t="shared" si="1"/>
        <v>#DIV/0!</v>
      </c>
      <c r="M25" s="66" t="e">
        <f t="shared" si="3"/>
        <v>#DIV/0!</v>
      </c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3"/>
    </row>
    <row r="26" spans="1:87" x14ac:dyDescent="0.25">
      <c r="A26" s="170"/>
      <c r="B26" s="176"/>
      <c r="C26" s="12">
        <v>3</v>
      </c>
      <c r="D26" s="15"/>
      <c r="E26" s="21"/>
      <c r="F26" s="22"/>
      <c r="G26" s="22"/>
      <c r="H26" s="17"/>
      <c r="I26" s="32"/>
      <c r="J26" s="3">
        <f t="shared" si="0"/>
        <v>0</v>
      </c>
      <c r="K26" s="12" t="e">
        <f t="shared" si="2"/>
        <v>#DIV/0!</v>
      </c>
      <c r="L26" s="66" t="e">
        <f t="shared" si="1"/>
        <v>#DIV/0!</v>
      </c>
      <c r="M26" s="66" t="e">
        <f t="shared" si="3"/>
        <v>#DIV/0!</v>
      </c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87" ht="13.8" thickBot="1" x14ac:dyDescent="0.3">
      <c r="A27" s="170"/>
      <c r="B27" s="176"/>
      <c r="C27" s="40">
        <v>4</v>
      </c>
      <c r="D27" s="18"/>
      <c r="E27" s="53"/>
      <c r="F27" s="54"/>
      <c r="G27" s="54"/>
      <c r="H27" s="20"/>
      <c r="I27" s="55"/>
      <c r="J27" s="3">
        <f t="shared" si="0"/>
        <v>0</v>
      </c>
      <c r="K27" s="12" t="e">
        <f t="shared" si="2"/>
        <v>#DIV/0!</v>
      </c>
      <c r="L27" s="66" t="e">
        <f t="shared" si="1"/>
        <v>#DIV/0!</v>
      </c>
      <c r="M27" s="66" t="e">
        <f t="shared" si="3"/>
        <v>#DIV/0!</v>
      </c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87" x14ac:dyDescent="0.25">
      <c r="A28" s="170">
        <v>7</v>
      </c>
      <c r="B28" s="171"/>
      <c r="C28" s="48">
        <v>1</v>
      </c>
      <c r="D28" s="49"/>
      <c r="E28" s="50"/>
      <c r="F28" s="51"/>
      <c r="G28" s="51"/>
      <c r="H28" s="63"/>
      <c r="I28" s="52"/>
      <c r="J28" s="3">
        <f t="shared" si="0"/>
        <v>0</v>
      </c>
      <c r="K28" s="12" t="e">
        <f t="shared" si="2"/>
        <v>#DIV/0!</v>
      </c>
      <c r="L28" s="66" t="e">
        <f t="shared" si="1"/>
        <v>#DIV/0!</v>
      </c>
      <c r="M28" s="66" t="e">
        <f t="shared" si="3"/>
        <v>#DIV/0!</v>
      </c>
      <c r="N28" s="14"/>
    </row>
    <row r="29" spans="1:87" x14ac:dyDescent="0.25">
      <c r="A29" s="170"/>
      <c r="B29" s="174"/>
      <c r="C29" s="12">
        <v>2</v>
      </c>
      <c r="D29" s="15"/>
      <c r="E29" s="21"/>
      <c r="F29" s="22"/>
      <c r="G29" s="22"/>
      <c r="H29" s="17"/>
      <c r="I29" s="32"/>
      <c r="J29" s="3">
        <f t="shared" si="0"/>
        <v>0</v>
      </c>
      <c r="K29" s="12" t="e">
        <f t="shared" si="2"/>
        <v>#DIV/0!</v>
      </c>
      <c r="L29" s="66" t="e">
        <f t="shared" si="1"/>
        <v>#DIV/0!</v>
      </c>
      <c r="M29" s="66" t="e">
        <f t="shared" si="3"/>
        <v>#DIV/0!</v>
      </c>
      <c r="N29" s="14"/>
      <c r="O29" s="2"/>
      <c r="P29" s="2"/>
      <c r="Q29" s="2"/>
      <c r="R29" s="2"/>
    </row>
    <row r="30" spans="1:87" x14ac:dyDescent="0.25">
      <c r="A30" s="170"/>
      <c r="B30" s="174"/>
      <c r="C30" s="12">
        <v>3</v>
      </c>
      <c r="D30" s="15"/>
      <c r="E30" s="21"/>
      <c r="F30" s="22"/>
      <c r="G30" s="22"/>
      <c r="H30" s="17"/>
      <c r="I30" s="32"/>
      <c r="J30" s="3">
        <f t="shared" si="0"/>
        <v>0</v>
      </c>
      <c r="K30" s="12" t="e">
        <f t="shared" si="2"/>
        <v>#DIV/0!</v>
      </c>
      <c r="L30" s="66" t="e">
        <f t="shared" si="1"/>
        <v>#DIV/0!</v>
      </c>
      <c r="M30" s="66" t="e">
        <f t="shared" si="3"/>
        <v>#DIV/0!</v>
      </c>
      <c r="N30" s="14"/>
      <c r="O30" s="2"/>
      <c r="P30" s="2"/>
      <c r="Q30" s="2"/>
      <c r="R30" s="2"/>
    </row>
    <row r="31" spans="1:87" ht="13.8" thickBot="1" x14ac:dyDescent="0.3">
      <c r="A31" s="170"/>
      <c r="B31" s="175"/>
      <c r="C31" s="13">
        <v>4</v>
      </c>
      <c r="D31" s="18"/>
      <c r="E31" s="53"/>
      <c r="F31" s="54"/>
      <c r="G31" s="54"/>
      <c r="H31" s="20"/>
      <c r="I31" s="55"/>
      <c r="J31" s="3">
        <f>SUM(E31:I31)</f>
        <v>0</v>
      </c>
      <c r="K31" s="12" t="e">
        <f t="shared" si="2"/>
        <v>#DIV/0!</v>
      </c>
      <c r="L31" s="66" t="e">
        <f t="shared" si="1"/>
        <v>#DIV/0!</v>
      </c>
      <c r="M31" s="66" t="e">
        <f t="shared" si="3"/>
        <v>#DIV/0!</v>
      </c>
      <c r="N31" s="14"/>
      <c r="O31" s="2"/>
      <c r="P31" s="2"/>
      <c r="Q31" s="2"/>
      <c r="R31" s="2"/>
    </row>
    <row r="32" spans="1:87" ht="40.5" customHeight="1" thickBot="1" x14ac:dyDescent="0.3">
      <c r="B32" s="64" t="s">
        <v>3</v>
      </c>
      <c r="C32" s="35" t="s">
        <v>2</v>
      </c>
      <c r="D32" s="36" t="s">
        <v>1</v>
      </c>
      <c r="E32" s="37" t="s">
        <v>14</v>
      </c>
      <c r="F32" s="37" t="s">
        <v>59</v>
      </c>
      <c r="G32" s="38" t="s">
        <v>60</v>
      </c>
      <c r="H32" s="140" t="s">
        <v>61</v>
      </c>
      <c r="I32" s="39" t="s">
        <v>62</v>
      </c>
      <c r="J32" s="3"/>
      <c r="K32" s="12"/>
      <c r="L32" s="66"/>
      <c r="M32" s="6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</row>
    <row r="33" spans="1:18" x14ac:dyDescent="0.25">
      <c r="A33" s="170">
        <v>8</v>
      </c>
      <c r="B33" s="183"/>
      <c r="C33" s="48">
        <v>1</v>
      </c>
      <c r="D33" s="49"/>
      <c r="E33" s="50"/>
      <c r="F33" s="51"/>
      <c r="G33" s="51"/>
      <c r="H33" s="63"/>
      <c r="I33" s="52"/>
      <c r="J33" s="3">
        <f>SUM(E33:I33)</f>
        <v>0</v>
      </c>
      <c r="K33" s="12" t="e">
        <f>SUM(F33:I33)/J33</f>
        <v>#DIV/0!</v>
      </c>
      <c r="L33" s="66" t="e">
        <f>(E33*0+F33*1+G33*2+H33*3+I33*4)/(4*J33)</f>
        <v>#DIV/0!</v>
      </c>
      <c r="M33" s="66" t="e">
        <f t="shared" ref="M33:M60" si="4">($R$4-L33)/$R$4</f>
        <v>#DIV/0!</v>
      </c>
      <c r="N33" s="14"/>
      <c r="O33" s="2"/>
      <c r="P33" s="2"/>
      <c r="Q33" s="2"/>
      <c r="R33" s="2"/>
    </row>
    <row r="34" spans="1:18" x14ac:dyDescent="0.25">
      <c r="A34" s="170"/>
      <c r="B34" s="172"/>
      <c r="C34" s="12">
        <v>2</v>
      </c>
      <c r="D34" s="15"/>
      <c r="E34" s="21"/>
      <c r="F34" s="22"/>
      <c r="G34" s="22"/>
      <c r="H34" s="17"/>
      <c r="I34" s="32"/>
      <c r="J34" s="3">
        <f t="shared" ref="J34:J59" si="5">SUM(E34:I34)</f>
        <v>0</v>
      </c>
      <c r="K34" s="12" t="e">
        <f t="shared" ref="K34:K60" si="6">SUM(F34:I34)/J34</f>
        <v>#DIV/0!</v>
      </c>
      <c r="L34" s="66" t="e">
        <f t="shared" ref="L34:L60" si="7">(E34*0+F34*1+G34*2+H34*3+I34*4)/(4*J34)</f>
        <v>#DIV/0!</v>
      </c>
      <c r="M34" s="66" t="e">
        <f t="shared" si="4"/>
        <v>#DIV/0!</v>
      </c>
      <c r="N34" s="14"/>
      <c r="O34" s="2"/>
      <c r="P34" s="2"/>
      <c r="Q34" s="2"/>
      <c r="R34" s="2"/>
    </row>
    <row r="35" spans="1:18" x14ac:dyDescent="0.25">
      <c r="A35" s="170"/>
      <c r="B35" s="172"/>
      <c r="C35" s="12">
        <v>3</v>
      </c>
      <c r="D35" s="15"/>
      <c r="E35" s="21"/>
      <c r="F35" s="22"/>
      <c r="G35" s="22"/>
      <c r="H35" s="17"/>
      <c r="I35" s="32"/>
      <c r="J35" s="3">
        <f t="shared" si="5"/>
        <v>0</v>
      </c>
      <c r="K35" s="12" t="e">
        <f t="shared" si="6"/>
        <v>#DIV/0!</v>
      </c>
      <c r="L35" s="66" t="e">
        <f t="shared" si="7"/>
        <v>#DIV/0!</v>
      </c>
      <c r="M35" s="66" t="e">
        <f t="shared" si="4"/>
        <v>#DIV/0!</v>
      </c>
      <c r="N35" s="14"/>
      <c r="O35" s="2"/>
      <c r="P35" s="2"/>
      <c r="Q35" s="2"/>
      <c r="R35" s="1"/>
    </row>
    <row r="36" spans="1:18" ht="13.8" thickBot="1" x14ac:dyDescent="0.3">
      <c r="A36" s="170"/>
      <c r="B36" s="173"/>
      <c r="C36" s="13">
        <v>4</v>
      </c>
      <c r="D36" s="18"/>
      <c r="E36" s="53"/>
      <c r="F36" s="54"/>
      <c r="G36" s="54"/>
      <c r="H36" s="20"/>
      <c r="I36" s="55"/>
      <c r="J36" s="3">
        <f t="shared" si="5"/>
        <v>0</v>
      </c>
      <c r="K36" s="12" t="e">
        <f t="shared" si="6"/>
        <v>#DIV/0!</v>
      </c>
      <c r="L36" s="66" t="e">
        <f t="shared" si="7"/>
        <v>#DIV/0!</v>
      </c>
      <c r="M36" s="66" t="e">
        <f t="shared" si="4"/>
        <v>#DIV/0!</v>
      </c>
      <c r="N36" s="14"/>
      <c r="O36" s="2"/>
      <c r="P36" s="2"/>
      <c r="Q36" s="2"/>
      <c r="R36" s="1"/>
    </row>
    <row r="37" spans="1:18" x14ac:dyDescent="0.25">
      <c r="A37" s="170">
        <v>9</v>
      </c>
      <c r="B37" s="176"/>
      <c r="C37" s="44">
        <v>1</v>
      </c>
      <c r="D37" s="49"/>
      <c r="E37" s="45"/>
      <c r="F37" s="46"/>
      <c r="G37" s="46"/>
      <c r="H37" s="61"/>
      <c r="I37" s="52"/>
      <c r="J37" s="3">
        <f t="shared" si="5"/>
        <v>0</v>
      </c>
      <c r="K37" s="12" t="e">
        <f t="shared" si="6"/>
        <v>#DIV/0!</v>
      </c>
      <c r="L37" s="66" t="e">
        <f t="shared" si="7"/>
        <v>#DIV/0!</v>
      </c>
      <c r="M37" s="66" t="e">
        <f t="shared" si="4"/>
        <v>#DIV/0!</v>
      </c>
      <c r="N37" s="14"/>
      <c r="O37" s="2"/>
      <c r="P37" s="2"/>
      <c r="Q37" s="2"/>
      <c r="R37" s="2"/>
    </row>
    <row r="38" spans="1:18" x14ac:dyDescent="0.25">
      <c r="A38" s="170"/>
      <c r="B38" s="184"/>
      <c r="C38" s="12">
        <v>2</v>
      </c>
      <c r="D38" s="15"/>
      <c r="E38" s="21"/>
      <c r="F38" s="22"/>
      <c r="G38" s="22"/>
      <c r="H38" s="17"/>
      <c r="I38" s="32"/>
      <c r="J38" s="3">
        <f t="shared" si="5"/>
        <v>0</v>
      </c>
      <c r="K38" s="12" t="e">
        <f t="shared" si="6"/>
        <v>#DIV/0!</v>
      </c>
      <c r="L38" s="66" t="e">
        <f t="shared" si="7"/>
        <v>#DIV/0!</v>
      </c>
      <c r="M38" s="66" t="e">
        <f t="shared" si="4"/>
        <v>#DIV/0!</v>
      </c>
      <c r="N38" s="14"/>
      <c r="O38" s="2"/>
      <c r="P38" s="2"/>
      <c r="Q38" s="2"/>
      <c r="R38" s="2"/>
    </row>
    <row r="39" spans="1:18" x14ac:dyDescent="0.25">
      <c r="A39" s="170"/>
      <c r="B39" s="184"/>
      <c r="C39" s="12">
        <v>3</v>
      </c>
      <c r="D39" s="15"/>
      <c r="E39" s="21"/>
      <c r="F39" s="22"/>
      <c r="G39" s="22"/>
      <c r="H39" s="17"/>
      <c r="I39" s="32"/>
      <c r="J39" s="3">
        <f t="shared" si="5"/>
        <v>0</v>
      </c>
      <c r="K39" s="12" t="e">
        <f t="shared" si="6"/>
        <v>#DIV/0!</v>
      </c>
      <c r="L39" s="66" t="e">
        <f t="shared" si="7"/>
        <v>#DIV/0!</v>
      </c>
      <c r="M39" s="66" t="e">
        <f t="shared" si="4"/>
        <v>#DIV/0!</v>
      </c>
      <c r="N39" s="14"/>
      <c r="O39" s="2"/>
      <c r="P39" s="2"/>
      <c r="Q39" s="2"/>
      <c r="R39" s="1"/>
    </row>
    <row r="40" spans="1:18" ht="13.8" thickBot="1" x14ac:dyDescent="0.3">
      <c r="A40" s="170"/>
      <c r="B40" s="184"/>
      <c r="C40" s="40">
        <v>4</v>
      </c>
      <c r="D40" s="18"/>
      <c r="E40" s="41"/>
      <c r="F40" s="42"/>
      <c r="G40" s="42"/>
      <c r="H40" s="59"/>
      <c r="I40" s="55"/>
      <c r="J40" s="3">
        <f t="shared" si="5"/>
        <v>0</v>
      </c>
      <c r="K40" s="12" t="e">
        <f t="shared" si="6"/>
        <v>#DIV/0!</v>
      </c>
      <c r="L40" s="66" t="e">
        <f t="shared" si="7"/>
        <v>#DIV/0!</v>
      </c>
      <c r="M40" s="66" t="e">
        <f t="shared" si="4"/>
        <v>#DIV/0!</v>
      </c>
      <c r="N40" s="14"/>
      <c r="O40" s="2"/>
      <c r="P40" s="2"/>
      <c r="Q40" s="2"/>
      <c r="R40" s="1"/>
    </row>
    <row r="41" spans="1:18" x14ac:dyDescent="0.25">
      <c r="A41" s="170">
        <v>10</v>
      </c>
      <c r="B41" s="171"/>
      <c r="C41" s="48">
        <v>1</v>
      </c>
      <c r="D41" s="49"/>
      <c r="E41" s="50"/>
      <c r="F41" s="51"/>
      <c r="G41" s="51"/>
      <c r="H41" s="63"/>
      <c r="I41" s="52"/>
      <c r="J41" s="3">
        <f t="shared" si="5"/>
        <v>0</v>
      </c>
      <c r="K41" s="12" t="e">
        <f t="shared" si="6"/>
        <v>#DIV/0!</v>
      </c>
      <c r="L41" s="66" t="e">
        <f t="shared" si="7"/>
        <v>#DIV/0!</v>
      </c>
      <c r="M41" s="66" t="e">
        <f t="shared" si="4"/>
        <v>#DIV/0!</v>
      </c>
      <c r="N41" s="14"/>
      <c r="O41" s="2"/>
      <c r="P41" s="2"/>
      <c r="Q41" s="2"/>
      <c r="R41" s="2"/>
    </row>
    <row r="42" spans="1:18" x14ac:dyDescent="0.25">
      <c r="A42" s="170"/>
      <c r="B42" s="174"/>
      <c r="C42" s="12">
        <v>2</v>
      </c>
      <c r="D42" s="15"/>
      <c r="E42" s="21"/>
      <c r="F42" s="22"/>
      <c r="G42" s="22"/>
      <c r="H42" s="17"/>
      <c r="I42" s="32"/>
      <c r="J42" s="3">
        <f t="shared" si="5"/>
        <v>0</v>
      </c>
      <c r="K42" s="12" t="e">
        <f t="shared" si="6"/>
        <v>#DIV/0!</v>
      </c>
      <c r="L42" s="66" t="e">
        <f t="shared" si="7"/>
        <v>#DIV/0!</v>
      </c>
      <c r="M42" s="66" t="e">
        <f t="shared" si="4"/>
        <v>#DIV/0!</v>
      </c>
      <c r="N42" s="14"/>
      <c r="O42" s="2"/>
      <c r="P42" s="2"/>
      <c r="Q42" s="2"/>
      <c r="R42" s="2"/>
    </row>
    <row r="43" spans="1:18" x14ac:dyDescent="0.25">
      <c r="A43" s="170"/>
      <c r="B43" s="174"/>
      <c r="C43" s="12">
        <v>3</v>
      </c>
      <c r="D43" s="15"/>
      <c r="E43" s="21"/>
      <c r="F43" s="22"/>
      <c r="G43" s="22"/>
      <c r="H43" s="17"/>
      <c r="I43" s="32"/>
      <c r="J43" s="3">
        <f t="shared" si="5"/>
        <v>0</v>
      </c>
      <c r="K43" s="12" t="e">
        <f t="shared" si="6"/>
        <v>#DIV/0!</v>
      </c>
      <c r="L43" s="66" t="e">
        <f t="shared" si="7"/>
        <v>#DIV/0!</v>
      </c>
      <c r="M43" s="66" t="e">
        <f t="shared" si="4"/>
        <v>#DIV/0!</v>
      </c>
      <c r="N43" s="14"/>
      <c r="O43" s="2"/>
      <c r="P43" s="2"/>
      <c r="Q43" s="2"/>
      <c r="R43" s="1"/>
    </row>
    <row r="44" spans="1:18" ht="13.8" thickBot="1" x14ac:dyDescent="0.3">
      <c r="A44" s="170"/>
      <c r="B44" s="175"/>
      <c r="C44" s="13">
        <v>4</v>
      </c>
      <c r="D44" s="18"/>
      <c r="E44" s="53"/>
      <c r="F44" s="54"/>
      <c r="G44" s="54"/>
      <c r="H44" s="20"/>
      <c r="I44" s="55"/>
      <c r="J44" s="3">
        <f t="shared" si="5"/>
        <v>0</v>
      </c>
      <c r="K44" s="12" t="e">
        <f t="shared" si="6"/>
        <v>#DIV/0!</v>
      </c>
      <c r="L44" s="66" t="e">
        <f t="shared" si="7"/>
        <v>#DIV/0!</v>
      </c>
      <c r="M44" s="66" t="e">
        <f t="shared" si="4"/>
        <v>#DIV/0!</v>
      </c>
      <c r="N44" s="14"/>
      <c r="O44" s="2"/>
      <c r="P44" s="2"/>
      <c r="Q44" s="2"/>
      <c r="R44" s="1"/>
    </row>
    <row r="45" spans="1:18" x14ac:dyDescent="0.25">
      <c r="A45" s="170">
        <v>11</v>
      </c>
      <c r="B45" s="176"/>
      <c r="C45" s="44">
        <v>1</v>
      </c>
      <c r="D45" s="49"/>
      <c r="E45" s="45"/>
      <c r="F45" s="46"/>
      <c r="G45" s="46"/>
      <c r="H45" s="61"/>
      <c r="I45" s="52"/>
      <c r="J45" s="3">
        <f t="shared" si="5"/>
        <v>0</v>
      </c>
      <c r="K45" s="12" t="e">
        <f t="shared" si="6"/>
        <v>#DIV/0!</v>
      </c>
      <c r="L45" s="66" t="e">
        <f t="shared" si="7"/>
        <v>#DIV/0!</v>
      </c>
      <c r="M45" s="66" t="e">
        <f t="shared" si="4"/>
        <v>#DIV/0!</v>
      </c>
      <c r="N45" s="14"/>
      <c r="O45" s="2"/>
      <c r="P45" s="2"/>
      <c r="Q45" s="2"/>
      <c r="R45" s="2"/>
    </row>
    <row r="46" spans="1:18" x14ac:dyDescent="0.25">
      <c r="A46" s="170"/>
      <c r="B46" s="176"/>
      <c r="C46" s="12">
        <v>2</v>
      </c>
      <c r="D46" s="15"/>
      <c r="E46" s="21"/>
      <c r="F46" s="22"/>
      <c r="G46" s="22"/>
      <c r="H46" s="17"/>
      <c r="I46" s="32"/>
      <c r="J46" s="3">
        <f t="shared" si="5"/>
        <v>0</v>
      </c>
      <c r="K46" s="12" t="e">
        <f t="shared" si="6"/>
        <v>#DIV/0!</v>
      </c>
      <c r="L46" s="66" t="e">
        <f t="shared" si="7"/>
        <v>#DIV/0!</v>
      </c>
      <c r="M46" s="66" t="e">
        <f t="shared" si="4"/>
        <v>#DIV/0!</v>
      </c>
      <c r="N46" s="14"/>
      <c r="O46" s="2"/>
      <c r="P46" s="2"/>
      <c r="Q46" s="2"/>
      <c r="R46" s="2"/>
    </row>
    <row r="47" spans="1:18" x14ac:dyDescent="0.25">
      <c r="A47" s="170"/>
      <c r="B47" s="176"/>
      <c r="C47" s="12">
        <v>3</v>
      </c>
      <c r="D47" s="15"/>
      <c r="E47" s="21"/>
      <c r="F47" s="22"/>
      <c r="G47" s="22"/>
      <c r="H47" s="17"/>
      <c r="I47" s="32"/>
      <c r="J47" s="3">
        <f t="shared" si="5"/>
        <v>0</v>
      </c>
      <c r="K47" s="12" t="e">
        <f t="shared" si="6"/>
        <v>#DIV/0!</v>
      </c>
      <c r="L47" s="66" t="e">
        <f t="shared" si="7"/>
        <v>#DIV/0!</v>
      </c>
      <c r="M47" s="66" t="e">
        <f t="shared" si="4"/>
        <v>#DIV/0!</v>
      </c>
      <c r="N47" s="14"/>
      <c r="O47" s="2"/>
      <c r="P47" s="2"/>
      <c r="Q47" s="2"/>
      <c r="R47" s="2"/>
    </row>
    <row r="48" spans="1:18" ht="13.8" thickBot="1" x14ac:dyDescent="0.3">
      <c r="A48" s="170"/>
      <c r="B48" s="176"/>
      <c r="C48" s="40">
        <v>4</v>
      </c>
      <c r="D48" s="18"/>
      <c r="E48" s="41"/>
      <c r="F48" s="42"/>
      <c r="G48" s="42"/>
      <c r="H48" s="59"/>
      <c r="I48" s="55"/>
      <c r="J48" s="3">
        <f t="shared" si="5"/>
        <v>0</v>
      </c>
      <c r="K48" s="12" t="e">
        <f t="shared" si="6"/>
        <v>#DIV/0!</v>
      </c>
      <c r="L48" s="66" t="e">
        <f t="shared" si="7"/>
        <v>#DIV/0!</v>
      </c>
      <c r="M48" s="66" t="e">
        <f t="shared" si="4"/>
        <v>#DIV/0!</v>
      </c>
      <c r="N48" s="14"/>
      <c r="O48" s="2"/>
      <c r="P48" s="2"/>
      <c r="Q48" s="2"/>
      <c r="R48" s="2"/>
    </row>
    <row r="49" spans="1:18" x14ac:dyDescent="0.25">
      <c r="A49" s="170">
        <v>12</v>
      </c>
      <c r="B49" s="171"/>
      <c r="C49" s="48">
        <v>1</v>
      </c>
      <c r="D49" s="49"/>
      <c r="E49" s="50"/>
      <c r="F49" s="51"/>
      <c r="G49" s="51"/>
      <c r="H49" s="63"/>
      <c r="I49" s="52"/>
      <c r="J49" s="3">
        <f t="shared" si="5"/>
        <v>0</v>
      </c>
      <c r="K49" s="12" t="e">
        <f t="shared" si="6"/>
        <v>#DIV/0!</v>
      </c>
      <c r="L49" s="66" t="e">
        <f t="shared" si="7"/>
        <v>#DIV/0!</v>
      </c>
      <c r="M49" s="66" t="e">
        <f t="shared" si="4"/>
        <v>#DIV/0!</v>
      </c>
      <c r="N49" s="14"/>
      <c r="O49" s="2"/>
      <c r="P49" s="2"/>
      <c r="Q49" s="2"/>
      <c r="R49" s="2"/>
    </row>
    <row r="50" spans="1:18" x14ac:dyDescent="0.25">
      <c r="A50" s="170"/>
      <c r="B50" s="174"/>
      <c r="C50" s="12">
        <v>2</v>
      </c>
      <c r="D50" s="15"/>
      <c r="E50" s="21"/>
      <c r="F50" s="22"/>
      <c r="G50" s="22"/>
      <c r="H50" s="17"/>
      <c r="I50" s="32"/>
      <c r="J50" s="3">
        <f t="shared" si="5"/>
        <v>0</v>
      </c>
      <c r="K50" s="12" t="e">
        <f t="shared" si="6"/>
        <v>#DIV/0!</v>
      </c>
      <c r="L50" s="66" t="e">
        <f t="shared" si="7"/>
        <v>#DIV/0!</v>
      </c>
      <c r="M50" s="66" t="e">
        <f t="shared" si="4"/>
        <v>#DIV/0!</v>
      </c>
      <c r="N50" s="14"/>
      <c r="O50" s="2"/>
      <c r="P50" s="2"/>
      <c r="Q50" s="2"/>
      <c r="R50" s="2"/>
    </row>
    <row r="51" spans="1:18" x14ac:dyDescent="0.25">
      <c r="A51" s="170"/>
      <c r="B51" s="174"/>
      <c r="C51" s="12">
        <v>3</v>
      </c>
      <c r="D51" s="15"/>
      <c r="E51" s="21"/>
      <c r="F51" s="22"/>
      <c r="G51" s="22"/>
      <c r="H51" s="17"/>
      <c r="I51" s="32"/>
      <c r="J51" s="3">
        <f t="shared" si="5"/>
        <v>0</v>
      </c>
      <c r="K51" s="12" t="e">
        <f t="shared" si="6"/>
        <v>#DIV/0!</v>
      </c>
      <c r="L51" s="66" t="e">
        <f t="shared" si="7"/>
        <v>#DIV/0!</v>
      </c>
      <c r="M51" s="66" t="e">
        <f t="shared" si="4"/>
        <v>#DIV/0!</v>
      </c>
      <c r="N51" s="14"/>
      <c r="O51" s="2"/>
      <c r="P51" s="2"/>
      <c r="Q51" s="2"/>
      <c r="R51" s="1"/>
    </row>
    <row r="52" spans="1:18" ht="13.8" thickBot="1" x14ac:dyDescent="0.3">
      <c r="A52" s="170"/>
      <c r="B52" s="175"/>
      <c r="C52" s="13">
        <v>4</v>
      </c>
      <c r="D52" s="18"/>
      <c r="E52" s="53"/>
      <c r="F52" s="54"/>
      <c r="G52" s="54"/>
      <c r="H52" s="20"/>
      <c r="I52" s="55"/>
      <c r="J52" s="3">
        <f t="shared" si="5"/>
        <v>0</v>
      </c>
      <c r="K52" s="12" t="e">
        <f t="shared" si="6"/>
        <v>#DIV/0!</v>
      </c>
      <c r="L52" s="66" t="e">
        <f t="shared" si="7"/>
        <v>#DIV/0!</v>
      </c>
      <c r="M52" s="66" t="e">
        <f t="shared" si="4"/>
        <v>#DIV/0!</v>
      </c>
      <c r="N52" s="14"/>
      <c r="O52" s="2"/>
      <c r="P52" s="2"/>
      <c r="Q52" s="2"/>
      <c r="R52" s="1"/>
    </row>
    <row r="53" spans="1:18" x14ac:dyDescent="0.25">
      <c r="A53" s="170">
        <v>13</v>
      </c>
      <c r="B53" s="176"/>
      <c r="C53" s="44">
        <v>1</v>
      </c>
      <c r="D53" s="49"/>
      <c r="E53" s="45"/>
      <c r="F53" s="46"/>
      <c r="G53" s="46"/>
      <c r="H53" s="61"/>
      <c r="I53" s="52"/>
      <c r="J53" s="3">
        <f t="shared" si="5"/>
        <v>0</v>
      </c>
      <c r="K53" s="12" t="e">
        <f t="shared" si="6"/>
        <v>#DIV/0!</v>
      </c>
      <c r="L53" s="66" t="e">
        <f t="shared" si="7"/>
        <v>#DIV/0!</v>
      </c>
      <c r="M53" s="66" t="e">
        <f t="shared" si="4"/>
        <v>#DIV/0!</v>
      </c>
      <c r="N53" s="14"/>
    </row>
    <row r="54" spans="1:18" x14ac:dyDescent="0.25">
      <c r="A54" s="170"/>
      <c r="B54" s="176"/>
      <c r="C54" s="12">
        <v>2</v>
      </c>
      <c r="D54" s="15"/>
      <c r="E54" s="21"/>
      <c r="F54" s="22"/>
      <c r="G54" s="22"/>
      <c r="H54" s="17"/>
      <c r="I54" s="32"/>
      <c r="J54" s="3">
        <f t="shared" si="5"/>
        <v>0</v>
      </c>
      <c r="K54" s="12" t="e">
        <f t="shared" si="6"/>
        <v>#DIV/0!</v>
      </c>
      <c r="L54" s="66" t="e">
        <f t="shared" si="7"/>
        <v>#DIV/0!</v>
      </c>
      <c r="M54" s="66" t="e">
        <f t="shared" si="4"/>
        <v>#DIV/0!</v>
      </c>
      <c r="N54" s="14"/>
    </row>
    <row r="55" spans="1:18" x14ac:dyDescent="0.25">
      <c r="A55" s="170"/>
      <c r="B55" s="176"/>
      <c r="C55" s="12">
        <v>3</v>
      </c>
      <c r="D55" s="15"/>
      <c r="E55" s="21"/>
      <c r="F55" s="22"/>
      <c r="G55" s="22"/>
      <c r="H55" s="17"/>
      <c r="I55" s="32"/>
      <c r="J55" s="3">
        <f t="shared" si="5"/>
        <v>0</v>
      </c>
      <c r="K55" s="12" t="e">
        <f t="shared" si="6"/>
        <v>#DIV/0!</v>
      </c>
      <c r="L55" s="66" t="e">
        <f t="shared" si="7"/>
        <v>#DIV/0!</v>
      </c>
      <c r="M55" s="66" t="e">
        <f t="shared" si="4"/>
        <v>#DIV/0!</v>
      </c>
      <c r="N55" s="14"/>
    </row>
    <row r="56" spans="1:18" ht="13.8" thickBot="1" x14ac:dyDescent="0.3">
      <c r="A56" s="170"/>
      <c r="B56" s="176"/>
      <c r="C56" s="40">
        <v>4</v>
      </c>
      <c r="D56" s="18"/>
      <c r="E56" s="41"/>
      <c r="F56" s="42"/>
      <c r="G56" s="42"/>
      <c r="H56" s="59"/>
      <c r="I56" s="55"/>
      <c r="J56" s="3">
        <f t="shared" si="5"/>
        <v>0</v>
      </c>
      <c r="K56" s="12" t="e">
        <f t="shared" si="6"/>
        <v>#DIV/0!</v>
      </c>
      <c r="L56" s="66" t="e">
        <f t="shared" si="7"/>
        <v>#DIV/0!</v>
      </c>
      <c r="M56" s="66" t="e">
        <f t="shared" si="4"/>
        <v>#DIV/0!</v>
      </c>
      <c r="N56" s="14"/>
    </row>
    <row r="57" spans="1:18" x14ac:dyDescent="0.25">
      <c r="A57" s="170">
        <v>14</v>
      </c>
      <c r="B57" s="171"/>
      <c r="C57" s="48">
        <v>1</v>
      </c>
      <c r="D57" s="49"/>
      <c r="E57" s="50"/>
      <c r="F57" s="51"/>
      <c r="G57" s="51"/>
      <c r="H57" s="63"/>
      <c r="I57" s="52"/>
      <c r="J57" s="3">
        <f t="shared" si="5"/>
        <v>0</v>
      </c>
      <c r="K57" s="12" t="e">
        <f t="shared" si="6"/>
        <v>#DIV/0!</v>
      </c>
      <c r="L57" s="66" t="e">
        <f t="shared" si="7"/>
        <v>#DIV/0!</v>
      </c>
      <c r="M57" s="66" t="e">
        <f t="shared" si="4"/>
        <v>#DIV/0!</v>
      </c>
      <c r="N57" s="14"/>
    </row>
    <row r="58" spans="1:18" x14ac:dyDescent="0.25">
      <c r="A58" s="170"/>
      <c r="B58" s="174"/>
      <c r="C58" s="12">
        <v>2</v>
      </c>
      <c r="D58" s="15"/>
      <c r="E58" s="21"/>
      <c r="F58" s="22"/>
      <c r="G58" s="22"/>
      <c r="H58" s="17"/>
      <c r="I58" s="32"/>
      <c r="J58" s="3">
        <f t="shared" si="5"/>
        <v>0</v>
      </c>
      <c r="K58" s="12" t="e">
        <f t="shared" si="6"/>
        <v>#DIV/0!</v>
      </c>
      <c r="L58" s="66" t="e">
        <f t="shared" si="7"/>
        <v>#DIV/0!</v>
      </c>
      <c r="M58" s="66" t="e">
        <f t="shared" si="4"/>
        <v>#DIV/0!</v>
      </c>
      <c r="N58" s="14"/>
    </row>
    <row r="59" spans="1:18" x14ac:dyDescent="0.25">
      <c r="A59" s="170"/>
      <c r="B59" s="174"/>
      <c r="C59" s="12">
        <v>3</v>
      </c>
      <c r="D59" s="15"/>
      <c r="E59" s="21"/>
      <c r="F59" s="22"/>
      <c r="G59" s="22"/>
      <c r="H59" s="17"/>
      <c r="I59" s="32"/>
      <c r="J59" s="3">
        <f t="shared" si="5"/>
        <v>0</v>
      </c>
      <c r="K59" s="12" t="e">
        <f t="shared" si="6"/>
        <v>#DIV/0!</v>
      </c>
      <c r="L59" s="66" t="e">
        <f t="shared" si="7"/>
        <v>#DIV/0!</v>
      </c>
      <c r="M59" s="66" t="e">
        <f t="shared" si="4"/>
        <v>#DIV/0!</v>
      </c>
      <c r="N59" s="14"/>
    </row>
    <row r="60" spans="1:18" ht="13.8" thickBot="1" x14ac:dyDescent="0.3">
      <c r="A60" s="170"/>
      <c r="B60" s="175"/>
      <c r="C60" s="13">
        <v>4</v>
      </c>
      <c r="D60" s="18"/>
      <c r="E60" s="53"/>
      <c r="F60" s="54"/>
      <c r="G60" s="54"/>
      <c r="H60" s="20"/>
      <c r="I60" s="55"/>
      <c r="J60" s="3">
        <f>SUM(E60:I60)</f>
        <v>0</v>
      </c>
      <c r="K60" s="12" t="e">
        <f t="shared" si="6"/>
        <v>#DIV/0!</v>
      </c>
      <c r="L60" s="66" t="e">
        <f t="shared" si="7"/>
        <v>#DIV/0!</v>
      </c>
      <c r="M60" s="66" t="e">
        <f t="shared" si="4"/>
        <v>#DIV/0!</v>
      </c>
      <c r="N60" s="14"/>
    </row>
  </sheetData>
  <sheetProtection selectLockedCells="1" selectUnlockedCells="1"/>
  <protectedRanges>
    <protectedRange sqref="H37:I60 D37:D60" name="Bereik1"/>
    <protectedRange sqref="E37:G60" name="Bereik1_1"/>
    <protectedRange sqref="B4:B31 B33:B60" name="Bereik1_2"/>
    <protectedRange sqref="H4:I7 D4:D7" name="Bereik1_3"/>
    <protectedRange sqref="E4:G7" name="Bereik1_1_1"/>
    <protectedRange sqref="H8:I11 D8:D11" name="Bereik1_4"/>
    <protectedRange sqref="E8:G11" name="Bereik1_1_2"/>
    <protectedRange sqref="H12:I15 D12:D15" name="Bereik1_5"/>
    <protectedRange sqref="E12:G15" name="Bereik1_1_3"/>
    <protectedRange sqref="H16:I19 D16:D19" name="Bereik1_6"/>
    <protectedRange sqref="E16:G19" name="Bereik1_1_4"/>
    <protectedRange sqref="H20:I23 D20:D23" name="Bereik1_7"/>
    <protectedRange sqref="E20:G23" name="Bereik1_1_5"/>
    <protectedRange sqref="H24:I27 D24:D27" name="Bereik1_8"/>
    <protectedRange sqref="E24:G27" name="Bereik1_1_6"/>
    <protectedRange sqref="H28:I31 D28:D31" name="Bereik1_9"/>
    <protectedRange sqref="E28:G31" name="Bereik1_1_7"/>
    <protectedRange sqref="H33:I36 D33:D36" name="Bereik1_10"/>
    <protectedRange sqref="E33:G36" name="Bereik1_1_8"/>
  </protectedRanges>
  <mergeCells count="28">
    <mergeCell ref="A53:A56"/>
    <mergeCell ref="B53:B56"/>
    <mergeCell ref="A57:A60"/>
    <mergeCell ref="B57:B60"/>
    <mergeCell ref="A41:A44"/>
    <mergeCell ref="B41:B44"/>
    <mergeCell ref="A45:A48"/>
    <mergeCell ref="B45:B48"/>
    <mergeCell ref="A49:A52"/>
    <mergeCell ref="B49:B52"/>
    <mergeCell ref="A28:A31"/>
    <mergeCell ref="B28:B31"/>
    <mergeCell ref="A33:A36"/>
    <mergeCell ref="B33:B36"/>
    <mergeCell ref="A37:A40"/>
    <mergeCell ref="B37:B40"/>
    <mergeCell ref="A16:A19"/>
    <mergeCell ref="B16:B19"/>
    <mergeCell ref="A20:A23"/>
    <mergeCell ref="B20:B23"/>
    <mergeCell ref="A24:A27"/>
    <mergeCell ref="B24:B27"/>
    <mergeCell ref="A4:A7"/>
    <mergeCell ref="B4:B7"/>
    <mergeCell ref="A8:A11"/>
    <mergeCell ref="B8:B11"/>
    <mergeCell ref="A12:A15"/>
    <mergeCell ref="B12:B15"/>
  </mergeCells>
  <pageMargins left="0.70866141732283472" right="0.70866141732283472" top="1.2598425196850394" bottom="0.74803149606299213" header="0.31496062992125984" footer="0.31496062992125984"/>
  <pageSetup paperSize="9" scale="80" orientation="landscape" r:id="rId1"/>
  <headerFooter>
    <oddHeader xml:space="preserve">&amp;L&amp;G
&amp;CGEP meetformulier aardbei
Bewaarproef aantal rotte&amp;RNummer: &amp;A
Pagnia &amp;P van &amp;N
</oddHeader>
  </headerFooter>
  <rowBreaks count="1" manualBreakCount="1">
    <brk id="31" max="7" man="1"/>
  </rowBreaks>
  <colBreaks count="1" manualBreakCount="1">
    <brk id="9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60"/>
  <sheetViews>
    <sheetView zoomScaleNormal="100" workbookViewId="0">
      <selection activeCell="J4" sqref="J4"/>
    </sheetView>
  </sheetViews>
  <sheetFormatPr defaultRowHeight="13.2" x14ac:dyDescent="0.25"/>
  <cols>
    <col min="1" max="1" width="4.5546875" customWidth="1"/>
    <col min="2" max="2" width="28.88671875" customWidth="1"/>
    <col min="4" max="4" width="13.44140625" bestFit="1" customWidth="1"/>
    <col min="5" max="7" width="20.6640625" customWidth="1"/>
    <col min="8" max="9" width="20.6640625" style="86" customWidth="1"/>
    <col min="12" max="13" width="11.5546875" customWidth="1"/>
    <col min="14" max="14" width="3.44140625" customWidth="1"/>
    <col min="15" max="15" width="33.6640625" customWidth="1"/>
    <col min="16" max="17" width="11.6640625" customWidth="1"/>
    <col min="18" max="18" width="12.109375" bestFit="1" customWidth="1"/>
  </cols>
  <sheetData>
    <row r="1" spans="1:87" ht="13.8" thickBot="1" x14ac:dyDescent="0.3"/>
    <row r="2" spans="1:87" ht="15.6" thickBot="1" x14ac:dyDescent="0.3">
      <c r="B2" s="23"/>
      <c r="C2" s="31"/>
      <c r="D2" s="23"/>
      <c r="E2" s="3"/>
      <c r="F2" s="3"/>
      <c r="G2" s="3"/>
      <c r="H2" s="3"/>
      <c r="I2" s="3"/>
      <c r="J2" s="2"/>
      <c r="K2" s="2"/>
      <c r="L2" s="28"/>
      <c r="M2" s="28"/>
      <c r="N2" s="29"/>
      <c r="O2" s="30"/>
      <c r="P2" s="30"/>
      <c r="Q2" s="30"/>
      <c r="R2" s="2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7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ht="40.5" customHeight="1" thickBot="1" x14ac:dyDescent="0.3">
      <c r="B3" s="64" t="s">
        <v>3</v>
      </c>
      <c r="C3" s="35" t="s">
        <v>2</v>
      </c>
      <c r="D3" s="36" t="s">
        <v>1</v>
      </c>
      <c r="E3" s="37" t="s">
        <v>14</v>
      </c>
      <c r="F3" s="37" t="s">
        <v>59</v>
      </c>
      <c r="G3" s="38" t="s">
        <v>60</v>
      </c>
      <c r="H3" s="140" t="s">
        <v>61</v>
      </c>
      <c r="I3" s="39" t="s">
        <v>62</v>
      </c>
      <c r="J3" s="3"/>
      <c r="K3" s="141" t="s">
        <v>63</v>
      </c>
      <c r="L3" s="65" t="s">
        <v>64</v>
      </c>
      <c r="M3" s="65" t="s">
        <v>65</v>
      </c>
      <c r="N3" s="29"/>
      <c r="O3" s="67" t="s">
        <v>0</v>
      </c>
      <c r="P3" s="141" t="s">
        <v>63</v>
      </c>
      <c r="Q3" s="67"/>
      <c r="R3" s="65" t="s">
        <v>64</v>
      </c>
      <c r="S3" s="68"/>
      <c r="T3" s="65" t="s">
        <v>65</v>
      </c>
      <c r="U3" s="68"/>
      <c r="V3" s="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</row>
    <row r="4" spans="1:87" x14ac:dyDescent="0.25">
      <c r="A4" s="170">
        <v>1</v>
      </c>
      <c r="B4" s="183" t="s">
        <v>17</v>
      </c>
      <c r="C4" s="48">
        <v>1</v>
      </c>
      <c r="D4" s="49"/>
      <c r="E4" s="142">
        <f>SUM('Datum 1'!E4,'Datum 2'!E4,'Datum 3'!E4)</f>
        <v>18</v>
      </c>
      <c r="F4" s="50">
        <f>SUM('Datum 1'!F4,'Datum 2'!F4,'Datum 3'!F4)</f>
        <v>15</v>
      </c>
      <c r="G4" s="50">
        <f>SUM('Datum 1'!G4,'Datum 2'!G4,'Datum 3'!G4)</f>
        <v>10</v>
      </c>
      <c r="H4" s="50">
        <f>SUM('Datum 1'!H4,'Datum 2'!H4,'Datum 3'!H4)</f>
        <v>9</v>
      </c>
      <c r="I4" s="143">
        <f>SUM('Datum 1'!I4,'Datum 2'!I4,'Datum 3'!I4)</f>
        <v>60</v>
      </c>
      <c r="J4" s="3">
        <f>SUM(E4:I4)</f>
        <v>112</v>
      </c>
      <c r="K4" s="12">
        <f>SUM(F4:I4)/J4</f>
        <v>0.8392857142857143</v>
      </c>
      <c r="L4" s="66">
        <f>(E4*0+F4*1+G4*2+H4*3+I4*4)/(4*J4)</f>
        <v>0.6741071428571429</v>
      </c>
      <c r="M4" s="66"/>
      <c r="N4" s="14"/>
      <c r="O4" s="69" t="str">
        <f>A4&amp;". "&amp;B4</f>
        <v>1. Onbehandeld</v>
      </c>
      <c r="P4" s="69">
        <f>AVERAGE(K4:K7)</f>
        <v>0.82366071428571419</v>
      </c>
      <c r="Q4" s="69">
        <f>STDEV(K4:K7)</f>
        <v>3.5992222090618538E-2</v>
      </c>
      <c r="R4" s="70">
        <f>AVERAGE(L4:L7)</f>
        <v>0.6629464285714286</v>
      </c>
      <c r="S4" s="71">
        <f>STDEV(L4:L7)</f>
        <v>2.5838921658013901E-2</v>
      </c>
      <c r="T4" s="72"/>
      <c r="U4" s="73"/>
      <c r="V4" s="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5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</row>
    <row r="5" spans="1:87" x14ac:dyDescent="0.25">
      <c r="A5" s="170"/>
      <c r="B5" s="172"/>
      <c r="C5" s="12">
        <v>2</v>
      </c>
      <c r="D5" s="15"/>
      <c r="E5" s="144">
        <f>SUM('Datum 1'!E5,'Datum 2'!E5,'Datum 3'!E5)</f>
        <v>15</v>
      </c>
      <c r="F5" s="21">
        <f>SUM('Datum 1'!F5,'Datum 2'!F5,'Datum 3'!F5)</f>
        <v>15</v>
      </c>
      <c r="G5" s="21">
        <f>SUM('Datum 1'!G5,'Datum 2'!G5,'Datum 3'!G5)</f>
        <v>13</v>
      </c>
      <c r="H5" s="21">
        <f>SUM('Datum 1'!H5,'Datum 2'!H5,'Datum 3'!H5)</f>
        <v>6</v>
      </c>
      <c r="I5" s="145">
        <f>SUM('Datum 1'!I5,'Datum 2'!I5,'Datum 3'!I5)</f>
        <v>63</v>
      </c>
      <c r="J5" s="3">
        <f t="shared" ref="J5:J30" si="0">SUM(E5:I5)</f>
        <v>112</v>
      </c>
      <c r="K5" s="12">
        <f>SUM(F5:I5)/J5</f>
        <v>0.8660714285714286</v>
      </c>
      <c r="L5" s="66">
        <f t="shared" ref="L5:L31" si="1">(E5*0+F5*1+G5*2+H5*3+I5*4)/(4*J5)</f>
        <v>0.6941964285714286</v>
      </c>
      <c r="M5" s="66"/>
      <c r="N5" s="14"/>
      <c r="O5" s="74" t="str">
        <f>A8&amp;". "&amp;B8</f>
        <v xml:space="preserve">2. </v>
      </c>
      <c r="P5" s="78">
        <f>AVERAGE(K8:K11)</f>
        <v>0.8125</v>
      </c>
      <c r="Q5" s="78">
        <f>STDEV(K8:K11)</f>
        <v>3.9258648685336045E-2</v>
      </c>
      <c r="R5" s="75">
        <f>AVERAGE(L8:L11)</f>
        <v>0.6356026785714286</v>
      </c>
      <c r="S5" s="76">
        <f>STDEV(L8:L11)</f>
        <v>7.1181095657759569E-2</v>
      </c>
      <c r="T5" s="75">
        <f>AVERAGE(M8:M11)</f>
        <v>4.1245791245791287E-2</v>
      </c>
      <c r="U5" s="76">
        <f>STDEV(M8:M11)</f>
        <v>0.10737081095850604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3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25">
      <c r="A6" s="170"/>
      <c r="B6" s="172"/>
      <c r="C6" s="12">
        <v>3</v>
      </c>
      <c r="D6" s="15"/>
      <c r="E6" s="144">
        <f>SUM('Datum 1'!E6,'Datum 2'!E6,'Datum 3'!E6)</f>
        <v>24</v>
      </c>
      <c r="F6" s="21">
        <f>SUM('Datum 1'!F6,'Datum 2'!F6,'Datum 3'!F6)</f>
        <v>11</v>
      </c>
      <c r="G6" s="21">
        <f>SUM('Datum 1'!G6,'Datum 2'!G6,'Datum 3'!G6)</f>
        <v>10</v>
      </c>
      <c r="H6" s="21">
        <f>SUM('Datum 1'!H6,'Datum 2'!H6,'Datum 3'!H6)</f>
        <v>11</v>
      </c>
      <c r="I6" s="145">
        <f>SUM('Datum 1'!I6,'Datum 2'!I6,'Datum 3'!I6)</f>
        <v>56</v>
      </c>
      <c r="J6" s="3">
        <f t="shared" si="0"/>
        <v>112</v>
      </c>
      <c r="K6" s="12">
        <f t="shared" ref="K6:K31" si="2">SUM(F6:I6)/J6</f>
        <v>0.7857142857142857</v>
      </c>
      <c r="L6" s="66">
        <f t="shared" si="1"/>
        <v>0.6428571428571429</v>
      </c>
      <c r="M6" s="66"/>
      <c r="N6" s="14"/>
      <c r="O6" s="74" t="str">
        <f>A12&amp;". "&amp;B12</f>
        <v xml:space="preserve">3. </v>
      </c>
      <c r="P6" s="78">
        <f>AVERAGE(K12:K15)</f>
        <v>0.8191964285714286</v>
      </c>
      <c r="Q6" s="78">
        <f>STDEV(K12:K15)</f>
        <v>4.4568390273428383E-2</v>
      </c>
      <c r="R6" s="75">
        <f>AVERAGE(L12:L15)</f>
        <v>0.6579241071428571</v>
      </c>
      <c r="S6" s="76">
        <f>STDEV(L12:L15)</f>
        <v>4.8712394738382132E-2</v>
      </c>
      <c r="T6" s="75">
        <f>AVERAGE(M12:M15)</f>
        <v>7.575757575757654E-3</v>
      </c>
      <c r="U6" s="76">
        <f>STDEV(M12:M15)</f>
        <v>7.3478629100320519E-2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3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ht="13.8" thickBot="1" x14ac:dyDescent="0.3">
      <c r="A7" s="170"/>
      <c r="B7" s="173"/>
      <c r="C7" s="13">
        <v>4</v>
      </c>
      <c r="D7" s="18"/>
      <c r="E7" s="87">
        <f>SUM('Datum 1'!E7,'Datum 2'!E7,'Datum 3'!E7)</f>
        <v>22</v>
      </c>
      <c r="F7" s="53">
        <f>SUM('Datum 1'!F7,'Datum 2'!F7,'Datum 3'!F7)</f>
        <v>16</v>
      </c>
      <c r="G7" s="53">
        <f>SUM('Datum 1'!G7,'Datum 2'!G7,'Datum 3'!G7)</f>
        <v>9</v>
      </c>
      <c r="H7" s="53">
        <f>SUM('Datum 1'!H7,'Datum 2'!H7,'Datum 3'!H7)</f>
        <v>7</v>
      </c>
      <c r="I7" s="146">
        <f>SUM('Datum 1'!I7,'Datum 2'!I7,'Datum 3'!I7)</f>
        <v>58</v>
      </c>
      <c r="J7" s="3">
        <f t="shared" si="0"/>
        <v>112</v>
      </c>
      <c r="K7" s="12">
        <f t="shared" si="2"/>
        <v>0.8035714285714286</v>
      </c>
      <c r="L7" s="66">
        <f t="shared" si="1"/>
        <v>0.640625</v>
      </c>
      <c r="M7" s="66"/>
      <c r="N7" s="14"/>
      <c r="O7" s="74" t="str">
        <f>A16&amp;". "&amp;B16</f>
        <v xml:space="preserve">4. </v>
      </c>
      <c r="P7" s="78">
        <f>AVERAGE(K16:K19)</f>
        <v>0.82589285714285721</v>
      </c>
      <c r="Q7" s="78">
        <f>STDEV(K16:K19)</f>
        <v>7.1614341759023578E-2</v>
      </c>
      <c r="R7" s="75">
        <f>AVERAGE(L16:L19)</f>
        <v>0.6808035714285714</v>
      </c>
      <c r="S7" s="76">
        <f>STDEV(L16:L19)</f>
        <v>3.2856253222945837E-2</v>
      </c>
      <c r="T7" s="75">
        <f>AVERAGE(M16:M19)</f>
        <v>-2.6936026936026841E-2</v>
      </c>
      <c r="U7" s="76">
        <f>STDEV(M16:M19)</f>
        <v>4.9560947622490699E-2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25">
      <c r="A8" s="170">
        <v>2</v>
      </c>
      <c r="B8" s="176"/>
      <c r="C8" s="44">
        <v>1</v>
      </c>
      <c r="D8" s="49"/>
      <c r="E8" s="142">
        <f>SUM('Datum 1'!E8,'Datum 2'!E8,'Datum 3'!E8)</f>
        <v>26</v>
      </c>
      <c r="F8" s="50">
        <f>SUM('Datum 1'!F8,'Datum 2'!F8,'Datum 3'!F8)</f>
        <v>16</v>
      </c>
      <c r="G8" s="50">
        <f>SUM('Datum 1'!G8,'Datum 2'!G8,'Datum 3'!G8)</f>
        <v>13</v>
      </c>
      <c r="H8" s="50">
        <f>SUM('Datum 1'!H8,'Datum 2'!H8,'Datum 3'!H8)</f>
        <v>10</v>
      </c>
      <c r="I8" s="143">
        <f>SUM('Datum 1'!I8,'Datum 2'!I8,'Datum 3'!I8)</f>
        <v>47</v>
      </c>
      <c r="J8" s="3">
        <f t="shared" si="0"/>
        <v>112</v>
      </c>
      <c r="K8" s="12">
        <f t="shared" si="2"/>
        <v>0.7678571428571429</v>
      </c>
      <c r="L8" s="66">
        <f t="shared" si="1"/>
        <v>0.5803571428571429</v>
      </c>
      <c r="M8" s="66">
        <f t="shared" ref="M8:M31" si="3">($R$4-L8)/$R$4</f>
        <v>0.12457912457912455</v>
      </c>
      <c r="N8" s="14"/>
      <c r="O8" s="74" t="str">
        <f>A20&amp;". "&amp;B20</f>
        <v xml:space="preserve">5. </v>
      </c>
      <c r="P8" s="78">
        <f>AVERAGE(K20:K23)</f>
        <v>0.78571428571428581</v>
      </c>
      <c r="Q8" s="78">
        <f>STDEV(K20:K23)</f>
        <v>2.5253813613805284E-2</v>
      </c>
      <c r="R8" s="75">
        <f>AVERAGE(L20:L23)</f>
        <v>0.6305803571428571</v>
      </c>
      <c r="S8" s="76">
        <f>STDEV(L20:L23)</f>
        <v>3.5269740757414673E-2</v>
      </c>
      <c r="T8" s="75">
        <f>AVERAGE(M20:M23)</f>
        <v>4.8821548821548856E-2</v>
      </c>
      <c r="U8" s="76">
        <f>STDEV(M20:M23)</f>
        <v>5.3201494475830897E-2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25">
      <c r="A9" s="170"/>
      <c r="B9" s="184"/>
      <c r="C9" s="12">
        <v>2</v>
      </c>
      <c r="D9" s="15"/>
      <c r="E9" s="144">
        <f>SUM('Datum 1'!E9,'Datum 2'!E9,'Datum 3'!E9)</f>
        <v>19</v>
      </c>
      <c r="F9" s="21">
        <f>SUM('Datum 1'!F9,'Datum 2'!F9,'Datum 3'!F9)</f>
        <v>16</v>
      </c>
      <c r="G9" s="21">
        <f>SUM('Datum 1'!G9,'Datum 2'!G9,'Datum 3'!G9)</f>
        <v>15</v>
      </c>
      <c r="H9" s="21">
        <f>SUM('Datum 1'!H9,'Datum 2'!H9,'Datum 3'!H9)</f>
        <v>10</v>
      </c>
      <c r="I9" s="145">
        <f>SUM('Datum 1'!I9,'Datum 2'!I9,'Datum 3'!I9)</f>
        <v>52</v>
      </c>
      <c r="J9" s="3">
        <f t="shared" si="0"/>
        <v>112</v>
      </c>
      <c r="K9" s="12">
        <f t="shared" si="2"/>
        <v>0.8303571428571429</v>
      </c>
      <c r="L9" s="66">
        <f t="shared" si="1"/>
        <v>0.6339285714285714</v>
      </c>
      <c r="M9" s="66">
        <f t="shared" si="3"/>
        <v>4.3771043771043863E-2</v>
      </c>
      <c r="N9" s="14"/>
      <c r="O9" s="74" t="str">
        <f>A24&amp;". "&amp;B24</f>
        <v xml:space="preserve">6. </v>
      </c>
      <c r="P9" s="78">
        <f>AVERAGE(K24:K27)</f>
        <v>0.81473214285714279</v>
      </c>
      <c r="Q9" s="78">
        <f>STDEV(K24:K27)</f>
        <v>4.7456008092565435E-2</v>
      </c>
      <c r="R9" s="75">
        <f>AVERAGE(L24:L27)</f>
        <v>0.66573660714285721</v>
      </c>
      <c r="S9" s="76">
        <f>STDEV(L24:L27)</f>
        <v>4.56499136969142E-2</v>
      </c>
      <c r="T9" s="75">
        <f>AVERAGE(M24:M27)</f>
        <v>-4.2087542087541688E-3</v>
      </c>
      <c r="U9" s="76">
        <f>STDEV(M24:M27)</f>
        <v>6.8859129078173598E-2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25">
      <c r="A10" s="170"/>
      <c r="B10" s="184"/>
      <c r="C10" s="12">
        <v>3</v>
      </c>
      <c r="D10" s="15"/>
      <c r="E10" s="144">
        <f>SUM('Datum 1'!E10,'Datum 2'!E10,'Datum 3'!E10)</f>
        <v>16</v>
      </c>
      <c r="F10" s="21">
        <f>SUM('Datum 1'!F10,'Datum 2'!F10,'Datum 3'!F10)</f>
        <v>7</v>
      </c>
      <c r="G10" s="21">
        <f>SUM('Datum 1'!G10,'Datum 2'!G10,'Datum 3'!G10)</f>
        <v>12</v>
      </c>
      <c r="H10" s="21">
        <f>SUM('Datum 1'!H10,'Datum 2'!H10,'Datum 3'!H10)</f>
        <v>9</v>
      </c>
      <c r="I10" s="145">
        <f>SUM('Datum 1'!I10,'Datum 2'!I10,'Datum 3'!I10)</f>
        <v>68</v>
      </c>
      <c r="J10" s="3">
        <f t="shared" si="0"/>
        <v>112</v>
      </c>
      <c r="K10" s="12">
        <f t="shared" si="2"/>
        <v>0.8571428571428571</v>
      </c>
      <c r="L10" s="66">
        <f t="shared" si="1"/>
        <v>0.7366071428571429</v>
      </c>
      <c r="M10" s="66">
        <f t="shared" si="3"/>
        <v>-0.11111111111111113</v>
      </c>
      <c r="N10" s="14"/>
      <c r="O10" s="74" t="str">
        <f>A28&amp;". "&amp;B28</f>
        <v xml:space="preserve">7. </v>
      </c>
      <c r="P10" s="78" t="e">
        <f>AVERAGE(K28:K31)</f>
        <v>#DIV/0!</v>
      </c>
      <c r="Q10" s="78" t="e">
        <f>STDEV(K28:K31)</f>
        <v>#DIV/0!</v>
      </c>
      <c r="R10" s="75" t="e">
        <f>AVERAGE(L28:L31)</f>
        <v>#DIV/0!</v>
      </c>
      <c r="S10" s="76" t="e">
        <f>STDEV(L28:L31)</f>
        <v>#DIV/0!</v>
      </c>
      <c r="T10" s="75" t="e">
        <f>AVERAGE(M28:M31)</f>
        <v>#DIV/0!</v>
      </c>
      <c r="U10" s="76" t="e">
        <f>STDEV(M28:M31)</f>
        <v>#DIV/0!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ht="13.8" thickBot="1" x14ac:dyDescent="0.3">
      <c r="A11" s="170"/>
      <c r="B11" s="184"/>
      <c r="C11" s="40">
        <v>4</v>
      </c>
      <c r="D11" s="18"/>
      <c r="E11" s="87">
        <f>SUM('Datum 1'!E11,'Datum 2'!E11,'Datum 3'!E11)</f>
        <v>23</v>
      </c>
      <c r="F11" s="53">
        <f>SUM('Datum 1'!F11,'Datum 2'!F11,'Datum 3'!F11)</f>
        <v>18</v>
      </c>
      <c r="G11" s="53">
        <f>SUM('Datum 1'!G11,'Datum 2'!G11,'Datum 3'!G11)</f>
        <v>16</v>
      </c>
      <c r="H11" s="53">
        <f>SUM('Datum 1'!H11,'Datum 2'!H11,'Datum 3'!H11)</f>
        <v>5</v>
      </c>
      <c r="I11" s="146">
        <f>SUM('Datum 1'!I11,'Datum 2'!I11,'Datum 3'!I11)</f>
        <v>50</v>
      </c>
      <c r="J11" s="3">
        <f t="shared" si="0"/>
        <v>112</v>
      </c>
      <c r="K11" s="12">
        <f t="shared" si="2"/>
        <v>0.7946428571428571</v>
      </c>
      <c r="L11" s="66">
        <f t="shared" si="1"/>
        <v>0.5915178571428571</v>
      </c>
      <c r="M11" s="66">
        <f t="shared" si="3"/>
        <v>0.10774410774410786</v>
      </c>
      <c r="N11" s="14"/>
      <c r="O11" s="74" t="str">
        <f>A33&amp;". "&amp;B33</f>
        <v xml:space="preserve">8. </v>
      </c>
      <c r="P11" s="78" t="e">
        <f>AVERAGE(K33:K36)</f>
        <v>#DIV/0!</v>
      </c>
      <c r="Q11" s="78" t="e">
        <f>STDEV(K33:K36)</f>
        <v>#DIV/0!</v>
      </c>
      <c r="R11" s="75" t="e">
        <f>AVERAGE(L33:L36)</f>
        <v>#DIV/0!</v>
      </c>
      <c r="S11" s="76" t="e">
        <f>STDEV(L33:L36)</f>
        <v>#DIV/0!</v>
      </c>
      <c r="T11" s="75" t="e">
        <f>AVERAGE(M33:M36)</f>
        <v>#DIV/0!</v>
      </c>
      <c r="U11" s="76" t="e">
        <f>STDEV(M33:M36)</f>
        <v>#DIV/0!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x14ac:dyDescent="0.25">
      <c r="A12" s="170">
        <v>3</v>
      </c>
      <c r="B12" s="171"/>
      <c r="C12" s="48">
        <v>1</v>
      </c>
      <c r="D12" s="49"/>
      <c r="E12" s="142">
        <f>SUM('Datum 1'!E12,'Datum 2'!E12,'Datum 3'!E12)</f>
        <v>24</v>
      </c>
      <c r="F12" s="50">
        <f>SUM('Datum 1'!F12,'Datum 2'!F12,'Datum 3'!F12)</f>
        <v>13</v>
      </c>
      <c r="G12" s="50">
        <f>SUM('Datum 1'!G12,'Datum 2'!G12,'Datum 3'!G12)</f>
        <v>20</v>
      </c>
      <c r="H12" s="50">
        <f>SUM('Datum 1'!H12,'Datum 2'!H12,'Datum 3'!H12)</f>
        <v>10</v>
      </c>
      <c r="I12" s="143">
        <f>SUM('Datum 1'!I12,'Datum 2'!I12,'Datum 3'!I12)</f>
        <v>45</v>
      </c>
      <c r="J12" s="3">
        <f t="shared" si="0"/>
        <v>112</v>
      </c>
      <c r="K12" s="12">
        <f t="shared" si="2"/>
        <v>0.7857142857142857</v>
      </c>
      <c r="L12" s="66">
        <f t="shared" si="1"/>
        <v>0.5870535714285714</v>
      </c>
      <c r="M12" s="66">
        <f t="shared" si="3"/>
        <v>0.11447811447811457</v>
      </c>
      <c r="N12" s="14"/>
      <c r="O12" s="74" t="str">
        <f>A37&amp;". "&amp;B37</f>
        <v xml:space="preserve">9. </v>
      </c>
      <c r="P12" s="78" t="e">
        <f>AVERAGE(K37:K40)</f>
        <v>#DIV/0!</v>
      </c>
      <c r="Q12" s="78" t="e">
        <f>STDEV(K37:K40)</f>
        <v>#DIV/0!</v>
      </c>
      <c r="R12" s="75" t="e">
        <f>AVERAGE(L37:L40)</f>
        <v>#DIV/0!</v>
      </c>
      <c r="S12" s="76" t="e">
        <f>STDEV(L37:L40)</f>
        <v>#DIV/0!</v>
      </c>
      <c r="T12" s="75" t="e">
        <f>AVERAGE(M37:M40)</f>
        <v>#DIV/0!</v>
      </c>
      <c r="U12" s="76" t="e">
        <f>STDEV(M37:M40)</f>
        <v>#DIV/0!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3"/>
    </row>
    <row r="13" spans="1:87" x14ac:dyDescent="0.25">
      <c r="A13" s="170"/>
      <c r="B13" s="174"/>
      <c r="C13" s="12">
        <v>2</v>
      </c>
      <c r="D13" s="15"/>
      <c r="E13" s="144">
        <f>SUM('Datum 1'!E13,'Datum 2'!E13,'Datum 3'!E13)</f>
        <v>21</v>
      </c>
      <c r="F13" s="21">
        <f>SUM('Datum 1'!F13,'Datum 2'!F13,'Datum 3'!F13)</f>
        <v>11</v>
      </c>
      <c r="G13" s="21">
        <f>SUM('Datum 1'!G13,'Datum 2'!G13,'Datum 3'!G13)</f>
        <v>13</v>
      </c>
      <c r="H13" s="21">
        <f>SUM('Datum 1'!H13,'Datum 2'!H13,'Datum 3'!H13)</f>
        <v>6</v>
      </c>
      <c r="I13" s="145">
        <f>SUM('Datum 1'!I13,'Datum 2'!I13,'Datum 3'!I13)</f>
        <v>61</v>
      </c>
      <c r="J13" s="3">
        <f t="shared" si="0"/>
        <v>112</v>
      </c>
      <c r="K13" s="12">
        <f t="shared" si="2"/>
        <v>0.8125</v>
      </c>
      <c r="L13" s="66">
        <f t="shared" si="1"/>
        <v>0.6674107142857143</v>
      </c>
      <c r="M13" s="66">
        <f t="shared" si="3"/>
        <v>-6.7340067340067094E-3</v>
      </c>
      <c r="N13" s="14"/>
      <c r="O13" s="74" t="str">
        <f>A41&amp;". "&amp;B41</f>
        <v xml:space="preserve">10. </v>
      </c>
      <c r="P13" s="78" t="e">
        <f>AVERAGE(K41:K44)</f>
        <v>#DIV/0!</v>
      </c>
      <c r="Q13" s="78" t="e">
        <f>STDEV(K41:K44)</f>
        <v>#DIV/0!</v>
      </c>
      <c r="R13" s="75" t="e">
        <f>AVERAGE(L41:L44)</f>
        <v>#DIV/0!</v>
      </c>
      <c r="S13" s="76" t="e">
        <f>STDEV(L41:L44)</f>
        <v>#DIV/0!</v>
      </c>
      <c r="T13" s="75" t="e">
        <f>AVERAGE(M41:M44)</f>
        <v>#DIV/0!</v>
      </c>
      <c r="U13" s="76" t="e">
        <f>STDEV(M41:M44)</f>
        <v>#DIV/0!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/>
    </row>
    <row r="14" spans="1:87" x14ac:dyDescent="0.25">
      <c r="A14" s="170"/>
      <c r="B14" s="174"/>
      <c r="C14" s="12">
        <v>3</v>
      </c>
      <c r="D14" s="15"/>
      <c r="E14" s="144">
        <f>SUM('Datum 1'!E14,'Datum 2'!E14,'Datum 3'!E14)</f>
        <v>23</v>
      </c>
      <c r="F14" s="21">
        <f>SUM('Datum 1'!F14,'Datum 2'!F14,'Datum 3'!F14)</f>
        <v>10</v>
      </c>
      <c r="G14" s="21">
        <f>SUM('Datum 1'!G14,'Datum 2'!G14,'Datum 3'!G14)</f>
        <v>9</v>
      </c>
      <c r="H14" s="21">
        <f>SUM('Datum 1'!H14,'Datum 2'!H14,'Datum 3'!H14)</f>
        <v>3</v>
      </c>
      <c r="I14" s="145">
        <f>SUM('Datum 1'!I14,'Datum 2'!I14,'Datum 3'!I14)</f>
        <v>67</v>
      </c>
      <c r="J14" s="3">
        <f t="shared" si="0"/>
        <v>112</v>
      </c>
      <c r="K14" s="12">
        <f t="shared" si="2"/>
        <v>0.7946428571428571</v>
      </c>
      <c r="L14" s="66">
        <f t="shared" si="1"/>
        <v>0.6808035714285714</v>
      </c>
      <c r="M14" s="66">
        <f t="shared" si="3"/>
        <v>-2.6936026936026838E-2</v>
      </c>
      <c r="N14" s="14"/>
      <c r="O14" s="74" t="str">
        <f>A45&amp;". "&amp;B45</f>
        <v xml:space="preserve">11. </v>
      </c>
      <c r="P14" s="78" t="e">
        <f>AVERAGE(K45:K48)</f>
        <v>#DIV/0!</v>
      </c>
      <c r="Q14" s="78" t="e">
        <f>STDEV(K45:K48)</f>
        <v>#DIV/0!</v>
      </c>
      <c r="R14" s="75" t="e">
        <f>AVERAGE(L45:L48)</f>
        <v>#DIV/0!</v>
      </c>
      <c r="S14" s="76" t="e">
        <f>STDEV(L45:L48)</f>
        <v>#DIV/0!</v>
      </c>
      <c r="T14" s="75" t="e">
        <f>AVERAGE(M45:M48)</f>
        <v>#DIV/0!</v>
      </c>
      <c r="U14" s="76" t="e">
        <f>STDEV(M45:M48)</f>
        <v>#DIV/0!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</row>
    <row r="15" spans="1:87" ht="13.8" thickBot="1" x14ac:dyDescent="0.3">
      <c r="A15" s="170"/>
      <c r="B15" s="175"/>
      <c r="C15" s="13">
        <v>4</v>
      </c>
      <c r="D15" s="18"/>
      <c r="E15" s="87">
        <f>SUM('Datum 1'!E15,'Datum 2'!E15,'Datum 3'!E15)</f>
        <v>13</v>
      </c>
      <c r="F15" s="53">
        <f>SUM('Datum 1'!F15,'Datum 2'!F15,'Datum 3'!F15)</f>
        <v>14</v>
      </c>
      <c r="G15" s="53">
        <f>SUM('Datum 1'!G15,'Datum 2'!G15,'Datum 3'!G15)</f>
        <v>15</v>
      </c>
      <c r="H15" s="53">
        <f>SUM('Datum 1'!H15,'Datum 2'!H15,'Datum 3'!H15)</f>
        <v>12</v>
      </c>
      <c r="I15" s="146">
        <f>SUM('Datum 1'!I15,'Datum 2'!I15,'Datum 3'!I15)</f>
        <v>58</v>
      </c>
      <c r="J15" s="3">
        <f t="shared" si="0"/>
        <v>112</v>
      </c>
      <c r="K15" s="12">
        <f t="shared" si="2"/>
        <v>0.8839285714285714</v>
      </c>
      <c r="L15" s="66">
        <f t="shared" si="1"/>
        <v>0.6964285714285714</v>
      </c>
      <c r="M15" s="66">
        <f t="shared" si="3"/>
        <v>-5.0505050505050407E-2</v>
      </c>
      <c r="N15" s="14"/>
      <c r="O15" s="77" t="str">
        <f>A49&amp;". "&amp;B49</f>
        <v xml:space="preserve">12. </v>
      </c>
      <c r="P15" s="78" t="e">
        <f>AVERAGE(K49:K52)</f>
        <v>#DIV/0!</v>
      </c>
      <c r="Q15" s="78" t="e">
        <f>STDEV(K49:K52)</f>
        <v>#DIV/0!</v>
      </c>
      <c r="R15" s="75" t="e">
        <f>AVERAGE(L49:L52)</f>
        <v>#DIV/0!</v>
      </c>
      <c r="S15" s="76" t="e">
        <f>STDEV(L49:L52)</f>
        <v>#DIV/0!</v>
      </c>
      <c r="T15" s="75" t="e">
        <f>AVERAGE(M49:M52)</f>
        <v>#DIV/0!</v>
      </c>
      <c r="U15" s="76" t="e">
        <f>STDEV(M49:M52)</f>
        <v>#DIV/0!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</row>
    <row r="16" spans="1:87" x14ac:dyDescent="0.25">
      <c r="A16" s="170">
        <v>4</v>
      </c>
      <c r="B16" s="176"/>
      <c r="C16" s="44">
        <v>1</v>
      </c>
      <c r="D16" s="49"/>
      <c r="E16" s="142">
        <f>SUM('Datum 1'!E16,'Datum 2'!E16,'Datum 3'!E16)</f>
        <v>10</v>
      </c>
      <c r="F16" s="50">
        <f>SUM('Datum 1'!F16,'Datum 2'!F16,'Datum 3'!F16)</f>
        <v>18</v>
      </c>
      <c r="G16" s="50">
        <f>SUM('Datum 1'!G16,'Datum 2'!G16,'Datum 3'!G16)</f>
        <v>11</v>
      </c>
      <c r="H16" s="50">
        <f>SUM('Datum 1'!H16,'Datum 2'!H16,'Datum 3'!H16)</f>
        <v>11</v>
      </c>
      <c r="I16" s="143">
        <f>SUM('Datum 1'!I16,'Datum 2'!I16,'Datum 3'!I16)</f>
        <v>62</v>
      </c>
      <c r="J16" s="3">
        <f t="shared" si="0"/>
        <v>112</v>
      </c>
      <c r="K16" s="12">
        <f t="shared" si="2"/>
        <v>0.9107142857142857</v>
      </c>
      <c r="L16" s="66">
        <f t="shared" si="1"/>
        <v>0.7165178571428571</v>
      </c>
      <c r="M16" s="66">
        <f t="shared" si="3"/>
        <v>-8.080808080808069E-2</v>
      </c>
      <c r="N16" s="14"/>
      <c r="O16" s="78" t="str">
        <f>A53&amp;". "&amp;B53</f>
        <v xml:space="preserve">13. </v>
      </c>
      <c r="P16" s="78" t="e">
        <f>AVERAGE(K53:K56)</f>
        <v>#DIV/0!</v>
      </c>
      <c r="Q16" s="78" t="e">
        <f>STDEV(K53:K56)</f>
        <v>#DIV/0!</v>
      </c>
      <c r="R16" s="75" t="e">
        <f>AVERAGE(L53:L56)</f>
        <v>#DIV/0!</v>
      </c>
      <c r="S16" s="76" t="e">
        <f>STDEV(L53:L56)</f>
        <v>#DIV/0!</v>
      </c>
      <c r="T16" s="75" t="e">
        <f>AVERAGE(M53:M56)</f>
        <v>#DIV/0!</v>
      </c>
      <c r="U16" s="76" t="e">
        <f>STDEV(M53:M56)</f>
        <v>#DIV/0!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</row>
    <row r="17" spans="1:87" x14ac:dyDescent="0.25">
      <c r="A17" s="170"/>
      <c r="B17" s="176"/>
      <c r="C17" s="12">
        <v>2</v>
      </c>
      <c r="D17" s="15"/>
      <c r="E17" s="144">
        <f>SUM('Datum 1'!E17,'Datum 2'!E17,'Datum 3'!E17)</f>
        <v>17</v>
      </c>
      <c r="F17" s="21">
        <f>SUM('Datum 1'!F17,'Datum 2'!F17,'Datum 3'!F17)</f>
        <v>11</v>
      </c>
      <c r="G17" s="21">
        <f>SUM('Datum 1'!G17,'Datum 2'!G17,'Datum 3'!G17)</f>
        <v>13</v>
      </c>
      <c r="H17" s="21">
        <f>SUM('Datum 1'!H17,'Datum 2'!H17,'Datum 3'!H17)</f>
        <v>7</v>
      </c>
      <c r="I17" s="145">
        <f>SUM('Datum 1'!I17,'Datum 2'!I17,'Datum 3'!I17)</f>
        <v>64</v>
      </c>
      <c r="J17" s="3">
        <f t="shared" si="0"/>
        <v>112</v>
      </c>
      <c r="K17" s="12">
        <f t="shared" si="2"/>
        <v>0.8482142857142857</v>
      </c>
      <c r="L17" s="66">
        <f t="shared" si="1"/>
        <v>0.7008928571428571</v>
      </c>
      <c r="M17" s="66">
        <f t="shared" si="3"/>
        <v>-5.7239057239057117E-2</v>
      </c>
      <c r="N17" s="14"/>
      <c r="O17" s="74" t="str">
        <f>A57&amp;". "&amp;B57</f>
        <v xml:space="preserve">14. </v>
      </c>
      <c r="P17" s="78" t="e">
        <f>AVERAGE(K57:K60)</f>
        <v>#DIV/0!</v>
      </c>
      <c r="Q17" s="78" t="e">
        <f>STDEV(K57:K60)</f>
        <v>#DIV/0!</v>
      </c>
      <c r="R17" s="75" t="e">
        <f>AVERAGE(L57:L60)</f>
        <v>#DIV/0!</v>
      </c>
      <c r="S17" s="76" t="e">
        <f>STDEV(L57:L60)</f>
        <v>#DIV/0!</v>
      </c>
      <c r="T17" s="75" t="e">
        <f>AVERAGE(M57:M60)</f>
        <v>#DIV/0!</v>
      </c>
      <c r="U17" s="76" t="e">
        <f>STDEV(M57:M60)</f>
        <v>#DIV/0!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</row>
    <row r="18" spans="1:87" x14ac:dyDescent="0.25">
      <c r="A18" s="170"/>
      <c r="B18" s="176"/>
      <c r="C18" s="12">
        <v>3</v>
      </c>
      <c r="D18" s="15"/>
      <c r="E18" s="144">
        <f>SUM('Datum 1'!E18,'Datum 2'!E18,'Datum 3'!E18)</f>
        <v>29</v>
      </c>
      <c r="F18" s="21">
        <f>SUM('Datum 1'!F18,'Datum 2'!F18,'Datum 3'!F18)</f>
        <v>6</v>
      </c>
      <c r="G18" s="21">
        <f>SUM('Datum 1'!G18,'Datum 2'!G18,'Datum 3'!G18)</f>
        <v>8</v>
      </c>
      <c r="H18" s="21">
        <f>SUM('Datum 1'!H18,'Datum 2'!H18,'Datum 3'!H18)</f>
        <v>5</v>
      </c>
      <c r="I18" s="145">
        <f>SUM('Datum 1'!I18,'Datum 2'!I18,'Datum 3'!I18)</f>
        <v>64</v>
      </c>
      <c r="J18" s="3">
        <f t="shared" si="0"/>
        <v>112</v>
      </c>
      <c r="K18" s="12">
        <f t="shared" si="2"/>
        <v>0.7410714285714286</v>
      </c>
      <c r="L18" s="66">
        <f t="shared" si="1"/>
        <v>0.6540178571428571</v>
      </c>
      <c r="M18" s="66">
        <f t="shared" si="3"/>
        <v>1.3468013468013587E-2</v>
      </c>
      <c r="N18" s="14"/>
      <c r="O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</row>
    <row r="19" spans="1:87" ht="13.8" thickBot="1" x14ac:dyDescent="0.3">
      <c r="A19" s="170"/>
      <c r="B19" s="176"/>
      <c r="C19" s="40">
        <v>4</v>
      </c>
      <c r="D19" s="18"/>
      <c r="E19" s="87">
        <f>SUM('Datum 1'!E19,'Datum 2'!E19,'Datum 3'!E19)</f>
        <v>22</v>
      </c>
      <c r="F19" s="53">
        <f>SUM('Datum 1'!F19,'Datum 2'!F19,'Datum 3'!F19)</f>
        <v>11</v>
      </c>
      <c r="G19" s="53">
        <f>SUM('Datum 1'!G19,'Datum 2'!G19,'Datum 3'!G19)</f>
        <v>15</v>
      </c>
      <c r="H19" s="53">
        <f>SUM('Datum 1'!H19,'Datum 2'!H19,'Datum 3'!H19)</f>
        <v>5</v>
      </c>
      <c r="I19" s="146">
        <f>SUM('Datum 1'!I19,'Datum 2'!I19,'Datum 3'!I19)</f>
        <v>59</v>
      </c>
      <c r="J19" s="3">
        <f t="shared" si="0"/>
        <v>112</v>
      </c>
      <c r="K19" s="12">
        <f t="shared" si="2"/>
        <v>0.8035714285714286</v>
      </c>
      <c r="L19" s="66">
        <f t="shared" si="1"/>
        <v>0.6517857142857143</v>
      </c>
      <c r="M19" s="66">
        <f t="shared" si="3"/>
        <v>1.6835016835016859E-2</v>
      </c>
      <c r="N19" s="14"/>
      <c r="O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1:87" x14ac:dyDescent="0.25">
      <c r="A20" s="170">
        <v>5</v>
      </c>
      <c r="B20" s="171"/>
      <c r="C20" s="48">
        <v>1</v>
      </c>
      <c r="D20" s="49"/>
      <c r="E20" s="142">
        <f>SUM('Datum 1'!E20,'Datum 2'!E20,'Datum 3'!E20)</f>
        <v>22</v>
      </c>
      <c r="F20" s="50">
        <f>SUM('Datum 1'!F20,'Datum 2'!F20,'Datum 3'!F20)</f>
        <v>6</v>
      </c>
      <c r="G20" s="50">
        <f>SUM('Datum 1'!G20,'Datum 2'!G20,'Datum 3'!G20)</f>
        <v>16</v>
      </c>
      <c r="H20" s="50">
        <f>SUM('Datum 1'!H20,'Datum 2'!H20,'Datum 3'!H20)</f>
        <v>9</v>
      </c>
      <c r="I20" s="143">
        <f>SUM('Datum 1'!I20,'Datum 2'!I20,'Datum 3'!I20)</f>
        <v>59</v>
      </c>
      <c r="J20" s="3">
        <f t="shared" si="0"/>
        <v>112</v>
      </c>
      <c r="K20" s="12">
        <f t="shared" si="2"/>
        <v>0.8035714285714286</v>
      </c>
      <c r="L20" s="66">
        <f t="shared" si="1"/>
        <v>0.671875</v>
      </c>
      <c r="M20" s="66">
        <f t="shared" si="3"/>
        <v>-1.3468013468013419E-2</v>
      </c>
      <c r="N20" s="14"/>
      <c r="O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1:87" x14ac:dyDescent="0.25">
      <c r="A21" s="170"/>
      <c r="B21" s="174"/>
      <c r="C21" s="12">
        <v>2</v>
      </c>
      <c r="D21" s="15"/>
      <c r="E21" s="144">
        <f>SUM('Datum 1'!E21,'Datum 2'!E21,'Datum 3'!E21)</f>
        <v>24</v>
      </c>
      <c r="F21" s="21">
        <f>SUM('Datum 1'!F21,'Datum 2'!F21,'Datum 3'!F21)</f>
        <v>9</v>
      </c>
      <c r="G21" s="21">
        <f>SUM('Datum 1'!G21,'Datum 2'!G21,'Datum 3'!G21)</f>
        <v>14</v>
      </c>
      <c r="H21" s="21">
        <f>SUM('Datum 1'!H21,'Datum 2'!H21,'Datum 3'!H21)</f>
        <v>7</v>
      </c>
      <c r="I21" s="145">
        <f>SUM('Datum 1'!I21,'Datum 2'!I21,'Datum 3'!I21)</f>
        <v>58</v>
      </c>
      <c r="J21" s="3">
        <f t="shared" si="0"/>
        <v>112</v>
      </c>
      <c r="K21" s="12">
        <f t="shared" si="2"/>
        <v>0.7857142857142857</v>
      </c>
      <c r="L21" s="66">
        <f t="shared" si="1"/>
        <v>0.6473214285714286</v>
      </c>
      <c r="M21" s="66">
        <f t="shared" si="3"/>
        <v>2.3569023569023569E-2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/>
    </row>
    <row r="22" spans="1:87" x14ac:dyDescent="0.25">
      <c r="A22" s="170"/>
      <c r="B22" s="174"/>
      <c r="C22" s="12">
        <v>3</v>
      </c>
      <c r="D22" s="15"/>
      <c r="E22" s="144">
        <f>SUM('Datum 1'!E22,'Datum 2'!E22,'Datum 3'!E22)</f>
        <v>22</v>
      </c>
      <c r="F22" s="21">
        <f>SUM('Datum 1'!F22,'Datum 2'!F22,'Datum 3'!F22)</f>
        <v>16</v>
      </c>
      <c r="G22" s="21">
        <f>SUM('Datum 1'!G22,'Datum 2'!G22,'Datum 3'!G22)</f>
        <v>15</v>
      </c>
      <c r="H22" s="21">
        <f>SUM('Datum 1'!H22,'Datum 2'!H22,'Datum 3'!H22)</f>
        <v>10</v>
      </c>
      <c r="I22" s="145">
        <f>SUM('Datum 1'!I22,'Datum 2'!I22,'Datum 3'!I22)</f>
        <v>49</v>
      </c>
      <c r="J22" s="3">
        <f t="shared" si="0"/>
        <v>112</v>
      </c>
      <c r="K22" s="12">
        <f t="shared" si="2"/>
        <v>0.8035714285714286</v>
      </c>
      <c r="L22" s="66">
        <f t="shared" si="1"/>
        <v>0.6071428571428571</v>
      </c>
      <c r="M22" s="66">
        <f t="shared" si="3"/>
        <v>8.4175084175084292E-2</v>
      </c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/>
    </row>
    <row r="23" spans="1:87" ht="13.8" thickBot="1" x14ac:dyDescent="0.3">
      <c r="A23" s="170"/>
      <c r="B23" s="175"/>
      <c r="C23" s="13">
        <v>4</v>
      </c>
      <c r="D23" s="18"/>
      <c r="E23" s="87">
        <f>SUM('Datum 1'!E23,'Datum 2'!E23,'Datum 3'!E23)</f>
        <v>28</v>
      </c>
      <c r="F23" s="53">
        <f>SUM('Datum 1'!F23,'Datum 2'!F23,'Datum 3'!F23)</f>
        <v>10</v>
      </c>
      <c r="G23" s="53">
        <f>SUM('Datum 1'!G23,'Datum 2'!G23,'Datum 3'!G23)</f>
        <v>15</v>
      </c>
      <c r="H23" s="53">
        <f>SUM('Datum 1'!H23,'Datum 2'!H23,'Datum 3'!H23)</f>
        <v>9</v>
      </c>
      <c r="I23" s="146">
        <f>SUM('Datum 1'!I23,'Datum 2'!I23,'Datum 3'!I23)</f>
        <v>50</v>
      </c>
      <c r="J23" s="3">
        <f t="shared" si="0"/>
        <v>112</v>
      </c>
      <c r="K23" s="12">
        <f t="shared" si="2"/>
        <v>0.75</v>
      </c>
      <c r="L23" s="66">
        <f t="shared" si="1"/>
        <v>0.5959821428571429</v>
      </c>
      <c r="M23" s="66">
        <f t="shared" si="3"/>
        <v>0.10101010101010098</v>
      </c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</row>
    <row r="24" spans="1:87" x14ac:dyDescent="0.25">
      <c r="A24" s="170">
        <v>6</v>
      </c>
      <c r="B24" s="176"/>
      <c r="C24" s="44">
        <v>1</v>
      </c>
      <c r="D24" s="49"/>
      <c r="E24" s="142">
        <f>SUM('Datum 1'!E24,'Datum 2'!E24,'Datum 3'!E24)</f>
        <v>15</v>
      </c>
      <c r="F24" s="50">
        <f>SUM('Datum 1'!F24,'Datum 2'!F24,'Datum 3'!F24)</f>
        <v>14</v>
      </c>
      <c r="G24" s="50">
        <f>SUM('Datum 1'!G24,'Datum 2'!G24,'Datum 3'!G24)</f>
        <v>9</v>
      </c>
      <c r="H24" s="50">
        <f>SUM('Datum 1'!H24,'Datum 2'!H24,'Datum 3'!H24)</f>
        <v>5</v>
      </c>
      <c r="I24" s="143">
        <f>SUM('Datum 1'!I24,'Datum 2'!I24,'Datum 3'!I24)</f>
        <v>69</v>
      </c>
      <c r="J24" s="3">
        <f t="shared" si="0"/>
        <v>112</v>
      </c>
      <c r="K24" s="12">
        <f t="shared" si="2"/>
        <v>0.8660714285714286</v>
      </c>
      <c r="L24" s="66">
        <f t="shared" si="1"/>
        <v>0.7209821428571429</v>
      </c>
      <c r="M24" s="66">
        <f t="shared" si="3"/>
        <v>-8.754208754208756E-2</v>
      </c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3"/>
    </row>
    <row r="25" spans="1:87" x14ac:dyDescent="0.25">
      <c r="A25" s="170"/>
      <c r="B25" s="176"/>
      <c r="C25" s="12">
        <v>2</v>
      </c>
      <c r="D25" s="15"/>
      <c r="E25" s="144">
        <f>SUM('Datum 1'!E25,'Datum 2'!E25,'Datum 3'!E25)</f>
        <v>18</v>
      </c>
      <c r="F25" s="21">
        <f>SUM('Datum 1'!F25,'Datum 2'!F25,'Datum 3'!F25)</f>
        <v>7</v>
      </c>
      <c r="G25" s="21">
        <f>SUM('Datum 1'!G25,'Datum 2'!G25,'Datum 3'!G25)</f>
        <v>18</v>
      </c>
      <c r="H25" s="21">
        <f>SUM('Datum 1'!H25,'Datum 2'!H25,'Datum 3'!H25)</f>
        <v>12</v>
      </c>
      <c r="I25" s="145">
        <f>SUM('Datum 1'!I25,'Datum 2'!I25,'Datum 3'!I25)</f>
        <v>57</v>
      </c>
      <c r="J25" s="3">
        <f t="shared" si="0"/>
        <v>112</v>
      </c>
      <c r="K25" s="12">
        <f t="shared" si="2"/>
        <v>0.8392857142857143</v>
      </c>
      <c r="L25" s="66">
        <f t="shared" si="1"/>
        <v>0.6852678571428571</v>
      </c>
      <c r="M25" s="66">
        <f t="shared" si="3"/>
        <v>-3.3670033670033551E-2</v>
      </c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3"/>
    </row>
    <row r="26" spans="1:87" x14ac:dyDescent="0.25">
      <c r="A26" s="170"/>
      <c r="B26" s="176"/>
      <c r="C26" s="12">
        <v>3</v>
      </c>
      <c r="D26" s="15"/>
      <c r="E26" s="144">
        <f>SUM('Datum 1'!E26,'Datum 2'!E26,'Datum 3'!E26)</f>
        <v>23</v>
      </c>
      <c r="F26" s="21">
        <f>SUM('Datum 1'!F26,'Datum 2'!F26,'Datum 3'!F26)</f>
        <v>11</v>
      </c>
      <c r="G26" s="21">
        <f>SUM('Datum 1'!G26,'Datum 2'!G26,'Datum 3'!G26)</f>
        <v>15</v>
      </c>
      <c r="H26" s="21">
        <f>SUM('Datum 1'!H26,'Datum 2'!H26,'Datum 3'!H26)</f>
        <v>10</v>
      </c>
      <c r="I26" s="145">
        <f>SUM('Datum 1'!I26,'Datum 2'!I26,'Datum 3'!I26)</f>
        <v>53</v>
      </c>
      <c r="J26" s="3">
        <f t="shared" si="0"/>
        <v>112</v>
      </c>
      <c r="K26" s="12">
        <f t="shared" si="2"/>
        <v>0.7946428571428571</v>
      </c>
      <c r="L26" s="66">
        <f t="shared" si="1"/>
        <v>0.6316964285714286</v>
      </c>
      <c r="M26" s="66">
        <f t="shared" si="3"/>
        <v>4.7138047138047139E-2</v>
      </c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87" ht="13.8" thickBot="1" x14ac:dyDescent="0.3">
      <c r="A27" s="170"/>
      <c r="B27" s="176"/>
      <c r="C27" s="40">
        <v>4</v>
      </c>
      <c r="D27" s="18"/>
      <c r="E27" s="87">
        <f>SUM('Datum 1'!E27,'Datum 2'!E27,'Datum 3'!E27)</f>
        <v>27</v>
      </c>
      <c r="F27" s="53">
        <f>SUM('Datum 1'!F27,'Datum 2'!F27,'Datum 3'!F27)</f>
        <v>11</v>
      </c>
      <c r="G27" s="53">
        <f>SUM('Datum 1'!G27,'Datum 2'!G27,'Datum 3'!G27)</f>
        <v>8</v>
      </c>
      <c r="H27" s="53">
        <f>SUM('Datum 1'!H27,'Datum 2'!H27,'Datum 3'!H27)</f>
        <v>11</v>
      </c>
      <c r="I27" s="146">
        <f>SUM('Datum 1'!I27,'Datum 2'!I27,'Datum 3'!I27)</f>
        <v>55</v>
      </c>
      <c r="J27" s="3">
        <f t="shared" si="0"/>
        <v>112</v>
      </c>
      <c r="K27" s="12">
        <f t="shared" si="2"/>
        <v>0.7589285714285714</v>
      </c>
      <c r="L27" s="66">
        <f t="shared" si="1"/>
        <v>0.625</v>
      </c>
      <c r="M27" s="66">
        <f t="shared" si="3"/>
        <v>5.7239057239057284E-2</v>
      </c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87" x14ac:dyDescent="0.25">
      <c r="A28" s="170">
        <v>7</v>
      </c>
      <c r="B28" s="171"/>
      <c r="C28" s="48">
        <v>1</v>
      </c>
      <c r="D28" s="49"/>
      <c r="E28" s="142">
        <f>SUM('Datum 1'!E28,'Datum 2'!E28,'Datum 3'!E28)</f>
        <v>0</v>
      </c>
      <c r="F28" s="50">
        <f>SUM('Datum 1'!F28,'Datum 2'!F28,'Datum 3'!F28)</f>
        <v>0</v>
      </c>
      <c r="G28" s="50">
        <f>SUM('Datum 1'!G28,'Datum 2'!G28,'Datum 3'!G28)</f>
        <v>0</v>
      </c>
      <c r="H28" s="50">
        <f>SUM('Datum 1'!H28,'Datum 2'!H28,'Datum 3'!H28)</f>
        <v>0</v>
      </c>
      <c r="I28" s="143">
        <f>SUM('Datum 1'!I28,'Datum 2'!I28,'Datum 3'!I28)</f>
        <v>0</v>
      </c>
      <c r="J28" s="3">
        <f t="shared" si="0"/>
        <v>0</v>
      </c>
      <c r="K28" s="12" t="e">
        <f t="shared" si="2"/>
        <v>#DIV/0!</v>
      </c>
      <c r="L28" s="66" t="e">
        <f t="shared" si="1"/>
        <v>#DIV/0!</v>
      </c>
      <c r="M28" s="66" t="e">
        <f t="shared" si="3"/>
        <v>#DIV/0!</v>
      </c>
      <c r="N28" s="14"/>
    </row>
    <row r="29" spans="1:87" x14ac:dyDescent="0.25">
      <c r="A29" s="170"/>
      <c r="B29" s="174"/>
      <c r="C29" s="12">
        <v>2</v>
      </c>
      <c r="D29" s="15"/>
      <c r="E29" s="144">
        <f>SUM('Datum 1'!E29,'Datum 2'!E29,'Datum 3'!E29)</f>
        <v>0</v>
      </c>
      <c r="F29" s="21">
        <f>SUM('Datum 1'!F29,'Datum 2'!F29,'Datum 3'!F29)</f>
        <v>0</v>
      </c>
      <c r="G29" s="21">
        <f>SUM('Datum 1'!G29,'Datum 2'!G29,'Datum 3'!G29)</f>
        <v>0</v>
      </c>
      <c r="H29" s="21">
        <f>SUM('Datum 1'!H29,'Datum 2'!H29,'Datum 3'!H29)</f>
        <v>0</v>
      </c>
      <c r="I29" s="145">
        <f>SUM('Datum 1'!I29,'Datum 2'!I29,'Datum 3'!I29)</f>
        <v>0</v>
      </c>
      <c r="J29" s="3">
        <f t="shared" si="0"/>
        <v>0</v>
      </c>
      <c r="K29" s="12" t="e">
        <f t="shared" si="2"/>
        <v>#DIV/0!</v>
      </c>
      <c r="L29" s="66" t="e">
        <f t="shared" si="1"/>
        <v>#DIV/0!</v>
      </c>
      <c r="M29" s="66" t="e">
        <f t="shared" si="3"/>
        <v>#DIV/0!</v>
      </c>
      <c r="N29" s="14"/>
      <c r="O29" s="2"/>
      <c r="P29" s="2"/>
      <c r="Q29" s="2"/>
      <c r="R29" s="2"/>
    </row>
    <row r="30" spans="1:87" x14ac:dyDescent="0.25">
      <c r="A30" s="170"/>
      <c r="B30" s="174"/>
      <c r="C30" s="12">
        <v>3</v>
      </c>
      <c r="D30" s="15"/>
      <c r="E30" s="144">
        <f>SUM('Datum 1'!E30,'Datum 2'!E30,'Datum 3'!E30)</f>
        <v>0</v>
      </c>
      <c r="F30" s="21">
        <f>SUM('Datum 1'!F30,'Datum 2'!F30,'Datum 3'!F30)</f>
        <v>0</v>
      </c>
      <c r="G30" s="21">
        <f>SUM('Datum 1'!G30,'Datum 2'!G30,'Datum 3'!G30)</f>
        <v>0</v>
      </c>
      <c r="H30" s="21">
        <f>SUM('Datum 1'!H30,'Datum 2'!H30,'Datum 3'!H30)</f>
        <v>0</v>
      </c>
      <c r="I30" s="145">
        <f>SUM('Datum 1'!I30,'Datum 2'!I30,'Datum 3'!I30)</f>
        <v>0</v>
      </c>
      <c r="J30" s="3">
        <f t="shared" si="0"/>
        <v>0</v>
      </c>
      <c r="K30" s="12" t="e">
        <f t="shared" si="2"/>
        <v>#DIV/0!</v>
      </c>
      <c r="L30" s="66" t="e">
        <f t="shared" si="1"/>
        <v>#DIV/0!</v>
      </c>
      <c r="M30" s="66" t="e">
        <f t="shared" si="3"/>
        <v>#DIV/0!</v>
      </c>
      <c r="N30" s="14"/>
      <c r="O30" s="2"/>
      <c r="P30" s="2"/>
      <c r="Q30" s="2"/>
      <c r="R30" s="2"/>
    </row>
    <row r="31" spans="1:87" ht="13.8" thickBot="1" x14ac:dyDescent="0.3">
      <c r="A31" s="170"/>
      <c r="B31" s="175"/>
      <c r="C31" s="13">
        <v>4</v>
      </c>
      <c r="D31" s="18"/>
      <c r="E31" s="87">
        <f>SUM('Datum 1'!E31,'Datum 2'!E31,'Datum 3'!E31)</f>
        <v>0</v>
      </c>
      <c r="F31" s="53">
        <f>SUM('Datum 1'!F31,'Datum 2'!F31,'Datum 3'!F31)</f>
        <v>0</v>
      </c>
      <c r="G31" s="53">
        <f>SUM('Datum 1'!G31,'Datum 2'!G31,'Datum 3'!G31)</f>
        <v>0</v>
      </c>
      <c r="H31" s="53">
        <f>SUM('Datum 1'!H31,'Datum 2'!H31,'Datum 3'!H31)</f>
        <v>0</v>
      </c>
      <c r="I31" s="146">
        <f>SUM('Datum 1'!I31,'Datum 2'!I31,'Datum 3'!I31)</f>
        <v>0</v>
      </c>
      <c r="J31" s="3">
        <f>SUM(E31:I31)</f>
        <v>0</v>
      </c>
      <c r="K31" s="12" t="e">
        <f t="shared" si="2"/>
        <v>#DIV/0!</v>
      </c>
      <c r="L31" s="66" t="e">
        <f t="shared" si="1"/>
        <v>#DIV/0!</v>
      </c>
      <c r="M31" s="66" t="e">
        <f t="shared" si="3"/>
        <v>#DIV/0!</v>
      </c>
      <c r="N31" s="14"/>
      <c r="O31" s="2"/>
      <c r="P31" s="2"/>
      <c r="Q31" s="2"/>
      <c r="R31" s="2"/>
    </row>
    <row r="32" spans="1:87" ht="40.5" customHeight="1" thickBot="1" x14ac:dyDescent="0.3">
      <c r="B32" s="64" t="s">
        <v>3</v>
      </c>
      <c r="C32" s="35" t="s">
        <v>2</v>
      </c>
      <c r="D32" s="36" t="s">
        <v>1</v>
      </c>
      <c r="E32" s="37" t="s">
        <v>14</v>
      </c>
      <c r="F32" s="37" t="s">
        <v>59</v>
      </c>
      <c r="G32" s="38" t="s">
        <v>60</v>
      </c>
      <c r="H32" s="140" t="s">
        <v>61</v>
      </c>
      <c r="I32" s="39" t="s">
        <v>62</v>
      </c>
      <c r="J32" s="3"/>
      <c r="K32" s="12"/>
      <c r="L32" s="66"/>
      <c r="M32" s="6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</row>
    <row r="33" spans="1:18" x14ac:dyDescent="0.25">
      <c r="A33" s="170">
        <v>8</v>
      </c>
      <c r="B33" s="183"/>
      <c r="C33" s="48">
        <v>1</v>
      </c>
      <c r="D33" s="49"/>
      <c r="E33" s="142">
        <f>SUM('Datum 1'!E33,'Datum 2'!E33,'Datum 3'!E33)</f>
        <v>0</v>
      </c>
      <c r="F33" s="50">
        <f>SUM('Datum 1'!F33,'Datum 2'!F33,'Datum 3'!F33)</f>
        <v>0</v>
      </c>
      <c r="G33" s="50">
        <f>SUM('Datum 1'!G33,'Datum 2'!G33,'Datum 3'!G33)</f>
        <v>0</v>
      </c>
      <c r="H33" s="50">
        <f>SUM('Datum 1'!H33,'Datum 2'!H33,'Datum 3'!H33)</f>
        <v>0</v>
      </c>
      <c r="I33" s="143">
        <f>SUM('Datum 1'!I33,'Datum 2'!I33,'Datum 3'!I33)</f>
        <v>0</v>
      </c>
      <c r="J33" s="3">
        <f>SUM(E33:I33)</f>
        <v>0</v>
      </c>
      <c r="K33" s="12" t="e">
        <f>SUM(F33:I33)/J33</f>
        <v>#DIV/0!</v>
      </c>
      <c r="L33" s="66" t="e">
        <f>(E33*0+F33*1+G33*2+H33*3+I33*4)/(4*J33)</f>
        <v>#DIV/0!</v>
      </c>
      <c r="M33" s="66" t="e">
        <f t="shared" ref="M33:M60" si="4">($R$4-L33)/$R$4</f>
        <v>#DIV/0!</v>
      </c>
      <c r="N33" s="14"/>
      <c r="O33" s="2"/>
      <c r="P33" s="2"/>
      <c r="Q33" s="2"/>
      <c r="R33" s="2"/>
    </row>
    <row r="34" spans="1:18" x14ac:dyDescent="0.25">
      <c r="A34" s="170"/>
      <c r="B34" s="172"/>
      <c r="C34" s="12">
        <v>2</v>
      </c>
      <c r="D34" s="15"/>
      <c r="E34" s="144">
        <f>SUM('Datum 1'!E34,'Datum 2'!E34,'Datum 3'!E34)</f>
        <v>0</v>
      </c>
      <c r="F34" s="21">
        <f>SUM('Datum 1'!F34,'Datum 2'!F34,'Datum 3'!F34)</f>
        <v>0</v>
      </c>
      <c r="G34" s="21">
        <f>SUM('Datum 1'!G34,'Datum 2'!G34,'Datum 3'!G34)</f>
        <v>0</v>
      </c>
      <c r="H34" s="21">
        <f>SUM('Datum 1'!H34,'Datum 2'!H34,'Datum 3'!H34)</f>
        <v>0</v>
      </c>
      <c r="I34" s="145">
        <f>SUM('Datum 1'!I34,'Datum 2'!I34,'Datum 3'!I34)</f>
        <v>0</v>
      </c>
      <c r="J34" s="3">
        <f t="shared" ref="J34:J59" si="5">SUM(E34:I34)</f>
        <v>0</v>
      </c>
      <c r="K34" s="12" t="e">
        <f t="shared" ref="K34:K60" si="6">SUM(F34:I34)/J34</f>
        <v>#DIV/0!</v>
      </c>
      <c r="L34" s="66" t="e">
        <f t="shared" ref="L34:L60" si="7">(E34*0+F34*1+G34*2+H34*3+I34*4)/(4*J34)</f>
        <v>#DIV/0!</v>
      </c>
      <c r="M34" s="66" t="e">
        <f t="shared" si="4"/>
        <v>#DIV/0!</v>
      </c>
      <c r="N34" s="14"/>
      <c r="O34" s="2"/>
      <c r="P34" s="2"/>
      <c r="Q34" s="2"/>
      <c r="R34" s="2"/>
    </row>
    <row r="35" spans="1:18" x14ac:dyDescent="0.25">
      <c r="A35" s="170"/>
      <c r="B35" s="172"/>
      <c r="C35" s="12">
        <v>3</v>
      </c>
      <c r="D35" s="15"/>
      <c r="E35" s="144">
        <f>SUM('Datum 1'!E35,'Datum 2'!E35,'Datum 3'!E35)</f>
        <v>0</v>
      </c>
      <c r="F35" s="21">
        <f>SUM('Datum 1'!F35,'Datum 2'!F35,'Datum 3'!F35)</f>
        <v>0</v>
      </c>
      <c r="G35" s="21">
        <f>SUM('Datum 1'!G35,'Datum 2'!G35,'Datum 3'!G35)</f>
        <v>0</v>
      </c>
      <c r="H35" s="21">
        <f>SUM('Datum 1'!H35,'Datum 2'!H35,'Datum 3'!H35)</f>
        <v>0</v>
      </c>
      <c r="I35" s="145">
        <f>SUM('Datum 1'!I35,'Datum 2'!I35,'Datum 3'!I35)</f>
        <v>0</v>
      </c>
      <c r="J35" s="3">
        <f t="shared" si="5"/>
        <v>0</v>
      </c>
      <c r="K35" s="12" t="e">
        <f t="shared" si="6"/>
        <v>#DIV/0!</v>
      </c>
      <c r="L35" s="66" t="e">
        <f t="shared" si="7"/>
        <v>#DIV/0!</v>
      </c>
      <c r="M35" s="66" t="e">
        <f t="shared" si="4"/>
        <v>#DIV/0!</v>
      </c>
      <c r="N35" s="14"/>
      <c r="O35" s="2"/>
      <c r="P35" s="2"/>
      <c r="Q35" s="2"/>
      <c r="R35" s="1"/>
    </row>
    <row r="36" spans="1:18" ht="13.8" thickBot="1" x14ac:dyDescent="0.3">
      <c r="A36" s="170"/>
      <c r="B36" s="173"/>
      <c r="C36" s="13">
        <v>4</v>
      </c>
      <c r="D36" s="18"/>
      <c r="E36" s="87">
        <f>SUM('Datum 1'!E36,'Datum 2'!E36,'Datum 3'!E36)</f>
        <v>0</v>
      </c>
      <c r="F36" s="53">
        <f>SUM('Datum 1'!F36,'Datum 2'!F36,'Datum 3'!F36)</f>
        <v>0</v>
      </c>
      <c r="G36" s="53">
        <f>SUM('Datum 1'!G36,'Datum 2'!G36,'Datum 3'!G36)</f>
        <v>0</v>
      </c>
      <c r="H36" s="53">
        <f>SUM('Datum 1'!H36,'Datum 2'!H36,'Datum 3'!H36)</f>
        <v>0</v>
      </c>
      <c r="I36" s="146">
        <f>SUM('Datum 1'!I36,'Datum 2'!I36,'Datum 3'!I36)</f>
        <v>0</v>
      </c>
      <c r="J36" s="3">
        <f t="shared" si="5"/>
        <v>0</v>
      </c>
      <c r="K36" s="12" t="e">
        <f t="shared" si="6"/>
        <v>#DIV/0!</v>
      </c>
      <c r="L36" s="66" t="e">
        <f t="shared" si="7"/>
        <v>#DIV/0!</v>
      </c>
      <c r="M36" s="66" t="e">
        <f t="shared" si="4"/>
        <v>#DIV/0!</v>
      </c>
      <c r="N36" s="14"/>
      <c r="O36" s="2"/>
      <c r="P36" s="2"/>
      <c r="Q36" s="2"/>
      <c r="R36" s="1"/>
    </row>
    <row r="37" spans="1:18" x14ac:dyDescent="0.25">
      <c r="A37" s="170">
        <v>9</v>
      </c>
      <c r="B37" s="176"/>
      <c r="C37" s="44">
        <v>1</v>
      </c>
      <c r="D37" s="49"/>
      <c r="E37" s="142">
        <f>SUM('Datum 1'!E37,'Datum 2'!E37,'Datum 3'!E37)</f>
        <v>0</v>
      </c>
      <c r="F37" s="50">
        <f>SUM('Datum 1'!F37,'Datum 2'!F37,'Datum 3'!F37)</f>
        <v>0</v>
      </c>
      <c r="G37" s="50">
        <f>SUM('Datum 1'!G37,'Datum 2'!G37,'Datum 3'!G37)</f>
        <v>0</v>
      </c>
      <c r="H37" s="50">
        <f>SUM('Datum 1'!H37,'Datum 2'!H37,'Datum 3'!H37)</f>
        <v>0</v>
      </c>
      <c r="I37" s="143">
        <f>SUM('Datum 1'!I37,'Datum 2'!I37,'Datum 3'!I37)</f>
        <v>0</v>
      </c>
      <c r="J37" s="3">
        <f t="shared" si="5"/>
        <v>0</v>
      </c>
      <c r="K37" s="12" t="e">
        <f t="shared" si="6"/>
        <v>#DIV/0!</v>
      </c>
      <c r="L37" s="66" t="e">
        <f t="shared" si="7"/>
        <v>#DIV/0!</v>
      </c>
      <c r="M37" s="66" t="e">
        <f t="shared" si="4"/>
        <v>#DIV/0!</v>
      </c>
      <c r="N37" s="14"/>
      <c r="O37" s="2"/>
      <c r="P37" s="2"/>
      <c r="Q37" s="2"/>
      <c r="R37" s="2"/>
    </row>
    <row r="38" spans="1:18" x14ac:dyDescent="0.25">
      <c r="A38" s="170"/>
      <c r="B38" s="184"/>
      <c r="C38" s="12">
        <v>2</v>
      </c>
      <c r="D38" s="15"/>
      <c r="E38" s="144">
        <f>SUM('Datum 1'!E38,'Datum 2'!E38,'Datum 3'!E38)</f>
        <v>0</v>
      </c>
      <c r="F38" s="21">
        <f>SUM('Datum 1'!F38,'Datum 2'!F38,'Datum 3'!F38)</f>
        <v>0</v>
      </c>
      <c r="G38" s="21">
        <f>SUM('Datum 1'!G38,'Datum 2'!G38,'Datum 3'!G38)</f>
        <v>0</v>
      </c>
      <c r="H38" s="21">
        <f>SUM('Datum 1'!H38,'Datum 2'!H38,'Datum 3'!H38)</f>
        <v>0</v>
      </c>
      <c r="I38" s="145">
        <f>SUM('Datum 1'!I38,'Datum 2'!I38,'Datum 3'!I38)</f>
        <v>0</v>
      </c>
      <c r="J38" s="3">
        <f t="shared" si="5"/>
        <v>0</v>
      </c>
      <c r="K38" s="12" t="e">
        <f t="shared" si="6"/>
        <v>#DIV/0!</v>
      </c>
      <c r="L38" s="66" t="e">
        <f t="shared" si="7"/>
        <v>#DIV/0!</v>
      </c>
      <c r="M38" s="66" t="e">
        <f t="shared" si="4"/>
        <v>#DIV/0!</v>
      </c>
      <c r="N38" s="14"/>
      <c r="O38" s="2"/>
      <c r="P38" s="2"/>
      <c r="Q38" s="2"/>
      <c r="R38" s="2"/>
    </row>
    <row r="39" spans="1:18" x14ac:dyDescent="0.25">
      <c r="A39" s="170"/>
      <c r="B39" s="184"/>
      <c r="C39" s="12">
        <v>3</v>
      </c>
      <c r="D39" s="15"/>
      <c r="E39" s="144">
        <f>SUM('Datum 1'!E39,'Datum 2'!E39,'Datum 3'!E39)</f>
        <v>0</v>
      </c>
      <c r="F39" s="21">
        <f>SUM('Datum 1'!F39,'Datum 2'!F39,'Datum 3'!F39)</f>
        <v>0</v>
      </c>
      <c r="G39" s="21">
        <f>SUM('Datum 1'!G39,'Datum 2'!G39,'Datum 3'!G39)</f>
        <v>0</v>
      </c>
      <c r="H39" s="21">
        <f>SUM('Datum 1'!H39,'Datum 2'!H39,'Datum 3'!H39)</f>
        <v>0</v>
      </c>
      <c r="I39" s="145">
        <f>SUM('Datum 1'!I39,'Datum 2'!I39,'Datum 3'!I39)</f>
        <v>0</v>
      </c>
      <c r="J39" s="3">
        <f t="shared" si="5"/>
        <v>0</v>
      </c>
      <c r="K39" s="12" t="e">
        <f t="shared" si="6"/>
        <v>#DIV/0!</v>
      </c>
      <c r="L39" s="66" t="e">
        <f t="shared" si="7"/>
        <v>#DIV/0!</v>
      </c>
      <c r="M39" s="66" t="e">
        <f t="shared" si="4"/>
        <v>#DIV/0!</v>
      </c>
      <c r="N39" s="14"/>
      <c r="O39" s="2"/>
      <c r="P39" s="2"/>
      <c r="Q39" s="2"/>
      <c r="R39" s="1"/>
    </row>
    <row r="40" spans="1:18" ht="13.8" thickBot="1" x14ac:dyDescent="0.3">
      <c r="A40" s="170"/>
      <c r="B40" s="184"/>
      <c r="C40" s="40">
        <v>4</v>
      </c>
      <c r="D40" s="18"/>
      <c r="E40" s="87">
        <f>SUM('Datum 1'!E40,'Datum 2'!E40,'Datum 3'!E40)</f>
        <v>0</v>
      </c>
      <c r="F40" s="53">
        <f>SUM('Datum 1'!F40,'Datum 2'!F40,'Datum 3'!F40)</f>
        <v>0</v>
      </c>
      <c r="G40" s="53">
        <f>SUM('Datum 1'!G40,'Datum 2'!G40,'Datum 3'!G40)</f>
        <v>0</v>
      </c>
      <c r="H40" s="53">
        <f>SUM('Datum 1'!H40,'Datum 2'!H40,'Datum 3'!H40)</f>
        <v>0</v>
      </c>
      <c r="I40" s="146">
        <f>SUM('Datum 1'!I40,'Datum 2'!I40,'Datum 3'!I40)</f>
        <v>0</v>
      </c>
      <c r="J40" s="3">
        <f t="shared" si="5"/>
        <v>0</v>
      </c>
      <c r="K40" s="12" t="e">
        <f t="shared" si="6"/>
        <v>#DIV/0!</v>
      </c>
      <c r="L40" s="66" t="e">
        <f t="shared" si="7"/>
        <v>#DIV/0!</v>
      </c>
      <c r="M40" s="66" t="e">
        <f t="shared" si="4"/>
        <v>#DIV/0!</v>
      </c>
      <c r="N40" s="14"/>
      <c r="O40" s="2"/>
      <c r="P40" s="2"/>
      <c r="Q40" s="2"/>
      <c r="R40" s="1"/>
    </row>
    <row r="41" spans="1:18" x14ac:dyDescent="0.25">
      <c r="A41" s="170">
        <v>10</v>
      </c>
      <c r="B41" s="171"/>
      <c r="C41" s="48">
        <v>1</v>
      </c>
      <c r="D41" s="49"/>
      <c r="E41" s="142">
        <f>SUM('Datum 1'!E41,'Datum 2'!E41,'Datum 3'!E41)</f>
        <v>0</v>
      </c>
      <c r="F41" s="50">
        <f>SUM('Datum 1'!F41,'Datum 2'!F41,'Datum 3'!F41)</f>
        <v>0</v>
      </c>
      <c r="G41" s="50">
        <f>SUM('Datum 1'!G41,'Datum 2'!G41,'Datum 3'!G41)</f>
        <v>0</v>
      </c>
      <c r="H41" s="50">
        <f>SUM('Datum 1'!H41,'Datum 2'!H41,'Datum 3'!H41)</f>
        <v>0</v>
      </c>
      <c r="I41" s="143">
        <f>SUM('Datum 1'!I41,'Datum 2'!I41,'Datum 3'!I41)</f>
        <v>0</v>
      </c>
      <c r="J41" s="3">
        <f t="shared" si="5"/>
        <v>0</v>
      </c>
      <c r="K41" s="12" t="e">
        <f t="shared" si="6"/>
        <v>#DIV/0!</v>
      </c>
      <c r="L41" s="66" t="e">
        <f t="shared" si="7"/>
        <v>#DIV/0!</v>
      </c>
      <c r="M41" s="66" t="e">
        <f t="shared" si="4"/>
        <v>#DIV/0!</v>
      </c>
      <c r="N41" s="14"/>
      <c r="O41" s="2"/>
      <c r="P41" s="2"/>
      <c r="Q41" s="2"/>
      <c r="R41" s="2"/>
    </row>
    <row r="42" spans="1:18" x14ac:dyDescent="0.25">
      <c r="A42" s="170"/>
      <c r="B42" s="174"/>
      <c r="C42" s="12">
        <v>2</v>
      </c>
      <c r="D42" s="15"/>
      <c r="E42" s="144">
        <f>SUM('Datum 1'!E42,'Datum 2'!E42,'Datum 3'!E42)</f>
        <v>0</v>
      </c>
      <c r="F42" s="21">
        <f>SUM('Datum 1'!F42,'Datum 2'!F42,'Datum 3'!F42)</f>
        <v>0</v>
      </c>
      <c r="G42" s="21">
        <f>SUM('Datum 1'!G42,'Datum 2'!G42,'Datum 3'!G42)</f>
        <v>0</v>
      </c>
      <c r="H42" s="21">
        <f>SUM('Datum 1'!H42,'Datum 2'!H42,'Datum 3'!H42)</f>
        <v>0</v>
      </c>
      <c r="I42" s="145">
        <f>SUM('Datum 1'!I42,'Datum 2'!I42,'Datum 3'!I42)</f>
        <v>0</v>
      </c>
      <c r="J42" s="3">
        <f t="shared" si="5"/>
        <v>0</v>
      </c>
      <c r="K42" s="12" t="e">
        <f t="shared" si="6"/>
        <v>#DIV/0!</v>
      </c>
      <c r="L42" s="66" t="e">
        <f t="shared" si="7"/>
        <v>#DIV/0!</v>
      </c>
      <c r="M42" s="66" t="e">
        <f t="shared" si="4"/>
        <v>#DIV/0!</v>
      </c>
      <c r="N42" s="14"/>
      <c r="O42" s="2"/>
      <c r="P42" s="2"/>
      <c r="Q42" s="2"/>
      <c r="R42" s="2"/>
    </row>
    <row r="43" spans="1:18" x14ac:dyDescent="0.25">
      <c r="A43" s="170"/>
      <c r="B43" s="174"/>
      <c r="C43" s="12">
        <v>3</v>
      </c>
      <c r="D43" s="15"/>
      <c r="E43" s="144">
        <f>SUM('Datum 1'!E43,'Datum 2'!E43,'Datum 3'!E43)</f>
        <v>0</v>
      </c>
      <c r="F43" s="21">
        <f>SUM('Datum 1'!F43,'Datum 2'!F43,'Datum 3'!F43)</f>
        <v>0</v>
      </c>
      <c r="G43" s="21">
        <f>SUM('Datum 1'!G43,'Datum 2'!G43,'Datum 3'!G43)</f>
        <v>0</v>
      </c>
      <c r="H43" s="21">
        <f>SUM('Datum 1'!H43,'Datum 2'!H43,'Datum 3'!H43)</f>
        <v>0</v>
      </c>
      <c r="I43" s="145">
        <f>SUM('Datum 1'!I43,'Datum 2'!I43,'Datum 3'!I43)</f>
        <v>0</v>
      </c>
      <c r="J43" s="3">
        <f t="shared" si="5"/>
        <v>0</v>
      </c>
      <c r="K43" s="12" t="e">
        <f t="shared" si="6"/>
        <v>#DIV/0!</v>
      </c>
      <c r="L43" s="66" t="e">
        <f t="shared" si="7"/>
        <v>#DIV/0!</v>
      </c>
      <c r="M43" s="66" t="e">
        <f t="shared" si="4"/>
        <v>#DIV/0!</v>
      </c>
      <c r="N43" s="14"/>
      <c r="O43" s="2"/>
      <c r="P43" s="2"/>
      <c r="Q43" s="2"/>
      <c r="R43" s="1"/>
    </row>
    <row r="44" spans="1:18" ht="13.8" thickBot="1" x14ac:dyDescent="0.3">
      <c r="A44" s="170"/>
      <c r="B44" s="175"/>
      <c r="C44" s="13">
        <v>4</v>
      </c>
      <c r="D44" s="18"/>
      <c r="E44" s="87">
        <f>SUM('Datum 1'!E44,'Datum 2'!E44,'Datum 3'!E44)</f>
        <v>0</v>
      </c>
      <c r="F44" s="53">
        <f>SUM('Datum 1'!F44,'Datum 2'!F44,'Datum 3'!F44)</f>
        <v>0</v>
      </c>
      <c r="G44" s="53">
        <f>SUM('Datum 1'!G44,'Datum 2'!G44,'Datum 3'!G44)</f>
        <v>0</v>
      </c>
      <c r="H44" s="53">
        <f>SUM('Datum 1'!H44,'Datum 2'!H44,'Datum 3'!H44)</f>
        <v>0</v>
      </c>
      <c r="I44" s="146">
        <f>SUM('Datum 1'!I44,'Datum 2'!I44,'Datum 3'!I44)</f>
        <v>0</v>
      </c>
      <c r="J44" s="3">
        <f t="shared" si="5"/>
        <v>0</v>
      </c>
      <c r="K44" s="12" t="e">
        <f t="shared" si="6"/>
        <v>#DIV/0!</v>
      </c>
      <c r="L44" s="66" t="e">
        <f t="shared" si="7"/>
        <v>#DIV/0!</v>
      </c>
      <c r="M44" s="66" t="e">
        <f t="shared" si="4"/>
        <v>#DIV/0!</v>
      </c>
      <c r="N44" s="14"/>
      <c r="O44" s="2"/>
      <c r="P44" s="2"/>
      <c r="Q44" s="2"/>
      <c r="R44" s="1"/>
    </row>
    <row r="45" spans="1:18" x14ac:dyDescent="0.25">
      <c r="A45" s="170">
        <v>11</v>
      </c>
      <c r="B45" s="176"/>
      <c r="C45" s="44">
        <v>1</v>
      </c>
      <c r="D45" s="49"/>
      <c r="E45" s="142">
        <f>SUM('Datum 1'!E45,'Datum 2'!E45,'Datum 3'!E45)</f>
        <v>0</v>
      </c>
      <c r="F45" s="50">
        <f>SUM('Datum 1'!F45,'Datum 2'!F45,'Datum 3'!F45)</f>
        <v>0</v>
      </c>
      <c r="G45" s="50">
        <f>SUM('Datum 1'!G45,'Datum 2'!G45,'Datum 3'!G45)</f>
        <v>0</v>
      </c>
      <c r="H45" s="50">
        <f>SUM('Datum 1'!H45,'Datum 2'!H45,'Datum 3'!H45)</f>
        <v>0</v>
      </c>
      <c r="I45" s="143">
        <f>SUM('Datum 1'!I45,'Datum 2'!I45,'Datum 3'!I45)</f>
        <v>0</v>
      </c>
      <c r="J45" s="3">
        <f t="shared" si="5"/>
        <v>0</v>
      </c>
      <c r="K45" s="12" t="e">
        <f t="shared" si="6"/>
        <v>#DIV/0!</v>
      </c>
      <c r="L45" s="66" t="e">
        <f t="shared" si="7"/>
        <v>#DIV/0!</v>
      </c>
      <c r="M45" s="66" t="e">
        <f t="shared" si="4"/>
        <v>#DIV/0!</v>
      </c>
      <c r="N45" s="14"/>
      <c r="O45" s="2"/>
      <c r="P45" s="2"/>
      <c r="Q45" s="2"/>
      <c r="R45" s="2"/>
    </row>
    <row r="46" spans="1:18" x14ac:dyDescent="0.25">
      <c r="A46" s="170"/>
      <c r="B46" s="176"/>
      <c r="C46" s="12">
        <v>2</v>
      </c>
      <c r="D46" s="15"/>
      <c r="E46" s="144">
        <f>SUM('Datum 1'!E46,'Datum 2'!E46,'Datum 3'!E46)</f>
        <v>0</v>
      </c>
      <c r="F46" s="21">
        <f>SUM('Datum 1'!F46,'Datum 2'!F46,'Datum 3'!F46)</f>
        <v>0</v>
      </c>
      <c r="G46" s="21">
        <f>SUM('Datum 1'!G46,'Datum 2'!G46,'Datum 3'!G46)</f>
        <v>0</v>
      </c>
      <c r="H46" s="21">
        <f>SUM('Datum 1'!H46,'Datum 2'!H46,'Datum 3'!H46)</f>
        <v>0</v>
      </c>
      <c r="I46" s="145">
        <f>SUM('Datum 1'!I46,'Datum 2'!I46,'Datum 3'!I46)</f>
        <v>0</v>
      </c>
      <c r="J46" s="3">
        <f t="shared" si="5"/>
        <v>0</v>
      </c>
      <c r="K46" s="12" t="e">
        <f t="shared" si="6"/>
        <v>#DIV/0!</v>
      </c>
      <c r="L46" s="66" t="e">
        <f t="shared" si="7"/>
        <v>#DIV/0!</v>
      </c>
      <c r="M46" s="66" t="e">
        <f t="shared" si="4"/>
        <v>#DIV/0!</v>
      </c>
      <c r="N46" s="14"/>
      <c r="O46" s="2"/>
      <c r="P46" s="2"/>
      <c r="Q46" s="2"/>
      <c r="R46" s="2"/>
    </row>
    <row r="47" spans="1:18" x14ac:dyDescent="0.25">
      <c r="A47" s="170"/>
      <c r="B47" s="176"/>
      <c r="C47" s="12">
        <v>3</v>
      </c>
      <c r="D47" s="15"/>
      <c r="E47" s="144">
        <f>SUM('Datum 1'!E47,'Datum 2'!E47,'Datum 3'!E47)</f>
        <v>0</v>
      </c>
      <c r="F47" s="21">
        <f>SUM('Datum 1'!F47,'Datum 2'!F47,'Datum 3'!F47)</f>
        <v>0</v>
      </c>
      <c r="G47" s="21">
        <f>SUM('Datum 1'!G47,'Datum 2'!G47,'Datum 3'!G47)</f>
        <v>0</v>
      </c>
      <c r="H47" s="21">
        <f>SUM('Datum 1'!H47,'Datum 2'!H47,'Datum 3'!H47)</f>
        <v>0</v>
      </c>
      <c r="I47" s="145">
        <f>SUM('Datum 1'!I47,'Datum 2'!I47,'Datum 3'!I47)</f>
        <v>0</v>
      </c>
      <c r="J47" s="3">
        <f t="shared" si="5"/>
        <v>0</v>
      </c>
      <c r="K47" s="12" t="e">
        <f t="shared" si="6"/>
        <v>#DIV/0!</v>
      </c>
      <c r="L47" s="66" t="e">
        <f t="shared" si="7"/>
        <v>#DIV/0!</v>
      </c>
      <c r="M47" s="66" t="e">
        <f t="shared" si="4"/>
        <v>#DIV/0!</v>
      </c>
      <c r="N47" s="14"/>
      <c r="O47" s="2"/>
      <c r="P47" s="2"/>
      <c r="Q47" s="2"/>
      <c r="R47" s="2"/>
    </row>
    <row r="48" spans="1:18" ht="13.8" thickBot="1" x14ac:dyDescent="0.3">
      <c r="A48" s="170"/>
      <c r="B48" s="176"/>
      <c r="C48" s="40">
        <v>4</v>
      </c>
      <c r="D48" s="18"/>
      <c r="E48" s="87">
        <f>SUM('Datum 1'!E48,'Datum 2'!E48,'Datum 3'!E48)</f>
        <v>0</v>
      </c>
      <c r="F48" s="53">
        <f>SUM('Datum 1'!F48,'Datum 2'!F48,'Datum 3'!F48)</f>
        <v>0</v>
      </c>
      <c r="G48" s="53">
        <f>SUM('Datum 1'!G48,'Datum 2'!G48,'Datum 3'!G48)</f>
        <v>0</v>
      </c>
      <c r="H48" s="53">
        <f>SUM('Datum 1'!H48,'Datum 2'!H48,'Datum 3'!H48)</f>
        <v>0</v>
      </c>
      <c r="I48" s="146">
        <f>SUM('Datum 1'!I48,'Datum 2'!I48,'Datum 3'!I48)</f>
        <v>0</v>
      </c>
      <c r="J48" s="3">
        <f t="shared" si="5"/>
        <v>0</v>
      </c>
      <c r="K48" s="12" t="e">
        <f t="shared" si="6"/>
        <v>#DIV/0!</v>
      </c>
      <c r="L48" s="66" t="e">
        <f t="shared" si="7"/>
        <v>#DIV/0!</v>
      </c>
      <c r="M48" s="66" t="e">
        <f t="shared" si="4"/>
        <v>#DIV/0!</v>
      </c>
      <c r="N48" s="14"/>
      <c r="O48" s="2"/>
      <c r="P48" s="2"/>
      <c r="Q48" s="2"/>
      <c r="R48" s="2"/>
    </row>
    <row r="49" spans="1:18" x14ac:dyDescent="0.25">
      <c r="A49" s="170">
        <v>12</v>
      </c>
      <c r="B49" s="171"/>
      <c r="C49" s="48">
        <v>1</v>
      </c>
      <c r="D49" s="49"/>
      <c r="E49" s="142">
        <f>SUM('Datum 1'!E49,'Datum 2'!E49,'Datum 3'!E49)</f>
        <v>0</v>
      </c>
      <c r="F49" s="50">
        <f>SUM('Datum 1'!F49,'Datum 2'!F49,'Datum 3'!F49)</f>
        <v>0</v>
      </c>
      <c r="G49" s="50">
        <f>SUM('Datum 1'!G49,'Datum 2'!G49,'Datum 3'!G49)</f>
        <v>0</v>
      </c>
      <c r="H49" s="50">
        <f>SUM('Datum 1'!H49,'Datum 2'!H49,'Datum 3'!H49)</f>
        <v>0</v>
      </c>
      <c r="I49" s="143">
        <f>SUM('Datum 1'!I49,'Datum 2'!I49,'Datum 3'!I49)</f>
        <v>0</v>
      </c>
      <c r="J49" s="3">
        <f t="shared" si="5"/>
        <v>0</v>
      </c>
      <c r="K49" s="12" t="e">
        <f t="shared" si="6"/>
        <v>#DIV/0!</v>
      </c>
      <c r="L49" s="66" t="e">
        <f t="shared" si="7"/>
        <v>#DIV/0!</v>
      </c>
      <c r="M49" s="66" t="e">
        <f t="shared" si="4"/>
        <v>#DIV/0!</v>
      </c>
      <c r="N49" s="14"/>
      <c r="O49" s="2"/>
      <c r="P49" s="2"/>
      <c r="Q49" s="2"/>
      <c r="R49" s="2"/>
    </row>
    <row r="50" spans="1:18" x14ac:dyDescent="0.25">
      <c r="A50" s="170"/>
      <c r="B50" s="174"/>
      <c r="C50" s="12">
        <v>2</v>
      </c>
      <c r="D50" s="15"/>
      <c r="E50" s="144">
        <f>SUM('Datum 1'!E50,'Datum 2'!E50,'Datum 3'!E50)</f>
        <v>0</v>
      </c>
      <c r="F50" s="21">
        <f>SUM('Datum 1'!F50,'Datum 2'!F50,'Datum 3'!F50)</f>
        <v>0</v>
      </c>
      <c r="G50" s="21">
        <f>SUM('Datum 1'!G50,'Datum 2'!G50,'Datum 3'!G50)</f>
        <v>0</v>
      </c>
      <c r="H50" s="21">
        <f>SUM('Datum 1'!H50,'Datum 2'!H50,'Datum 3'!H50)</f>
        <v>0</v>
      </c>
      <c r="I50" s="145">
        <f>SUM('Datum 1'!I50,'Datum 2'!I50,'Datum 3'!I50)</f>
        <v>0</v>
      </c>
      <c r="J50" s="3">
        <f t="shared" si="5"/>
        <v>0</v>
      </c>
      <c r="K50" s="12" t="e">
        <f t="shared" si="6"/>
        <v>#DIV/0!</v>
      </c>
      <c r="L50" s="66" t="e">
        <f t="shared" si="7"/>
        <v>#DIV/0!</v>
      </c>
      <c r="M50" s="66" t="e">
        <f t="shared" si="4"/>
        <v>#DIV/0!</v>
      </c>
      <c r="N50" s="14"/>
      <c r="O50" s="2"/>
      <c r="P50" s="2"/>
      <c r="Q50" s="2"/>
      <c r="R50" s="2"/>
    </row>
    <row r="51" spans="1:18" x14ac:dyDescent="0.25">
      <c r="A51" s="170"/>
      <c r="B51" s="174"/>
      <c r="C51" s="12">
        <v>3</v>
      </c>
      <c r="D51" s="15"/>
      <c r="E51" s="144">
        <f>SUM('Datum 1'!E51,'Datum 2'!E51,'Datum 3'!E51)</f>
        <v>0</v>
      </c>
      <c r="F51" s="21">
        <f>SUM('Datum 1'!F51,'Datum 2'!F51,'Datum 3'!F51)</f>
        <v>0</v>
      </c>
      <c r="G51" s="21">
        <f>SUM('Datum 1'!G51,'Datum 2'!G51,'Datum 3'!G51)</f>
        <v>0</v>
      </c>
      <c r="H51" s="21">
        <f>SUM('Datum 1'!H51,'Datum 2'!H51,'Datum 3'!H51)</f>
        <v>0</v>
      </c>
      <c r="I51" s="145">
        <f>SUM('Datum 1'!I51,'Datum 2'!I51,'Datum 3'!I51)</f>
        <v>0</v>
      </c>
      <c r="J51" s="3">
        <f t="shared" si="5"/>
        <v>0</v>
      </c>
      <c r="K51" s="12" t="e">
        <f t="shared" si="6"/>
        <v>#DIV/0!</v>
      </c>
      <c r="L51" s="66" t="e">
        <f t="shared" si="7"/>
        <v>#DIV/0!</v>
      </c>
      <c r="M51" s="66" t="e">
        <f t="shared" si="4"/>
        <v>#DIV/0!</v>
      </c>
      <c r="N51" s="14"/>
      <c r="O51" s="2"/>
      <c r="P51" s="2"/>
      <c r="Q51" s="2"/>
      <c r="R51" s="1"/>
    </row>
    <row r="52" spans="1:18" ht="13.8" thickBot="1" x14ac:dyDescent="0.3">
      <c r="A52" s="170"/>
      <c r="B52" s="175"/>
      <c r="C52" s="13">
        <v>4</v>
      </c>
      <c r="D52" s="18"/>
      <c r="E52" s="87">
        <f>SUM('Datum 1'!E52,'Datum 2'!E52,'Datum 3'!E52)</f>
        <v>0</v>
      </c>
      <c r="F52" s="53">
        <f>SUM('Datum 1'!F52,'Datum 2'!F52,'Datum 3'!F52)</f>
        <v>0</v>
      </c>
      <c r="G52" s="53">
        <f>SUM('Datum 1'!G52,'Datum 2'!G52,'Datum 3'!G52)</f>
        <v>0</v>
      </c>
      <c r="H52" s="53">
        <f>SUM('Datum 1'!H52,'Datum 2'!H52,'Datum 3'!H52)</f>
        <v>0</v>
      </c>
      <c r="I52" s="146">
        <f>SUM('Datum 1'!I52,'Datum 2'!I52,'Datum 3'!I52)</f>
        <v>0</v>
      </c>
      <c r="J52" s="3">
        <f t="shared" si="5"/>
        <v>0</v>
      </c>
      <c r="K52" s="12" t="e">
        <f t="shared" si="6"/>
        <v>#DIV/0!</v>
      </c>
      <c r="L52" s="66" t="e">
        <f t="shared" si="7"/>
        <v>#DIV/0!</v>
      </c>
      <c r="M52" s="66" t="e">
        <f t="shared" si="4"/>
        <v>#DIV/0!</v>
      </c>
      <c r="N52" s="14"/>
      <c r="O52" s="2"/>
      <c r="P52" s="2"/>
      <c r="Q52" s="2"/>
      <c r="R52" s="1"/>
    </row>
    <row r="53" spans="1:18" x14ac:dyDescent="0.25">
      <c r="A53" s="170">
        <v>13</v>
      </c>
      <c r="B53" s="176"/>
      <c r="C53" s="44">
        <v>1</v>
      </c>
      <c r="D53" s="49"/>
      <c r="E53" s="142">
        <f>SUM('Datum 1'!E53,'Datum 2'!E53,'Datum 3'!E53)</f>
        <v>0</v>
      </c>
      <c r="F53" s="50">
        <f>SUM('Datum 1'!F53,'Datum 2'!F53,'Datum 3'!F53)</f>
        <v>0</v>
      </c>
      <c r="G53" s="50">
        <f>SUM('Datum 1'!G53,'Datum 2'!G53,'Datum 3'!G53)</f>
        <v>0</v>
      </c>
      <c r="H53" s="50">
        <f>SUM('Datum 1'!H53,'Datum 2'!H53,'Datum 3'!H53)</f>
        <v>0</v>
      </c>
      <c r="I53" s="143">
        <f>SUM('Datum 1'!I53,'Datum 2'!I53,'Datum 3'!I53)</f>
        <v>0</v>
      </c>
      <c r="J53" s="3">
        <f t="shared" si="5"/>
        <v>0</v>
      </c>
      <c r="K53" s="12" t="e">
        <f t="shared" si="6"/>
        <v>#DIV/0!</v>
      </c>
      <c r="L53" s="66" t="e">
        <f t="shared" si="7"/>
        <v>#DIV/0!</v>
      </c>
      <c r="M53" s="66" t="e">
        <f t="shared" si="4"/>
        <v>#DIV/0!</v>
      </c>
      <c r="N53" s="14"/>
    </row>
    <row r="54" spans="1:18" x14ac:dyDescent="0.25">
      <c r="A54" s="170"/>
      <c r="B54" s="176"/>
      <c r="C54" s="12">
        <v>2</v>
      </c>
      <c r="D54" s="15"/>
      <c r="E54" s="144">
        <f>SUM('Datum 1'!E54,'Datum 2'!E54,'Datum 3'!E54)</f>
        <v>0</v>
      </c>
      <c r="F54" s="21">
        <f>SUM('Datum 1'!F54,'Datum 2'!F54,'Datum 3'!F54)</f>
        <v>0</v>
      </c>
      <c r="G54" s="21">
        <f>SUM('Datum 1'!G54,'Datum 2'!G54,'Datum 3'!G54)</f>
        <v>0</v>
      </c>
      <c r="H54" s="21">
        <f>SUM('Datum 1'!H54,'Datum 2'!H54,'Datum 3'!H54)</f>
        <v>0</v>
      </c>
      <c r="I54" s="145">
        <f>SUM('Datum 1'!I54,'Datum 2'!I54,'Datum 3'!I54)</f>
        <v>0</v>
      </c>
      <c r="J54" s="3">
        <f t="shared" si="5"/>
        <v>0</v>
      </c>
      <c r="K54" s="12" t="e">
        <f t="shared" si="6"/>
        <v>#DIV/0!</v>
      </c>
      <c r="L54" s="66" t="e">
        <f t="shared" si="7"/>
        <v>#DIV/0!</v>
      </c>
      <c r="M54" s="66" t="e">
        <f t="shared" si="4"/>
        <v>#DIV/0!</v>
      </c>
      <c r="N54" s="14"/>
    </row>
    <row r="55" spans="1:18" x14ac:dyDescent="0.25">
      <c r="A55" s="170"/>
      <c r="B55" s="176"/>
      <c r="C55" s="12">
        <v>3</v>
      </c>
      <c r="D55" s="15"/>
      <c r="E55" s="144">
        <f>SUM('Datum 1'!E55,'Datum 2'!E55,'Datum 3'!E55)</f>
        <v>0</v>
      </c>
      <c r="F55" s="21">
        <f>SUM('Datum 1'!F55,'Datum 2'!F55,'Datum 3'!F55)</f>
        <v>0</v>
      </c>
      <c r="G55" s="21">
        <f>SUM('Datum 1'!G55,'Datum 2'!G55,'Datum 3'!G55)</f>
        <v>0</v>
      </c>
      <c r="H55" s="21">
        <f>SUM('Datum 1'!H55,'Datum 2'!H55,'Datum 3'!H55)</f>
        <v>0</v>
      </c>
      <c r="I55" s="145">
        <f>SUM('Datum 1'!I55,'Datum 2'!I55,'Datum 3'!I55)</f>
        <v>0</v>
      </c>
      <c r="J55" s="3">
        <f t="shared" si="5"/>
        <v>0</v>
      </c>
      <c r="K55" s="12" t="e">
        <f t="shared" si="6"/>
        <v>#DIV/0!</v>
      </c>
      <c r="L55" s="66" t="e">
        <f t="shared" si="7"/>
        <v>#DIV/0!</v>
      </c>
      <c r="M55" s="66" t="e">
        <f t="shared" si="4"/>
        <v>#DIV/0!</v>
      </c>
      <c r="N55" s="14"/>
    </row>
    <row r="56" spans="1:18" ht="13.8" thickBot="1" x14ac:dyDescent="0.3">
      <c r="A56" s="170"/>
      <c r="B56" s="176"/>
      <c r="C56" s="40">
        <v>4</v>
      </c>
      <c r="D56" s="18"/>
      <c r="E56" s="87">
        <f>SUM('Datum 1'!E56,'Datum 2'!E56,'Datum 3'!E56)</f>
        <v>0</v>
      </c>
      <c r="F56" s="53">
        <f>SUM('Datum 1'!F56,'Datum 2'!F56,'Datum 3'!F56)</f>
        <v>0</v>
      </c>
      <c r="G56" s="53">
        <f>SUM('Datum 1'!G56,'Datum 2'!G56,'Datum 3'!G56)</f>
        <v>0</v>
      </c>
      <c r="H56" s="53">
        <f>SUM('Datum 1'!H56,'Datum 2'!H56,'Datum 3'!H56)</f>
        <v>0</v>
      </c>
      <c r="I56" s="146">
        <f>SUM('Datum 1'!I56,'Datum 2'!I56,'Datum 3'!I56)</f>
        <v>0</v>
      </c>
      <c r="J56" s="3">
        <f t="shared" si="5"/>
        <v>0</v>
      </c>
      <c r="K56" s="12" t="e">
        <f t="shared" si="6"/>
        <v>#DIV/0!</v>
      </c>
      <c r="L56" s="66" t="e">
        <f t="shared" si="7"/>
        <v>#DIV/0!</v>
      </c>
      <c r="M56" s="66" t="e">
        <f t="shared" si="4"/>
        <v>#DIV/0!</v>
      </c>
      <c r="N56" s="14"/>
    </row>
    <row r="57" spans="1:18" x14ac:dyDescent="0.25">
      <c r="A57" s="170">
        <v>14</v>
      </c>
      <c r="B57" s="171"/>
      <c r="C57" s="48">
        <v>1</v>
      </c>
      <c r="D57" s="49"/>
      <c r="E57" s="142">
        <f>SUM('Datum 1'!E57,'Datum 2'!E57,'Datum 3'!E57)</f>
        <v>0</v>
      </c>
      <c r="F57" s="50">
        <f>SUM('Datum 1'!F57,'Datum 2'!F57,'Datum 3'!F57)</f>
        <v>0</v>
      </c>
      <c r="G57" s="50">
        <f>SUM('Datum 1'!G57,'Datum 2'!G57,'Datum 3'!G57)</f>
        <v>0</v>
      </c>
      <c r="H57" s="50">
        <f>SUM('Datum 1'!H57,'Datum 2'!H57,'Datum 3'!H57)</f>
        <v>0</v>
      </c>
      <c r="I57" s="143">
        <f>SUM('Datum 1'!I57,'Datum 2'!I57,'Datum 3'!I57)</f>
        <v>0</v>
      </c>
      <c r="J57" s="3">
        <f t="shared" si="5"/>
        <v>0</v>
      </c>
      <c r="K57" s="12" t="e">
        <f t="shared" si="6"/>
        <v>#DIV/0!</v>
      </c>
      <c r="L57" s="66" t="e">
        <f t="shared" si="7"/>
        <v>#DIV/0!</v>
      </c>
      <c r="M57" s="66" t="e">
        <f t="shared" si="4"/>
        <v>#DIV/0!</v>
      </c>
      <c r="N57" s="14"/>
    </row>
    <row r="58" spans="1:18" x14ac:dyDescent="0.25">
      <c r="A58" s="170"/>
      <c r="B58" s="174"/>
      <c r="C58" s="12">
        <v>2</v>
      </c>
      <c r="D58" s="15"/>
      <c r="E58" s="144">
        <f>SUM('Datum 1'!E58,'Datum 2'!E58,'Datum 3'!E58)</f>
        <v>0</v>
      </c>
      <c r="F58" s="21">
        <f>SUM('Datum 1'!F58,'Datum 2'!F58,'Datum 3'!F58)</f>
        <v>0</v>
      </c>
      <c r="G58" s="21">
        <f>SUM('Datum 1'!G58,'Datum 2'!G58,'Datum 3'!G58)</f>
        <v>0</v>
      </c>
      <c r="H58" s="21">
        <f>SUM('Datum 1'!H58,'Datum 2'!H58,'Datum 3'!H58)</f>
        <v>0</v>
      </c>
      <c r="I58" s="145">
        <f>SUM('Datum 1'!I58,'Datum 2'!I58,'Datum 3'!I58)</f>
        <v>0</v>
      </c>
      <c r="J58" s="3">
        <f t="shared" si="5"/>
        <v>0</v>
      </c>
      <c r="K58" s="12" t="e">
        <f t="shared" si="6"/>
        <v>#DIV/0!</v>
      </c>
      <c r="L58" s="66" t="e">
        <f t="shared" si="7"/>
        <v>#DIV/0!</v>
      </c>
      <c r="M58" s="66" t="e">
        <f t="shared" si="4"/>
        <v>#DIV/0!</v>
      </c>
      <c r="N58" s="14"/>
    </row>
    <row r="59" spans="1:18" x14ac:dyDescent="0.25">
      <c r="A59" s="170"/>
      <c r="B59" s="174"/>
      <c r="C59" s="12">
        <v>3</v>
      </c>
      <c r="D59" s="15"/>
      <c r="E59" s="144">
        <f>SUM('Datum 1'!E59,'Datum 2'!E59,'Datum 3'!E59)</f>
        <v>0</v>
      </c>
      <c r="F59" s="21">
        <f>SUM('Datum 1'!F59,'Datum 2'!F59,'Datum 3'!F59)</f>
        <v>0</v>
      </c>
      <c r="G59" s="21">
        <f>SUM('Datum 1'!G59,'Datum 2'!G59,'Datum 3'!G59)</f>
        <v>0</v>
      </c>
      <c r="H59" s="21">
        <f>SUM('Datum 1'!H59,'Datum 2'!H59,'Datum 3'!H59)</f>
        <v>0</v>
      </c>
      <c r="I59" s="145">
        <f>SUM('Datum 1'!I59,'Datum 2'!I59,'Datum 3'!I59)</f>
        <v>0</v>
      </c>
      <c r="J59" s="3">
        <f t="shared" si="5"/>
        <v>0</v>
      </c>
      <c r="K59" s="12" t="e">
        <f t="shared" si="6"/>
        <v>#DIV/0!</v>
      </c>
      <c r="L59" s="66" t="e">
        <f t="shared" si="7"/>
        <v>#DIV/0!</v>
      </c>
      <c r="M59" s="66" t="e">
        <f t="shared" si="4"/>
        <v>#DIV/0!</v>
      </c>
      <c r="N59" s="14"/>
    </row>
    <row r="60" spans="1:18" ht="13.8" thickBot="1" x14ac:dyDescent="0.3">
      <c r="A60" s="170"/>
      <c r="B60" s="175"/>
      <c r="C60" s="13">
        <v>4</v>
      </c>
      <c r="D60" s="18"/>
      <c r="E60" s="87">
        <f>SUM('Datum 1'!E60,'Datum 2'!E60,'Datum 3'!E60)</f>
        <v>0</v>
      </c>
      <c r="F60" s="53">
        <f>SUM('Datum 1'!F60,'Datum 2'!F60,'Datum 3'!F60)</f>
        <v>0</v>
      </c>
      <c r="G60" s="53">
        <f>SUM('Datum 1'!G60,'Datum 2'!G60,'Datum 3'!G60)</f>
        <v>0</v>
      </c>
      <c r="H60" s="53">
        <f>SUM('Datum 1'!H60,'Datum 2'!H60,'Datum 3'!H60)</f>
        <v>0</v>
      </c>
      <c r="I60" s="146">
        <f>SUM('Datum 1'!I60,'Datum 2'!I60,'Datum 3'!I60)</f>
        <v>0</v>
      </c>
      <c r="J60" s="3">
        <f>SUM(E60:I60)</f>
        <v>0</v>
      </c>
      <c r="K60" s="12" t="e">
        <f t="shared" si="6"/>
        <v>#DIV/0!</v>
      </c>
      <c r="L60" s="66" t="e">
        <f t="shared" si="7"/>
        <v>#DIV/0!</v>
      </c>
      <c r="M60" s="66" t="e">
        <f t="shared" si="4"/>
        <v>#DIV/0!</v>
      </c>
      <c r="N60" s="14"/>
    </row>
  </sheetData>
  <sheetProtection selectLockedCells="1" selectUnlockedCells="1"/>
  <protectedRanges>
    <protectedRange sqref="D4:D31 D33:D60" name="Bereik1"/>
    <protectedRange sqref="E4:I31 E33:I60" name="Bereik1_1"/>
    <protectedRange sqref="B4:B31 B33:B60" name="Bereik1_2"/>
  </protectedRanges>
  <mergeCells count="28">
    <mergeCell ref="A53:A56"/>
    <mergeCell ref="B53:B56"/>
    <mergeCell ref="A57:A60"/>
    <mergeCell ref="B57:B60"/>
    <mergeCell ref="A41:A44"/>
    <mergeCell ref="B41:B44"/>
    <mergeCell ref="A45:A48"/>
    <mergeCell ref="B45:B48"/>
    <mergeCell ref="A49:A52"/>
    <mergeCell ref="B49:B52"/>
    <mergeCell ref="A28:A31"/>
    <mergeCell ref="B28:B31"/>
    <mergeCell ref="A33:A36"/>
    <mergeCell ref="B33:B36"/>
    <mergeCell ref="A37:A40"/>
    <mergeCell ref="B37:B40"/>
    <mergeCell ref="A16:A19"/>
    <mergeCell ref="B16:B19"/>
    <mergeCell ref="A20:A23"/>
    <mergeCell ref="B20:B23"/>
    <mergeCell ref="A24:A27"/>
    <mergeCell ref="B24:B27"/>
    <mergeCell ref="A4:A7"/>
    <mergeCell ref="B4:B7"/>
    <mergeCell ref="A8:A11"/>
    <mergeCell ref="B8:B11"/>
    <mergeCell ref="A12:A15"/>
    <mergeCell ref="B12:B15"/>
  </mergeCells>
  <pageMargins left="0.70866141732283472" right="0.70866141732283472" top="1.2598425196850394" bottom="0.74803149606299213" header="0.31496062992125984" footer="0.31496062992125984"/>
  <pageSetup paperSize="9" scale="80" orientation="landscape" r:id="rId1"/>
  <headerFooter>
    <oddHeader xml:space="preserve">&amp;L&amp;G
&amp;CGEP meetformulier aardbei
Bewaarproef aantal rotte&amp;RNummer: &amp;A
Pagnia &amp;P van &amp;N
</oddHeader>
  </headerFooter>
  <rowBreaks count="1" manualBreakCount="1">
    <brk id="31" max="7" man="1"/>
  </rowBreaks>
  <colBreaks count="1" manualBreakCount="1">
    <brk id="9" max="1048575" man="1"/>
  </col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0D3E-5DB1-4BAF-B2C4-4F516E89DE17}">
  <dimension ref="A1:J49"/>
  <sheetViews>
    <sheetView workbookViewId="0">
      <selection activeCell="F2" sqref="F2"/>
    </sheetView>
  </sheetViews>
  <sheetFormatPr defaultRowHeight="13.2" x14ac:dyDescent="0.25"/>
  <cols>
    <col min="3" max="10" width="13.5546875" customWidth="1"/>
  </cols>
  <sheetData>
    <row r="1" spans="1:10" x14ac:dyDescent="0.25">
      <c r="A1" t="s">
        <v>83</v>
      </c>
      <c r="B1" t="s">
        <v>85</v>
      </c>
      <c r="C1" t="s">
        <v>86</v>
      </c>
      <c r="D1" t="s">
        <v>77</v>
      </c>
      <c r="E1" t="s">
        <v>78</v>
      </c>
      <c r="F1" t="s">
        <v>88</v>
      </c>
      <c r="G1" t="s">
        <v>79</v>
      </c>
      <c r="H1" t="s">
        <v>80</v>
      </c>
      <c r="I1" t="s">
        <v>81</v>
      </c>
      <c r="J1" t="s">
        <v>82</v>
      </c>
    </row>
    <row r="2" spans="1:10" x14ac:dyDescent="0.25">
      <c r="A2" t="s">
        <v>84</v>
      </c>
      <c r="B2">
        <v>1</v>
      </c>
      <c r="C2" t="str">
        <f>"object " &amp; B2</f>
        <v>object 1</v>
      </c>
      <c r="D2">
        <v>1</v>
      </c>
      <c r="E2">
        <v>56</v>
      </c>
      <c r="F2">
        <v>12</v>
      </c>
      <c r="G2">
        <v>12</v>
      </c>
      <c r="H2">
        <v>8</v>
      </c>
      <c r="I2">
        <v>6</v>
      </c>
      <c r="J2">
        <v>18</v>
      </c>
    </row>
    <row r="3" spans="1:10" x14ac:dyDescent="0.25">
      <c r="A3" t="s">
        <v>84</v>
      </c>
      <c r="B3">
        <v>1</v>
      </c>
      <c r="C3" t="str">
        <f t="shared" ref="C3:C49" si="0">"object " &amp; B3</f>
        <v>object 1</v>
      </c>
      <c r="D3">
        <v>2</v>
      </c>
      <c r="E3">
        <v>56</v>
      </c>
      <c r="F3">
        <v>13</v>
      </c>
      <c r="G3">
        <v>13</v>
      </c>
      <c r="H3">
        <v>10</v>
      </c>
      <c r="I3">
        <v>5</v>
      </c>
      <c r="J3">
        <v>15</v>
      </c>
    </row>
    <row r="4" spans="1:10" x14ac:dyDescent="0.25">
      <c r="A4" t="s">
        <v>84</v>
      </c>
      <c r="B4">
        <v>1</v>
      </c>
      <c r="C4" t="str">
        <f t="shared" si="0"/>
        <v>object 1</v>
      </c>
      <c r="D4">
        <v>3</v>
      </c>
      <c r="E4">
        <v>56</v>
      </c>
      <c r="F4">
        <v>14</v>
      </c>
      <c r="G4">
        <v>10</v>
      </c>
      <c r="H4">
        <v>6</v>
      </c>
      <c r="I4">
        <v>10</v>
      </c>
      <c r="J4">
        <v>16</v>
      </c>
    </row>
    <row r="5" spans="1:10" x14ac:dyDescent="0.25">
      <c r="A5" t="s">
        <v>84</v>
      </c>
      <c r="B5">
        <v>1</v>
      </c>
      <c r="C5" t="str">
        <f t="shared" si="0"/>
        <v>object 1</v>
      </c>
      <c r="D5">
        <v>4</v>
      </c>
      <c r="E5">
        <v>56</v>
      </c>
      <c r="F5">
        <v>16</v>
      </c>
      <c r="G5">
        <v>16</v>
      </c>
      <c r="H5">
        <v>8</v>
      </c>
      <c r="I5">
        <v>7</v>
      </c>
      <c r="J5">
        <v>9</v>
      </c>
    </row>
    <row r="6" spans="1:10" x14ac:dyDescent="0.25">
      <c r="A6" t="s">
        <v>84</v>
      </c>
      <c r="B6">
        <f>B2+1</f>
        <v>2</v>
      </c>
      <c r="C6" t="str">
        <f t="shared" si="0"/>
        <v>object 2</v>
      </c>
      <c r="D6">
        <v>1</v>
      </c>
      <c r="E6">
        <v>56</v>
      </c>
      <c r="F6">
        <v>19</v>
      </c>
      <c r="G6">
        <v>14</v>
      </c>
      <c r="H6">
        <v>11</v>
      </c>
      <c r="I6">
        <v>5</v>
      </c>
      <c r="J6">
        <v>7</v>
      </c>
    </row>
    <row r="7" spans="1:10" x14ac:dyDescent="0.25">
      <c r="A7" t="s">
        <v>84</v>
      </c>
      <c r="B7">
        <f t="shared" ref="B7:B25" si="1">B3+1</f>
        <v>2</v>
      </c>
      <c r="C7" t="str">
        <f t="shared" si="0"/>
        <v>object 2</v>
      </c>
      <c r="D7">
        <v>2</v>
      </c>
      <c r="E7">
        <v>56</v>
      </c>
      <c r="F7">
        <v>14</v>
      </c>
      <c r="G7">
        <v>15</v>
      </c>
      <c r="H7">
        <v>13</v>
      </c>
      <c r="I7">
        <v>8</v>
      </c>
      <c r="J7">
        <v>6</v>
      </c>
    </row>
    <row r="8" spans="1:10" x14ac:dyDescent="0.25">
      <c r="A8" t="s">
        <v>84</v>
      </c>
      <c r="B8">
        <f t="shared" si="1"/>
        <v>2</v>
      </c>
      <c r="C8" t="str">
        <f t="shared" si="0"/>
        <v>object 2</v>
      </c>
      <c r="D8">
        <v>3</v>
      </c>
      <c r="E8">
        <v>56</v>
      </c>
      <c r="F8">
        <v>10</v>
      </c>
      <c r="G8">
        <v>6</v>
      </c>
      <c r="H8">
        <v>12</v>
      </c>
      <c r="I8">
        <v>7</v>
      </c>
      <c r="J8">
        <v>21</v>
      </c>
    </row>
    <row r="9" spans="1:10" x14ac:dyDescent="0.25">
      <c r="A9" t="s">
        <v>84</v>
      </c>
      <c r="B9">
        <f t="shared" si="1"/>
        <v>2</v>
      </c>
      <c r="C9" t="str">
        <f t="shared" si="0"/>
        <v>object 2</v>
      </c>
      <c r="D9">
        <v>4</v>
      </c>
      <c r="E9">
        <v>56</v>
      </c>
      <c r="F9">
        <v>16</v>
      </c>
      <c r="G9">
        <v>16</v>
      </c>
      <c r="H9">
        <v>13</v>
      </c>
      <c r="I9">
        <v>3</v>
      </c>
      <c r="J9">
        <v>8</v>
      </c>
    </row>
    <row r="10" spans="1:10" x14ac:dyDescent="0.25">
      <c r="A10" t="s">
        <v>84</v>
      </c>
      <c r="B10">
        <f t="shared" si="1"/>
        <v>3</v>
      </c>
      <c r="C10" t="str">
        <f t="shared" si="0"/>
        <v>object 3</v>
      </c>
      <c r="D10">
        <v>1</v>
      </c>
      <c r="E10">
        <v>56</v>
      </c>
      <c r="F10">
        <v>16</v>
      </c>
      <c r="G10">
        <v>12</v>
      </c>
      <c r="H10">
        <v>15</v>
      </c>
      <c r="I10">
        <v>3</v>
      </c>
      <c r="J10">
        <v>10</v>
      </c>
    </row>
    <row r="11" spans="1:10" x14ac:dyDescent="0.25">
      <c r="A11" t="s">
        <v>84</v>
      </c>
      <c r="B11">
        <f t="shared" si="1"/>
        <v>3</v>
      </c>
      <c r="C11" t="str">
        <f t="shared" si="0"/>
        <v>object 3</v>
      </c>
      <c r="D11">
        <v>2</v>
      </c>
      <c r="E11">
        <v>56</v>
      </c>
      <c r="F11">
        <v>16</v>
      </c>
      <c r="G11">
        <v>11</v>
      </c>
      <c r="H11">
        <v>13</v>
      </c>
      <c r="I11">
        <v>5</v>
      </c>
      <c r="J11">
        <v>11</v>
      </c>
    </row>
    <row r="12" spans="1:10" x14ac:dyDescent="0.25">
      <c r="A12" t="s">
        <v>84</v>
      </c>
      <c r="B12">
        <f t="shared" si="1"/>
        <v>3</v>
      </c>
      <c r="C12" t="str">
        <f t="shared" si="0"/>
        <v>object 3</v>
      </c>
      <c r="D12">
        <v>3</v>
      </c>
      <c r="E12">
        <v>56</v>
      </c>
      <c r="F12">
        <v>15</v>
      </c>
      <c r="G12">
        <v>10</v>
      </c>
      <c r="H12">
        <v>7</v>
      </c>
      <c r="I12">
        <v>1</v>
      </c>
      <c r="J12">
        <v>23</v>
      </c>
    </row>
    <row r="13" spans="1:10" x14ac:dyDescent="0.25">
      <c r="A13" t="s">
        <v>84</v>
      </c>
      <c r="B13">
        <f t="shared" si="1"/>
        <v>3</v>
      </c>
      <c r="C13" t="str">
        <f t="shared" si="0"/>
        <v>object 3</v>
      </c>
      <c r="D13">
        <v>4</v>
      </c>
      <c r="E13">
        <v>56</v>
      </c>
      <c r="F13">
        <v>7</v>
      </c>
      <c r="G13">
        <v>12</v>
      </c>
      <c r="H13">
        <v>15</v>
      </c>
      <c r="I13">
        <v>8</v>
      </c>
      <c r="J13">
        <v>14</v>
      </c>
    </row>
    <row r="14" spans="1:10" x14ac:dyDescent="0.25">
      <c r="A14" t="s">
        <v>84</v>
      </c>
      <c r="B14">
        <f t="shared" si="1"/>
        <v>4</v>
      </c>
      <c r="C14" t="str">
        <f t="shared" si="0"/>
        <v>object 4</v>
      </c>
      <c r="D14">
        <v>1</v>
      </c>
      <c r="E14">
        <v>56</v>
      </c>
      <c r="F14">
        <v>6</v>
      </c>
      <c r="G14">
        <v>15</v>
      </c>
      <c r="H14">
        <v>9</v>
      </c>
      <c r="I14">
        <v>7</v>
      </c>
      <c r="J14">
        <v>19</v>
      </c>
    </row>
    <row r="15" spans="1:10" x14ac:dyDescent="0.25">
      <c r="A15" t="s">
        <v>84</v>
      </c>
      <c r="B15">
        <f t="shared" si="1"/>
        <v>4</v>
      </c>
      <c r="C15" t="str">
        <f t="shared" si="0"/>
        <v>object 4</v>
      </c>
      <c r="D15">
        <v>2</v>
      </c>
      <c r="E15">
        <v>56</v>
      </c>
      <c r="F15">
        <v>11</v>
      </c>
      <c r="G15">
        <v>7</v>
      </c>
      <c r="H15">
        <v>13</v>
      </c>
      <c r="I15">
        <v>3</v>
      </c>
      <c r="J15">
        <v>22</v>
      </c>
    </row>
    <row r="16" spans="1:10" x14ac:dyDescent="0.25">
      <c r="A16" t="s">
        <v>84</v>
      </c>
      <c r="B16">
        <f t="shared" si="1"/>
        <v>4</v>
      </c>
      <c r="C16" t="str">
        <f t="shared" si="0"/>
        <v>object 4</v>
      </c>
      <c r="D16">
        <v>3</v>
      </c>
      <c r="E16">
        <v>56</v>
      </c>
      <c r="F16">
        <v>20</v>
      </c>
      <c r="G16">
        <v>4</v>
      </c>
      <c r="H16">
        <v>7</v>
      </c>
      <c r="I16">
        <v>2</v>
      </c>
      <c r="J16">
        <v>23</v>
      </c>
    </row>
    <row r="17" spans="1:10" x14ac:dyDescent="0.25">
      <c r="A17" t="s">
        <v>84</v>
      </c>
      <c r="B17">
        <f t="shared" si="1"/>
        <v>4</v>
      </c>
      <c r="C17" t="str">
        <f t="shared" si="0"/>
        <v>object 4</v>
      </c>
      <c r="D17">
        <v>4</v>
      </c>
      <c r="E17">
        <v>56</v>
      </c>
      <c r="F17">
        <v>14</v>
      </c>
      <c r="G17">
        <v>8</v>
      </c>
      <c r="H17">
        <v>13</v>
      </c>
      <c r="I17">
        <v>3</v>
      </c>
      <c r="J17">
        <v>18</v>
      </c>
    </row>
    <row r="18" spans="1:10" x14ac:dyDescent="0.25">
      <c r="A18" t="s">
        <v>84</v>
      </c>
      <c r="B18">
        <f t="shared" si="1"/>
        <v>5</v>
      </c>
      <c r="C18" t="str">
        <f t="shared" si="0"/>
        <v>object 5</v>
      </c>
      <c r="D18">
        <v>1</v>
      </c>
      <c r="E18">
        <v>56</v>
      </c>
      <c r="F18">
        <v>14</v>
      </c>
      <c r="G18">
        <v>5</v>
      </c>
      <c r="H18">
        <v>13</v>
      </c>
      <c r="I18">
        <v>5</v>
      </c>
      <c r="J18">
        <v>19</v>
      </c>
    </row>
    <row r="19" spans="1:10" x14ac:dyDescent="0.25">
      <c r="A19" t="s">
        <v>84</v>
      </c>
      <c r="B19">
        <f t="shared" si="1"/>
        <v>5</v>
      </c>
      <c r="C19" t="str">
        <f t="shared" si="0"/>
        <v>object 5</v>
      </c>
      <c r="D19">
        <v>2</v>
      </c>
      <c r="E19">
        <v>56</v>
      </c>
      <c r="F19">
        <v>18</v>
      </c>
      <c r="G19">
        <v>8</v>
      </c>
      <c r="H19">
        <v>9</v>
      </c>
      <c r="I19">
        <v>5</v>
      </c>
      <c r="J19">
        <v>16</v>
      </c>
    </row>
    <row r="20" spans="1:10" x14ac:dyDescent="0.25">
      <c r="A20" t="s">
        <v>84</v>
      </c>
      <c r="B20">
        <f t="shared" si="1"/>
        <v>5</v>
      </c>
      <c r="C20" t="str">
        <f t="shared" si="0"/>
        <v>object 5</v>
      </c>
      <c r="D20">
        <v>3</v>
      </c>
      <c r="E20">
        <v>56</v>
      </c>
      <c r="F20">
        <v>17</v>
      </c>
      <c r="G20">
        <v>12</v>
      </c>
      <c r="H20">
        <v>13</v>
      </c>
      <c r="I20">
        <v>6</v>
      </c>
      <c r="J20">
        <v>8</v>
      </c>
    </row>
    <row r="21" spans="1:10" x14ac:dyDescent="0.25">
      <c r="A21" t="s">
        <v>84</v>
      </c>
      <c r="B21">
        <f t="shared" si="1"/>
        <v>5</v>
      </c>
      <c r="C21" t="str">
        <f t="shared" si="0"/>
        <v>object 5</v>
      </c>
      <c r="D21">
        <v>4</v>
      </c>
      <c r="E21">
        <v>56</v>
      </c>
      <c r="F21">
        <v>20</v>
      </c>
      <c r="G21">
        <v>6</v>
      </c>
      <c r="H21">
        <v>12</v>
      </c>
      <c r="I21">
        <v>8</v>
      </c>
      <c r="J21">
        <v>10</v>
      </c>
    </row>
    <row r="22" spans="1:10" x14ac:dyDescent="0.25">
      <c r="A22" t="s">
        <v>84</v>
      </c>
      <c r="B22">
        <f t="shared" si="1"/>
        <v>6</v>
      </c>
      <c r="C22" t="str">
        <f t="shared" si="0"/>
        <v>object 6</v>
      </c>
      <c r="D22">
        <v>1</v>
      </c>
      <c r="E22">
        <v>56</v>
      </c>
      <c r="F22">
        <v>11</v>
      </c>
      <c r="G22">
        <v>12</v>
      </c>
      <c r="H22">
        <v>7</v>
      </c>
      <c r="I22">
        <v>5</v>
      </c>
      <c r="J22">
        <v>21</v>
      </c>
    </row>
    <row r="23" spans="1:10" x14ac:dyDescent="0.25">
      <c r="A23" t="s">
        <v>84</v>
      </c>
      <c r="B23">
        <f t="shared" si="1"/>
        <v>6</v>
      </c>
      <c r="C23" t="str">
        <f t="shared" si="0"/>
        <v>object 6</v>
      </c>
      <c r="D23">
        <v>2</v>
      </c>
      <c r="E23">
        <v>56</v>
      </c>
      <c r="F23">
        <v>13</v>
      </c>
      <c r="G23">
        <v>6</v>
      </c>
      <c r="H23">
        <v>15</v>
      </c>
      <c r="I23">
        <v>12</v>
      </c>
      <c r="J23">
        <v>10</v>
      </c>
    </row>
    <row r="24" spans="1:10" x14ac:dyDescent="0.25">
      <c r="A24" t="s">
        <v>84</v>
      </c>
      <c r="B24">
        <f t="shared" si="1"/>
        <v>6</v>
      </c>
      <c r="C24" t="str">
        <f t="shared" si="0"/>
        <v>object 6</v>
      </c>
      <c r="D24">
        <v>3</v>
      </c>
      <c r="E24">
        <v>56</v>
      </c>
      <c r="F24">
        <v>13</v>
      </c>
      <c r="G24">
        <v>9</v>
      </c>
      <c r="H24">
        <v>14</v>
      </c>
      <c r="I24">
        <v>7</v>
      </c>
      <c r="J24">
        <v>13</v>
      </c>
    </row>
    <row r="25" spans="1:10" x14ac:dyDescent="0.25">
      <c r="A25" t="s">
        <v>84</v>
      </c>
      <c r="B25">
        <f t="shared" si="1"/>
        <v>6</v>
      </c>
      <c r="C25" t="str">
        <f t="shared" si="0"/>
        <v>object 6</v>
      </c>
      <c r="D25">
        <v>4</v>
      </c>
      <c r="E25">
        <v>56</v>
      </c>
      <c r="F25">
        <v>19</v>
      </c>
      <c r="G25">
        <v>8</v>
      </c>
      <c r="H25">
        <v>8</v>
      </c>
      <c r="I25">
        <v>7</v>
      </c>
      <c r="J25">
        <v>14</v>
      </c>
    </row>
    <row r="26" spans="1:10" x14ac:dyDescent="0.25">
      <c r="A26" t="s">
        <v>87</v>
      </c>
      <c r="B26">
        <v>1</v>
      </c>
      <c r="C26" t="str">
        <f t="shared" si="0"/>
        <v>object 1</v>
      </c>
      <c r="D26">
        <v>1</v>
      </c>
      <c r="E26">
        <v>56</v>
      </c>
      <c r="F26">
        <v>6</v>
      </c>
      <c r="G26">
        <v>3</v>
      </c>
      <c r="H26">
        <v>2</v>
      </c>
      <c r="I26">
        <v>3</v>
      </c>
      <c r="J26">
        <v>42</v>
      </c>
    </row>
    <row r="27" spans="1:10" x14ac:dyDescent="0.25">
      <c r="A27" t="s">
        <v>87</v>
      </c>
      <c r="B27">
        <v>1</v>
      </c>
      <c r="C27" t="str">
        <f t="shared" si="0"/>
        <v>object 1</v>
      </c>
      <c r="D27">
        <v>2</v>
      </c>
      <c r="E27">
        <v>56</v>
      </c>
      <c r="F27">
        <v>2</v>
      </c>
      <c r="G27">
        <v>2</v>
      </c>
      <c r="H27">
        <v>3</v>
      </c>
      <c r="I27">
        <v>1</v>
      </c>
      <c r="J27">
        <v>48</v>
      </c>
    </row>
    <row r="28" spans="1:10" x14ac:dyDescent="0.25">
      <c r="A28" t="s">
        <v>87</v>
      </c>
      <c r="B28">
        <v>1</v>
      </c>
      <c r="C28" t="str">
        <f t="shared" si="0"/>
        <v>object 1</v>
      </c>
      <c r="D28">
        <v>3</v>
      </c>
      <c r="E28">
        <v>56</v>
      </c>
      <c r="F28">
        <v>10</v>
      </c>
      <c r="G28">
        <v>1</v>
      </c>
      <c r="H28">
        <v>4</v>
      </c>
      <c r="I28">
        <v>1</v>
      </c>
      <c r="J28">
        <v>40</v>
      </c>
    </row>
    <row r="29" spans="1:10" x14ac:dyDescent="0.25">
      <c r="A29" t="s">
        <v>87</v>
      </c>
      <c r="B29">
        <v>1</v>
      </c>
      <c r="C29" t="str">
        <f t="shared" si="0"/>
        <v>object 1</v>
      </c>
      <c r="D29">
        <v>4</v>
      </c>
      <c r="E29">
        <v>56</v>
      </c>
      <c r="F29">
        <v>6</v>
      </c>
      <c r="G29">
        <v>0</v>
      </c>
      <c r="H29">
        <v>1</v>
      </c>
      <c r="I29">
        <v>0</v>
      </c>
      <c r="J29">
        <v>49</v>
      </c>
    </row>
    <row r="30" spans="1:10" x14ac:dyDescent="0.25">
      <c r="A30" t="s">
        <v>87</v>
      </c>
      <c r="B30">
        <f>B26+1</f>
        <v>2</v>
      </c>
      <c r="C30" t="str">
        <f t="shared" si="0"/>
        <v>object 2</v>
      </c>
      <c r="D30">
        <v>1</v>
      </c>
      <c r="E30">
        <v>56</v>
      </c>
      <c r="F30">
        <v>7</v>
      </c>
      <c r="G30">
        <v>2</v>
      </c>
      <c r="H30">
        <v>2</v>
      </c>
      <c r="I30">
        <v>5</v>
      </c>
      <c r="J30">
        <v>40</v>
      </c>
    </row>
    <row r="31" spans="1:10" x14ac:dyDescent="0.25">
      <c r="A31" t="s">
        <v>87</v>
      </c>
      <c r="B31">
        <f t="shared" ref="B31:B49" si="2">B27+1</f>
        <v>2</v>
      </c>
      <c r="C31" t="str">
        <f t="shared" si="0"/>
        <v>object 2</v>
      </c>
      <c r="D31">
        <v>2</v>
      </c>
      <c r="E31">
        <v>56</v>
      </c>
      <c r="F31">
        <v>5</v>
      </c>
      <c r="G31">
        <v>1</v>
      </c>
      <c r="H31">
        <v>2</v>
      </c>
      <c r="I31">
        <v>2</v>
      </c>
      <c r="J31">
        <v>46</v>
      </c>
    </row>
    <row r="32" spans="1:10" x14ac:dyDescent="0.25">
      <c r="A32" t="s">
        <v>87</v>
      </c>
      <c r="B32">
        <f t="shared" si="2"/>
        <v>2</v>
      </c>
      <c r="C32" t="str">
        <f t="shared" si="0"/>
        <v>object 2</v>
      </c>
      <c r="D32">
        <v>3</v>
      </c>
      <c r="E32">
        <v>56</v>
      </c>
      <c r="F32">
        <v>6</v>
      </c>
      <c r="G32">
        <v>1</v>
      </c>
      <c r="H32">
        <v>0</v>
      </c>
      <c r="I32">
        <v>2</v>
      </c>
      <c r="J32">
        <v>47</v>
      </c>
    </row>
    <row r="33" spans="1:10" x14ac:dyDescent="0.25">
      <c r="A33" t="s">
        <v>87</v>
      </c>
      <c r="B33">
        <f t="shared" si="2"/>
        <v>2</v>
      </c>
      <c r="C33" t="str">
        <f t="shared" si="0"/>
        <v>object 2</v>
      </c>
      <c r="D33">
        <v>4</v>
      </c>
      <c r="E33">
        <v>56</v>
      </c>
      <c r="F33">
        <v>7</v>
      </c>
      <c r="G33">
        <v>2</v>
      </c>
      <c r="H33">
        <v>3</v>
      </c>
      <c r="I33">
        <v>2</v>
      </c>
      <c r="J33">
        <v>42</v>
      </c>
    </row>
    <row r="34" spans="1:10" x14ac:dyDescent="0.25">
      <c r="A34" t="s">
        <v>87</v>
      </c>
      <c r="B34">
        <f t="shared" si="2"/>
        <v>3</v>
      </c>
      <c r="C34" t="str">
        <f t="shared" si="0"/>
        <v>object 3</v>
      </c>
      <c r="D34">
        <v>1</v>
      </c>
      <c r="E34">
        <v>56</v>
      </c>
      <c r="F34">
        <v>8</v>
      </c>
      <c r="G34">
        <v>1</v>
      </c>
      <c r="H34">
        <v>5</v>
      </c>
      <c r="I34">
        <v>7</v>
      </c>
      <c r="J34">
        <v>35</v>
      </c>
    </row>
    <row r="35" spans="1:10" x14ac:dyDescent="0.25">
      <c r="A35" t="s">
        <v>87</v>
      </c>
      <c r="B35">
        <f t="shared" si="2"/>
        <v>3</v>
      </c>
      <c r="C35" t="str">
        <f t="shared" si="0"/>
        <v>object 3</v>
      </c>
      <c r="D35">
        <v>2</v>
      </c>
      <c r="E35">
        <v>56</v>
      </c>
      <c r="F35">
        <v>5</v>
      </c>
      <c r="G35">
        <v>0</v>
      </c>
      <c r="H35">
        <v>0</v>
      </c>
      <c r="I35">
        <v>1</v>
      </c>
      <c r="J35">
        <v>50</v>
      </c>
    </row>
    <row r="36" spans="1:10" x14ac:dyDescent="0.25">
      <c r="A36" t="s">
        <v>87</v>
      </c>
      <c r="B36">
        <f t="shared" si="2"/>
        <v>3</v>
      </c>
      <c r="C36" t="str">
        <f t="shared" si="0"/>
        <v>object 3</v>
      </c>
      <c r="D36">
        <v>3</v>
      </c>
      <c r="E36">
        <v>56</v>
      </c>
      <c r="F36">
        <v>8</v>
      </c>
      <c r="G36">
        <v>0</v>
      </c>
      <c r="H36">
        <v>2</v>
      </c>
      <c r="I36">
        <v>2</v>
      </c>
      <c r="J36">
        <v>44</v>
      </c>
    </row>
    <row r="37" spans="1:10" x14ac:dyDescent="0.25">
      <c r="A37" t="s">
        <v>87</v>
      </c>
      <c r="B37">
        <f t="shared" si="2"/>
        <v>3</v>
      </c>
      <c r="C37" t="str">
        <f t="shared" si="0"/>
        <v>object 3</v>
      </c>
      <c r="D37">
        <v>4</v>
      </c>
      <c r="E37">
        <v>56</v>
      </c>
      <c r="F37">
        <v>6</v>
      </c>
      <c r="G37">
        <v>2</v>
      </c>
      <c r="H37">
        <v>0</v>
      </c>
      <c r="I37">
        <v>4</v>
      </c>
      <c r="J37">
        <v>44</v>
      </c>
    </row>
    <row r="38" spans="1:10" x14ac:dyDescent="0.25">
      <c r="A38" t="s">
        <v>87</v>
      </c>
      <c r="B38">
        <f t="shared" si="2"/>
        <v>4</v>
      </c>
      <c r="C38" t="str">
        <f t="shared" si="0"/>
        <v>object 4</v>
      </c>
      <c r="D38">
        <v>1</v>
      </c>
      <c r="E38">
        <v>56</v>
      </c>
      <c r="F38">
        <v>4</v>
      </c>
      <c r="G38">
        <v>3</v>
      </c>
      <c r="H38">
        <v>2</v>
      </c>
      <c r="I38">
        <v>4</v>
      </c>
      <c r="J38">
        <v>43</v>
      </c>
    </row>
    <row r="39" spans="1:10" x14ac:dyDescent="0.25">
      <c r="A39" t="s">
        <v>87</v>
      </c>
      <c r="B39">
        <f t="shared" si="2"/>
        <v>4</v>
      </c>
      <c r="C39" t="str">
        <f t="shared" si="0"/>
        <v>object 4</v>
      </c>
      <c r="D39">
        <v>2</v>
      </c>
      <c r="E39">
        <v>56</v>
      </c>
      <c r="F39">
        <v>6</v>
      </c>
      <c r="G39">
        <v>4</v>
      </c>
      <c r="H39">
        <v>0</v>
      </c>
      <c r="I39">
        <v>4</v>
      </c>
      <c r="J39">
        <v>42</v>
      </c>
    </row>
    <row r="40" spans="1:10" x14ac:dyDescent="0.25">
      <c r="A40" t="s">
        <v>87</v>
      </c>
      <c r="B40">
        <f t="shared" si="2"/>
        <v>4</v>
      </c>
      <c r="C40" t="str">
        <f t="shared" si="0"/>
        <v>object 4</v>
      </c>
      <c r="D40">
        <v>3</v>
      </c>
      <c r="E40">
        <v>56</v>
      </c>
      <c r="F40">
        <v>9</v>
      </c>
      <c r="G40">
        <v>2</v>
      </c>
      <c r="H40">
        <v>1</v>
      </c>
      <c r="I40">
        <v>3</v>
      </c>
      <c r="J40">
        <v>41</v>
      </c>
    </row>
    <row r="41" spans="1:10" x14ac:dyDescent="0.25">
      <c r="A41" t="s">
        <v>87</v>
      </c>
      <c r="B41">
        <f t="shared" si="2"/>
        <v>4</v>
      </c>
      <c r="C41" t="str">
        <f t="shared" si="0"/>
        <v>object 4</v>
      </c>
      <c r="D41">
        <v>4</v>
      </c>
      <c r="E41">
        <v>56</v>
      </c>
      <c r="F41">
        <v>8</v>
      </c>
      <c r="G41">
        <v>3</v>
      </c>
      <c r="H41">
        <v>2</v>
      </c>
      <c r="I41">
        <v>2</v>
      </c>
      <c r="J41">
        <v>41</v>
      </c>
    </row>
    <row r="42" spans="1:10" x14ac:dyDescent="0.25">
      <c r="A42" t="s">
        <v>87</v>
      </c>
      <c r="B42">
        <f t="shared" si="2"/>
        <v>5</v>
      </c>
      <c r="C42" t="str">
        <f t="shared" si="0"/>
        <v>object 5</v>
      </c>
      <c r="D42">
        <v>1</v>
      </c>
      <c r="E42">
        <v>56</v>
      </c>
      <c r="F42">
        <v>8</v>
      </c>
      <c r="G42">
        <v>1</v>
      </c>
      <c r="H42">
        <v>3</v>
      </c>
      <c r="I42">
        <v>4</v>
      </c>
      <c r="J42">
        <v>40</v>
      </c>
    </row>
    <row r="43" spans="1:10" x14ac:dyDescent="0.25">
      <c r="A43" t="s">
        <v>87</v>
      </c>
      <c r="B43">
        <f t="shared" si="2"/>
        <v>5</v>
      </c>
      <c r="C43" t="str">
        <f t="shared" si="0"/>
        <v>object 5</v>
      </c>
      <c r="D43">
        <v>2</v>
      </c>
      <c r="E43">
        <v>56</v>
      </c>
      <c r="F43">
        <v>6</v>
      </c>
      <c r="G43">
        <v>1</v>
      </c>
      <c r="H43">
        <v>5</v>
      </c>
      <c r="I43">
        <v>2</v>
      </c>
      <c r="J43">
        <v>42</v>
      </c>
    </row>
    <row r="44" spans="1:10" x14ac:dyDescent="0.25">
      <c r="A44" t="s">
        <v>87</v>
      </c>
      <c r="B44">
        <f t="shared" si="2"/>
        <v>5</v>
      </c>
      <c r="C44" t="str">
        <f t="shared" si="0"/>
        <v>object 5</v>
      </c>
      <c r="D44">
        <v>3</v>
      </c>
      <c r="E44">
        <v>56</v>
      </c>
      <c r="F44">
        <v>5</v>
      </c>
      <c r="G44">
        <v>4</v>
      </c>
      <c r="H44">
        <v>2</v>
      </c>
      <c r="I44">
        <v>4</v>
      </c>
      <c r="J44">
        <v>41</v>
      </c>
    </row>
    <row r="45" spans="1:10" x14ac:dyDescent="0.25">
      <c r="A45" t="s">
        <v>87</v>
      </c>
      <c r="B45">
        <f t="shared" si="2"/>
        <v>5</v>
      </c>
      <c r="C45" t="str">
        <f t="shared" si="0"/>
        <v>object 5</v>
      </c>
      <c r="D45">
        <v>4</v>
      </c>
      <c r="E45">
        <v>56</v>
      </c>
      <c r="F45">
        <v>8</v>
      </c>
      <c r="G45">
        <v>4</v>
      </c>
      <c r="H45">
        <v>3</v>
      </c>
      <c r="I45">
        <v>1</v>
      </c>
      <c r="J45">
        <v>40</v>
      </c>
    </row>
    <row r="46" spans="1:10" x14ac:dyDescent="0.25">
      <c r="A46" t="s">
        <v>87</v>
      </c>
      <c r="B46">
        <f t="shared" si="2"/>
        <v>6</v>
      </c>
      <c r="C46" t="str">
        <f t="shared" si="0"/>
        <v>object 6</v>
      </c>
      <c r="D46">
        <v>1</v>
      </c>
      <c r="E46">
        <v>56</v>
      </c>
      <c r="F46">
        <v>4</v>
      </c>
      <c r="G46">
        <v>2</v>
      </c>
      <c r="H46">
        <v>2</v>
      </c>
      <c r="I46">
        <v>0</v>
      </c>
      <c r="J46">
        <v>48</v>
      </c>
    </row>
    <row r="47" spans="1:10" x14ac:dyDescent="0.25">
      <c r="A47" t="s">
        <v>87</v>
      </c>
      <c r="B47">
        <f t="shared" si="2"/>
        <v>6</v>
      </c>
      <c r="C47" t="str">
        <f t="shared" si="0"/>
        <v>object 6</v>
      </c>
      <c r="D47">
        <v>2</v>
      </c>
      <c r="E47">
        <v>56</v>
      </c>
      <c r="F47">
        <v>5</v>
      </c>
      <c r="G47">
        <v>1</v>
      </c>
      <c r="H47">
        <v>3</v>
      </c>
      <c r="I47">
        <v>0</v>
      </c>
      <c r="J47">
        <v>47</v>
      </c>
    </row>
    <row r="48" spans="1:10" x14ac:dyDescent="0.25">
      <c r="A48" t="s">
        <v>87</v>
      </c>
      <c r="B48">
        <f t="shared" si="2"/>
        <v>6</v>
      </c>
      <c r="C48" t="str">
        <f t="shared" si="0"/>
        <v>object 6</v>
      </c>
      <c r="D48">
        <v>3</v>
      </c>
      <c r="E48">
        <v>56</v>
      </c>
      <c r="F48">
        <v>10</v>
      </c>
      <c r="G48">
        <v>2</v>
      </c>
      <c r="H48">
        <v>1</v>
      </c>
      <c r="I48">
        <v>3</v>
      </c>
      <c r="J48">
        <v>40</v>
      </c>
    </row>
    <row r="49" spans="1:10" x14ac:dyDescent="0.25">
      <c r="A49" t="s">
        <v>87</v>
      </c>
      <c r="B49">
        <f t="shared" si="2"/>
        <v>6</v>
      </c>
      <c r="C49" t="str">
        <f t="shared" si="0"/>
        <v>object 6</v>
      </c>
      <c r="D49">
        <v>4</v>
      </c>
      <c r="E49">
        <v>56</v>
      </c>
      <c r="F49">
        <v>8</v>
      </c>
      <c r="G49">
        <v>3</v>
      </c>
      <c r="H49">
        <v>0</v>
      </c>
      <c r="I49">
        <v>4</v>
      </c>
      <c r="J49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5</vt:i4>
      </vt:variant>
    </vt:vector>
  </HeadingPairs>
  <TitlesOfParts>
    <vt:vector size="12" baseType="lpstr">
      <vt:lpstr>FAB_4</vt:lpstr>
      <vt:lpstr>samenvatting</vt:lpstr>
      <vt:lpstr>Datum 1</vt:lpstr>
      <vt:lpstr>Datum 2</vt:lpstr>
      <vt:lpstr>Datum 3</vt:lpstr>
      <vt:lpstr>Totaal</vt:lpstr>
      <vt:lpstr>statistiek</vt:lpstr>
      <vt:lpstr>'Datum 1'!Afdrukbereik</vt:lpstr>
      <vt:lpstr>'Datum 2'!Afdrukbereik</vt:lpstr>
      <vt:lpstr>'Datum 3'!Afdrukbereik</vt:lpstr>
      <vt:lpstr>FAB_4!Afdrukbereik</vt:lpstr>
      <vt:lpstr>Totaal!Afdrukbereik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Van Aert</dc:creator>
  <cp:lastModifiedBy>Dieter Baets</cp:lastModifiedBy>
  <cp:lastPrinted>2019-10-21T05:16:45Z</cp:lastPrinted>
  <dcterms:created xsi:type="dcterms:W3CDTF">2010-06-01T07:11:05Z</dcterms:created>
  <dcterms:modified xsi:type="dcterms:W3CDTF">2020-05-01T18:09:34Z</dcterms:modified>
</cp:coreProperties>
</file>