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db\Github\cantos\resucito\src\"/>
    </mc:Choice>
  </mc:AlternateContent>
  <xr:revisionPtr revIDLastSave="0" documentId="13_ncr:1_{45829BA6-91AA-4D10-880E-0AB4086AF417}" xr6:coauthVersionLast="47" xr6:coauthVersionMax="47" xr10:uidLastSave="{00000000-0000-0000-0000-000000000000}"/>
  <bookViews>
    <workbookView xWindow="38280" yWindow="-120" windowWidth="51840" windowHeight="21120" xr2:uid="{C4F98A60-BE26-49E4-8B31-84369DED5F47}"/>
  </bookViews>
  <sheets>
    <sheet name="find" sheetId="1" r:id="rId1"/>
    <sheet name="Codigo Cantos" sheetId="2" r:id="rId2"/>
    <sheet name="find (2)copia "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5" i="3" l="1"/>
  <c r="B245" i="3" a="1"/>
  <c r="B245" i="3" s="1"/>
  <c r="H244" i="3"/>
  <c r="C244" i="3"/>
  <c r="B244" i="3" a="1"/>
  <c r="B244" i="3" s="1"/>
  <c r="G244" i="3" s="1"/>
  <c r="C243" i="3"/>
  <c r="B243" i="3"/>
  <c r="B243" i="3" a="1"/>
  <c r="H242" i="3"/>
  <c r="C242" i="3"/>
  <c r="B242" i="3" a="1"/>
  <c r="B242" i="3" s="1"/>
  <c r="G242" i="3" s="1"/>
  <c r="D231" i="3"/>
  <c r="E230" i="3"/>
  <c r="D230" i="3"/>
  <c r="A230" i="3"/>
  <c r="A231" i="3" s="1"/>
  <c r="E229" i="3"/>
  <c r="D229" i="3"/>
  <c r="E228" i="3"/>
  <c r="D228" i="3"/>
  <c r="B228" i="3" s="1" a="1"/>
  <c r="B228" i="3" s="1"/>
  <c r="C228" i="3"/>
  <c r="E227" i="3"/>
  <c r="D227" i="3"/>
  <c r="E226" i="3"/>
  <c r="D226" i="3"/>
  <c r="C226" i="3"/>
  <c r="B226" i="3" a="1"/>
  <c r="B226" i="3" s="1"/>
  <c r="E225" i="3"/>
  <c r="D225" i="3"/>
  <c r="C225" i="3"/>
  <c r="B225" i="3"/>
  <c r="B225" i="3" a="1"/>
  <c r="H224" i="3"/>
  <c r="E224" i="3"/>
  <c r="D224" i="3"/>
  <c r="C224" i="3" s="1"/>
  <c r="B224" i="3" a="1"/>
  <c r="B224" i="3" s="1"/>
  <c r="G224" i="3" s="1"/>
  <c r="E223" i="3"/>
  <c r="D223" i="3"/>
  <c r="C223" i="3"/>
  <c r="B223" i="3" a="1"/>
  <c r="B223" i="3" s="1"/>
  <c r="G222" i="3"/>
  <c r="E222" i="3"/>
  <c r="H222" i="3" s="1"/>
  <c r="D222" i="3"/>
  <c r="C222" i="3"/>
  <c r="B222" i="3"/>
  <c r="B222" i="3" a="1"/>
  <c r="E221" i="3"/>
  <c r="D221" i="3"/>
  <c r="E220" i="3"/>
  <c r="D220" i="3"/>
  <c r="B220" i="3" s="1" a="1"/>
  <c r="B220" i="3" s="1"/>
  <c r="C220" i="3"/>
  <c r="E219" i="3"/>
  <c r="D219" i="3"/>
  <c r="E218" i="3"/>
  <c r="D218" i="3"/>
  <c r="C218" i="3"/>
  <c r="B218" i="3" a="1"/>
  <c r="B218" i="3" s="1"/>
  <c r="E217" i="3"/>
  <c r="D217" i="3"/>
  <c r="C217" i="3"/>
  <c r="B217" i="3"/>
  <c r="B217" i="3" a="1"/>
  <c r="E216" i="3"/>
  <c r="D216" i="3"/>
  <c r="C216" i="3" s="1"/>
  <c r="H216" i="3" s="1"/>
  <c r="B216" i="3" a="1"/>
  <c r="B216" i="3" s="1"/>
  <c r="G216" i="3" s="1"/>
  <c r="G215" i="3"/>
  <c r="E215" i="3"/>
  <c r="D215" i="3"/>
  <c r="C215" i="3"/>
  <c r="B215" i="3" a="1"/>
  <c r="B215" i="3" s="1"/>
  <c r="H214" i="3"/>
  <c r="E214" i="3"/>
  <c r="D214" i="3"/>
  <c r="C214" i="3"/>
  <c r="B214" i="3" a="1"/>
  <c r="B214" i="3" s="1"/>
  <c r="G214" i="3" s="1"/>
  <c r="E213" i="3"/>
  <c r="D213" i="3"/>
  <c r="E212" i="3"/>
  <c r="D212" i="3"/>
  <c r="B212" i="3" s="1" a="1"/>
  <c r="B212" i="3" s="1"/>
  <c r="C212" i="3"/>
  <c r="E211" i="3"/>
  <c r="D211" i="3"/>
  <c r="E210" i="3"/>
  <c r="D210" i="3"/>
  <c r="C210" i="3"/>
  <c r="B210" i="3" a="1"/>
  <c r="B210" i="3" s="1"/>
  <c r="E209" i="3"/>
  <c r="D209" i="3"/>
  <c r="C209" i="3"/>
  <c r="B209" i="3"/>
  <c r="B209" i="3" a="1"/>
  <c r="E208" i="3"/>
  <c r="D208" i="3"/>
  <c r="C208" i="3" s="1"/>
  <c r="B208" i="3" a="1"/>
  <c r="B208" i="3" s="1"/>
  <c r="G208" i="3" s="1"/>
  <c r="G207" i="3"/>
  <c r="E207" i="3"/>
  <c r="D207" i="3"/>
  <c r="C207" i="3"/>
  <c r="B207" i="3" a="1"/>
  <c r="B207" i="3" s="1"/>
  <c r="E206" i="3"/>
  <c r="H206" i="3" s="1"/>
  <c r="D206" i="3"/>
  <c r="C206" i="3"/>
  <c r="B206" i="3" a="1"/>
  <c r="B206" i="3" s="1"/>
  <c r="G206" i="3" s="1"/>
  <c r="E205" i="3"/>
  <c r="D205" i="3"/>
  <c r="E204" i="3"/>
  <c r="D204" i="3"/>
  <c r="B204" i="3" s="1" a="1"/>
  <c r="B204" i="3" s="1"/>
  <c r="C204" i="3"/>
  <c r="E203" i="3"/>
  <c r="D203" i="3"/>
  <c r="E202" i="3"/>
  <c r="D202" i="3"/>
  <c r="C202" i="3" s="1"/>
  <c r="B202" i="3" a="1"/>
  <c r="B202" i="3" s="1"/>
  <c r="E201" i="3"/>
  <c r="D201" i="3"/>
  <c r="C201" i="3"/>
  <c r="B201" i="3"/>
  <c r="B201" i="3" a="1"/>
  <c r="E200" i="3"/>
  <c r="D200" i="3"/>
  <c r="C200" i="3"/>
  <c r="B200" i="3"/>
  <c r="B200" i="3" a="1"/>
  <c r="G199" i="3"/>
  <c r="H199" i="3" s="1"/>
  <c r="E199" i="3"/>
  <c r="D199" i="3"/>
  <c r="C199" i="3"/>
  <c r="B199" i="3" a="1"/>
  <c r="B199" i="3" s="1"/>
  <c r="H198" i="3"/>
  <c r="G198" i="3"/>
  <c r="E198" i="3"/>
  <c r="D198" i="3"/>
  <c r="C198" i="3"/>
  <c r="B198" i="3" a="1"/>
  <c r="B198" i="3" s="1"/>
  <c r="E197" i="3"/>
  <c r="D197" i="3"/>
  <c r="E196" i="3"/>
  <c r="D196" i="3"/>
  <c r="B196" i="3" s="1" a="1"/>
  <c r="B196" i="3" s="1"/>
  <c r="E195" i="3"/>
  <c r="D195" i="3"/>
  <c r="B195" i="3" s="1" a="1"/>
  <c r="C195" i="3"/>
  <c r="B195" i="3"/>
  <c r="E194" i="3"/>
  <c r="D194" i="3"/>
  <c r="C194" i="3"/>
  <c r="B194" i="3" a="1"/>
  <c r="B194" i="3" s="1"/>
  <c r="E193" i="3"/>
  <c r="D193" i="3"/>
  <c r="C193" i="3"/>
  <c r="B193" i="3" a="1"/>
  <c r="B193" i="3" s="1"/>
  <c r="E192" i="3"/>
  <c r="D192" i="3"/>
  <c r="C192" i="3"/>
  <c r="B192" i="3"/>
  <c r="B192" i="3" a="1"/>
  <c r="E191" i="3"/>
  <c r="D191" i="3"/>
  <c r="C191" i="3" s="1"/>
  <c r="B191" i="3" a="1"/>
  <c r="B191" i="3" s="1"/>
  <c r="G190" i="3"/>
  <c r="E190" i="3"/>
  <c r="D190" i="3"/>
  <c r="C190" i="3"/>
  <c r="B190" i="3" a="1"/>
  <c r="B190" i="3" s="1"/>
  <c r="E189" i="3"/>
  <c r="D189" i="3"/>
  <c r="E188" i="3"/>
  <c r="D188" i="3"/>
  <c r="B188" i="3" s="1" a="1"/>
  <c r="B188" i="3" s="1"/>
  <c r="C188" i="3"/>
  <c r="E187" i="3"/>
  <c r="D187" i="3"/>
  <c r="B187" i="3" s="1" a="1"/>
  <c r="B187" i="3"/>
  <c r="E186" i="3"/>
  <c r="D186" i="3"/>
  <c r="C186" i="3"/>
  <c r="B186" i="3"/>
  <c r="B186" i="3" a="1"/>
  <c r="E185" i="3"/>
  <c r="D185" i="3"/>
  <c r="C185" i="3"/>
  <c r="B185" i="3"/>
  <c r="B185" i="3" a="1"/>
  <c r="E184" i="3"/>
  <c r="D184" i="3"/>
  <c r="C184" i="3"/>
  <c r="B184" i="3" a="1"/>
  <c r="B184" i="3" s="1"/>
  <c r="E183" i="3"/>
  <c r="D183" i="3"/>
  <c r="C183" i="3" s="1"/>
  <c r="B183" i="3" a="1"/>
  <c r="B183" i="3" s="1"/>
  <c r="E182" i="3"/>
  <c r="D182" i="3"/>
  <c r="C182" i="3"/>
  <c r="B182" i="3" a="1"/>
  <c r="B182" i="3" s="1"/>
  <c r="G182" i="3" s="1"/>
  <c r="H182" i="3" s="1"/>
  <c r="E181" i="3"/>
  <c r="D181" i="3"/>
  <c r="E180" i="3"/>
  <c r="D180" i="3"/>
  <c r="B180" i="3" s="1" a="1"/>
  <c r="B180" i="3" s="1"/>
  <c r="G180" i="3" s="1"/>
  <c r="G179" i="3"/>
  <c r="E179" i="3"/>
  <c r="D179" i="3"/>
  <c r="B179" i="3" s="1" a="1"/>
  <c r="C179" i="3"/>
  <c r="B179" i="3"/>
  <c r="E178" i="3"/>
  <c r="D178" i="3"/>
  <c r="C178" i="3" s="1"/>
  <c r="B178" i="3" a="1"/>
  <c r="B178" i="3" s="1"/>
  <c r="E177" i="3"/>
  <c r="D177" i="3"/>
  <c r="E176" i="3"/>
  <c r="D176" i="3"/>
  <c r="C176" i="3"/>
  <c r="B176" i="3"/>
  <c r="B176" i="3" a="1"/>
  <c r="E175" i="3"/>
  <c r="D175" i="3"/>
  <c r="C175" i="3" s="1"/>
  <c r="B175" i="3"/>
  <c r="B175" i="3" a="1"/>
  <c r="E174" i="3"/>
  <c r="D174" i="3"/>
  <c r="C174" i="3"/>
  <c r="B174" i="3" a="1"/>
  <c r="B174" i="3" s="1"/>
  <c r="G174" i="3" s="1"/>
  <c r="H174" i="3" s="1"/>
  <c r="E173" i="3"/>
  <c r="D173" i="3"/>
  <c r="G172" i="3"/>
  <c r="E172" i="3"/>
  <c r="D172" i="3"/>
  <c r="B172" i="3" s="1" a="1"/>
  <c r="B172" i="3" s="1"/>
  <c r="C172" i="3"/>
  <c r="E171" i="3"/>
  <c r="D171" i="3"/>
  <c r="B171" i="3" s="1" a="1"/>
  <c r="B171" i="3"/>
  <c r="G171" i="3" s="1"/>
  <c r="E170" i="3"/>
  <c r="D170" i="3"/>
  <c r="C170" i="3"/>
  <c r="B170" i="3" a="1"/>
  <c r="B170" i="3" s="1"/>
  <c r="E169" i="3"/>
  <c r="D169" i="3"/>
  <c r="C169" i="3"/>
  <c r="B169" i="3" a="1"/>
  <c r="B169" i="3" s="1"/>
  <c r="H168" i="3"/>
  <c r="E168" i="3"/>
  <c r="D168" i="3"/>
  <c r="C168" i="3"/>
  <c r="B168" i="3" a="1"/>
  <c r="B168" i="3" s="1"/>
  <c r="G168" i="3" s="1"/>
  <c r="E167" i="3"/>
  <c r="D167" i="3"/>
  <c r="C167" i="3" s="1"/>
  <c r="B167" i="3"/>
  <c r="B167" i="3" a="1"/>
  <c r="G166" i="3"/>
  <c r="E166" i="3"/>
  <c r="D166" i="3"/>
  <c r="C166" i="3"/>
  <c r="B166" i="3" a="1"/>
  <c r="B166" i="3" s="1"/>
  <c r="H166" i="3" s="1"/>
  <c r="E165" i="3"/>
  <c r="D165" i="3"/>
  <c r="G164" i="3"/>
  <c r="E164" i="3"/>
  <c r="D164" i="3"/>
  <c r="B164" i="3" s="1" a="1"/>
  <c r="B164" i="3" s="1"/>
  <c r="H164" i="3" s="1"/>
  <c r="C164" i="3"/>
  <c r="E163" i="3"/>
  <c r="D163" i="3"/>
  <c r="E162" i="3"/>
  <c r="D162" i="3"/>
  <c r="B162" i="3" s="1" a="1"/>
  <c r="B162" i="3" s="1"/>
  <c r="C162" i="3"/>
  <c r="E161" i="3"/>
  <c r="D161" i="3"/>
  <c r="C161" i="3"/>
  <c r="B161" i="3"/>
  <c r="B161" i="3" a="1"/>
  <c r="E160" i="3"/>
  <c r="D160" i="3"/>
  <c r="C160" i="3"/>
  <c r="B160" i="3" a="1"/>
  <c r="B160" i="3" s="1"/>
  <c r="G160" i="3" s="1"/>
  <c r="E159" i="3"/>
  <c r="D159" i="3"/>
  <c r="C159" i="3" s="1"/>
  <c r="B159" i="3" a="1"/>
  <c r="B159" i="3" s="1"/>
  <c r="G159" i="3" s="1"/>
  <c r="G158" i="3"/>
  <c r="E158" i="3"/>
  <c r="D158" i="3"/>
  <c r="C158" i="3"/>
  <c r="B158" i="3" a="1"/>
  <c r="B158" i="3" s="1"/>
  <c r="E157" i="3"/>
  <c r="D157" i="3"/>
  <c r="E156" i="3"/>
  <c r="D156" i="3"/>
  <c r="E155" i="3"/>
  <c r="D155" i="3"/>
  <c r="B155" i="3" s="1" a="1"/>
  <c r="B155" i="3" s="1"/>
  <c r="E154" i="3"/>
  <c r="D154" i="3"/>
  <c r="C154" i="3"/>
  <c r="B154" i="3" a="1"/>
  <c r="B154" i="3" s="1"/>
  <c r="G154" i="3" s="1"/>
  <c r="E153" i="3"/>
  <c r="D153" i="3"/>
  <c r="C153" i="3"/>
  <c r="B153" i="3" a="1"/>
  <c r="B153" i="3" s="1"/>
  <c r="E152" i="3"/>
  <c r="D152" i="3"/>
  <c r="C152" i="3"/>
  <c r="B152" i="3" a="1"/>
  <c r="B152" i="3" s="1"/>
  <c r="E151" i="3"/>
  <c r="D151" i="3"/>
  <c r="C151" i="3" s="1"/>
  <c r="H150" i="3"/>
  <c r="E150" i="3"/>
  <c r="D150" i="3"/>
  <c r="C150" i="3"/>
  <c r="B150" i="3"/>
  <c r="G150" i="3" s="1"/>
  <c r="B150" i="3" a="1"/>
  <c r="E149" i="3"/>
  <c r="D149" i="3"/>
  <c r="C149" i="3" s="1"/>
  <c r="B149" i="3" a="1"/>
  <c r="B149" i="3" s="1"/>
  <c r="E148" i="3"/>
  <c r="D148" i="3"/>
  <c r="C148" i="3" s="1"/>
  <c r="E147" i="3"/>
  <c r="D147" i="3"/>
  <c r="B147" i="3" s="1" a="1"/>
  <c r="C147" i="3"/>
  <c r="B147" i="3"/>
  <c r="E146" i="3"/>
  <c r="D146" i="3"/>
  <c r="C146" i="3" s="1"/>
  <c r="B146" i="3" a="1"/>
  <c r="B146" i="3" s="1"/>
  <c r="G146" i="3" s="1"/>
  <c r="E145" i="3"/>
  <c r="D145" i="3"/>
  <c r="C145" i="3" s="1"/>
  <c r="B145" i="3" a="1"/>
  <c r="B145" i="3" s="1"/>
  <c r="E144" i="3"/>
  <c r="D144" i="3"/>
  <c r="E143" i="3"/>
  <c r="D143" i="3"/>
  <c r="B143" i="3" s="1" a="1"/>
  <c r="B143" i="3" s="1"/>
  <c r="C143" i="3"/>
  <c r="E142" i="3"/>
  <c r="D142" i="3"/>
  <c r="C142" i="3"/>
  <c r="B142" i="3"/>
  <c r="B142" i="3" a="1"/>
  <c r="H141" i="3"/>
  <c r="E141" i="3"/>
  <c r="D141" i="3"/>
  <c r="C141" i="3" s="1"/>
  <c r="B141" i="3" a="1"/>
  <c r="B141" i="3" s="1"/>
  <c r="G141" i="3" s="1"/>
  <c r="E140" i="3"/>
  <c r="D140" i="3"/>
  <c r="C140" i="3"/>
  <c r="B140" i="3" a="1"/>
  <c r="B140" i="3" s="1"/>
  <c r="G140" i="3" s="1"/>
  <c r="G139" i="3"/>
  <c r="E139" i="3"/>
  <c r="D139" i="3"/>
  <c r="B139" i="3" s="1" a="1"/>
  <c r="C139" i="3"/>
  <c r="H139" i="3" s="1"/>
  <c r="B139" i="3"/>
  <c r="E138" i="3"/>
  <c r="D138" i="3"/>
  <c r="C138" i="3" s="1"/>
  <c r="B138" i="3" a="1"/>
  <c r="B138" i="3" s="1"/>
  <c r="E137" i="3"/>
  <c r="D137" i="3"/>
  <c r="C137" i="3" s="1"/>
  <c r="E136" i="3"/>
  <c r="D136" i="3"/>
  <c r="C136" i="3"/>
  <c r="B136" i="3"/>
  <c r="B136" i="3" a="1"/>
  <c r="E135" i="3"/>
  <c r="C135" i="3"/>
  <c r="B135" i="3" a="1"/>
  <c r="B135" i="3" s="1"/>
  <c r="G135" i="3" s="1"/>
  <c r="G134" i="3"/>
  <c r="E134" i="3"/>
  <c r="C134" i="3"/>
  <c r="H134" i="3" s="1"/>
  <c r="B134" i="3" a="1"/>
  <c r="B134" i="3" s="1"/>
  <c r="E133" i="3"/>
  <c r="H133" i="3" s="1"/>
  <c r="C133" i="3"/>
  <c r="B133" i="3" a="1"/>
  <c r="B133" i="3" s="1"/>
  <c r="G133" i="3" s="1"/>
  <c r="G132" i="3"/>
  <c r="E132" i="3"/>
  <c r="C132" i="3"/>
  <c r="B132" i="3" a="1"/>
  <c r="B132" i="3" s="1"/>
  <c r="E131" i="3"/>
  <c r="C131" i="3"/>
  <c r="B131" i="3" a="1"/>
  <c r="B131" i="3" s="1"/>
  <c r="G131" i="3" s="1"/>
  <c r="G130" i="3"/>
  <c r="E130" i="3"/>
  <c r="C130" i="3"/>
  <c r="B130" i="3" a="1"/>
  <c r="B130" i="3" s="1"/>
  <c r="E129" i="3"/>
  <c r="C129" i="3"/>
  <c r="B129" i="3" a="1"/>
  <c r="B129" i="3" s="1"/>
  <c r="E128" i="3"/>
  <c r="C128" i="3"/>
  <c r="B128" i="3" a="1"/>
  <c r="B128" i="3" s="1"/>
  <c r="G127" i="3"/>
  <c r="E127" i="3"/>
  <c r="C127" i="3"/>
  <c r="B127" i="3"/>
  <c r="B127" i="3" a="1"/>
  <c r="E126" i="3"/>
  <c r="C126" i="3"/>
  <c r="B126" i="3" a="1"/>
  <c r="B126" i="3" s="1"/>
  <c r="E125" i="3"/>
  <c r="C125" i="3"/>
  <c r="B125" i="3"/>
  <c r="B125" i="3" a="1"/>
  <c r="E124" i="3"/>
  <c r="C124" i="3"/>
  <c r="B124" i="3" a="1"/>
  <c r="B124" i="3" s="1"/>
  <c r="E123" i="3"/>
  <c r="C123" i="3"/>
  <c r="B123" i="3" a="1"/>
  <c r="B123" i="3" s="1"/>
  <c r="G122" i="3"/>
  <c r="E122" i="3"/>
  <c r="C122" i="3"/>
  <c r="H122" i="3" s="1"/>
  <c r="B122" i="3" a="1"/>
  <c r="B122" i="3" s="1"/>
  <c r="G121" i="3"/>
  <c r="E121" i="3"/>
  <c r="H121" i="3" s="1"/>
  <c r="C121" i="3"/>
  <c r="B121" i="3"/>
  <c r="B121" i="3" a="1"/>
  <c r="E120" i="3"/>
  <c r="C120" i="3"/>
  <c r="B120" i="3" a="1"/>
  <c r="B120" i="3" s="1"/>
  <c r="E119" i="3"/>
  <c r="C119" i="3"/>
  <c r="B119" i="3" a="1"/>
  <c r="B119" i="3" s="1"/>
  <c r="G118" i="3"/>
  <c r="E118" i="3"/>
  <c r="H118" i="3" s="1"/>
  <c r="C118" i="3"/>
  <c r="B118" i="3" a="1"/>
  <c r="B118" i="3" s="1"/>
  <c r="E117" i="3"/>
  <c r="C117" i="3"/>
  <c r="B117" i="3" a="1"/>
  <c r="B117" i="3" s="1"/>
  <c r="G116" i="3"/>
  <c r="E116" i="3"/>
  <c r="C116" i="3"/>
  <c r="B116" i="3" a="1"/>
  <c r="B116" i="3" s="1"/>
  <c r="E115" i="3"/>
  <c r="C115" i="3"/>
  <c r="B115" i="3" a="1"/>
  <c r="B115" i="3" s="1"/>
  <c r="E114" i="3"/>
  <c r="C114" i="3"/>
  <c r="B114" i="3" a="1"/>
  <c r="B114" i="3" s="1"/>
  <c r="E113" i="3"/>
  <c r="C113" i="3"/>
  <c r="B113" i="3" a="1"/>
  <c r="B113" i="3" s="1"/>
  <c r="E112" i="3"/>
  <c r="C112" i="3"/>
  <c r="B112" i="3" a="1"/>
  <c r="B112" i="3" s="1"/>
  <c r="G112" i="3" s="1"/>
  <c r="H112" i="3" s="1"/>
  <c r="E111" i="3"/>
  <c r="C111" i="3"/>
  <c r="B111" i="3" a="1"/>
  <c r="B111" i="3" s="1"/>
  <c r="G111" i="3" s="1"/>
  <c r="H111" i="3" s="1"/>
  <c r="E110" i="3"/>
  <c r="C110" i="3"/>
  <c r="B110" i="3"/>
  <c r="G110" i="3" s="1"/>
  <c r="B110" i="3" a="1"/>
  <c r="E109" i="3"/>
  <c r="C109" i="3"/>
  <c r="B109" i="3"/>
  <c r="B109" i="3" a="1"/>
  <c r="G108" i="3"/>
  <c r="E108" i="3"/>
  <c r="C108" i="3"/>
  <c r="B108" i="3" a="1"/>
  <c r="B108" i="3" s="1"/>
  <c r="H108" i="3" s="1"/>
  <c r="E107" i="3"/>
  <c r="C107" i="3"/>
  <c r="B107" i="3" a="1"/>
  <c r="B107" i="3" s="1"/>
  <c r="E106" i="3"/>
  <c r="C106" i="3"/>
  <c r="B106" i="3" a="1"/>
  <c r="B106" i="3" s="1"/>
  <c r="E105" i="3"/>
  <c r="C105" i="3"/>
  <c r="B105" i="3" a="1"/>
  <c r="B105" i="3" s="1"/>
  <c r="E104" i="3"/>
  <c r="C104" i="3"/>
  <c r="B104" i="3" a="1"/>
  <c r="B104" i="3" s="1"/>
  <c r="G104" i="3" s="1"/>
  <c r="H104" i="3" s="1"/>
  <c r="E103" i="3"/>
  <c r="C103" i="3"/>
  <c r="B103" i="3" a="1"/>
  <c r="B103" i="3" s="1"/>
  <c r="G103" i="3" s="1"/>
  <c r="H103" i="3" s="1"/>
  <c r="E102" i="3"/>
  <c r="C102" i="3"/>
  <c r="B102" i="3"/>
  <c r="G102" i="3" s="1"/>
  <c r="B102" i="3" a="1"/>
  <c r="E101" i="3"/>
  <c r="C101" i="3"/>
  <c r="B101" i="3"/>
  <c r="B101" i="3" a="1"/>
  <c r="G100" i="3"/>
  <c r="E100" i="3"/>
  <c r="C100" i="3"/>
  <c r="B100" i="3" a="1"/>
  <c r="B100" i="3" s="1"/>
  <c r="H100" i="3" s="1"/>
  <c r="E99" i="3"/>
  <c r="C99" i="3"/>
  <c r="B99" i="3" a="1"/>
  <c r="B99" i="3" s="1"/>
  <c r="E98" i="3"/>
  <c r="C98" i="3"/>
  <c r="B98" i="3" a="1"/>
  <c r="B98" i="3" s="1"/>
  <c r="E97" i="3"/>
  <c r="C97" i="3"/>
  <c r="B97" i="3" a="1"/>
  <c r="B97" i="3" s="1"/>
  <c r="E96" i="3"/>
  <c r="C96" i="3"/>
  <c r="B96" i="3" a="1"/>
  <c r="B96" i="3" s="1"/>
  <c r="G96" i="3" s="1"/>
  <c r="H96" i="3" s="1"/>
  <c r="E95" i="3"/>
  <c r="C95" i="3"/>
  <c r="B95" i="3" a="1"/>
  <c r="B95" i="3" s="1"/>
  <c r="G95" i="3" s="1"/>
  <c r="H95" i="3" s="1"/>
  <c r="E94" i="3"/>
  <c r="C94" i="3"/>
  <c r="B94" i="3"/>
  <c r="G94" i="3" s="1"/>
  <c r="B94" i="3" a="1"/>
  <c r="E93" i="3"/>
  <c r="C93" i="3"/>
  <c r="B93" i="3"/>
  <c r="B93" i="3" a="1"/>
  <c r="G92" i="3"/>
  <c r="E92" i="3"/>
  <c r="C92" i="3"/>
  <c r="B92" i="3" a="1"/>
  <c r="B92" i="3" s="1"/>
  <c r="H92" i="3" s="1"/>
  <c r="E91" i="3"/>
  <c r="C91" i="3"/>
  <c r="B91" i="3" a="1"/>
  <c r="B91" i="3" s="1"/>
  <c r="E90" i="3"/>
  <c r="C90" i="3"/>
  <c r="B90" i="3" a="1"/>
  <c r="B90" i="3" s="1"/>
  <c r="E89" i="3"/>
  <c r="C89" i="3"/>
  <c r="B89" i="3" a="1"/>
  <c r="B89" i="3" s="1"/>
  <c r="E88" i="3"/>
  <c r="C88" i="3"/>
  <c r="B88" i="3" a="1"/>
  <c r="B88" i="3" s="1"/>
  <c r="G88" i="3" s="1"/>
  <c r="H88" i="3" s="1"/>
  <c r="E87" i="3"/>
  <c r="C87" i="3"/>
  <c r="B87" i="3" a="1"/>
  <c r="B87" i="3" s="1"/>
  <c r="G87" i="3" s="1"/>
  <c r="H87" i="3" s="1"/>
  <c r="E86" i="3"/>
  <c r="C86" i="3"/>
  <c r="B86" i="3"/>
  <c r="B86" i="3" a="1"/>
  <c r="E85" i="3"/>
  <c r="C85" i="3"/>
  <c r="B85" i="3"/>
  <c r="B85" i="3" a="1"/>
  <c r="G84" i="3"/>
  <c r="E84" i="3"/>
  <c r="C84" i="3"/>
  <c r="B84" i="3" a="1"/>
  <c r="B84" i="3" s="1"/>
  <c r="H84" i="3" s="1"/>
  <c r="E83" i="3"/>
  <c r="C83" i="3"/>
  <c r="B83" i="3" a="1"/>
  <c r="B83" i="3" s="1"/>
  <c r="E82" i="3"/>
  <c r="C82" i="3"/>
  <c r="B82" i="3" a="1"/>
  <c r="B82" i="3" s="1"/>
  <c r="E81" i="3"/>
  <c r="C81" i="3"/>
  <c r="B81" i="3" a="1"/>
  <c r="B81" i="3" s="1"/>
  <c r="E80" i="3"/>
  <c r="C80" i="3"/>
  <c r="B80" i="3" a="1"/>
  <c r="B80" i="3" s="1"/>
  <c r="G80" i="3" s="1"/>
  <c r="H80" i="3" s="1"/>
  <c r="E79" i="3"/>
  <c r="C79" i="3"/>
  <c r="B79" i="3" a="1"/>
  <c r="B79" i="3" s="1"/>
  <c r="G79" i="3" s="1"/>
  <c r="H79" i="3" s="1"/>
  <c r="E78" i="3"/>
  <c r="C78" i="3"/>
  <c r="B78" i="3"/>
  <c r="B78" i="3" a="1"/>
  <c r="E77" i="3"/>
  <c r="C77" i="3"/>
  <c r="B77" i="3"/>
  <c r="B77" i="3" a="1"/>
  <c r="G76" i="3"/>
  <c r="E76" i="3"/>
  <c r="C76" i="3"/>
  <c r="B76" i="3" a="1"/>
  <c r="B76" i="3" s="1"/>
  <c r="H76" i="3" s="1"/>
  <c r="E75" i="3"/>
  <c r="C75" i="3"/>
  <c r="B75" i="3" a="1"/>
  <c r="B75" i="3" s="1"/>
  <c r="E74" i="3"/>
  <c r="C74" i="3"/>
  <c r="B74" i="3" a="1"/>
  <c r="B74" i="3" s="1"/>
  <c r="E73" i="3"/>
  <c r="C73" i="3"/>
  <c r="B73" i="3" a="1"/>
  <c r="B73" i="3" s="1"/>
  <c r="E72" i="3"/>
  <c r="C72" i="3"/>
  <c r="B72" i="3" a="1"/>
  <c r="B72" i="3" s="1"/>
  <c r="G72" i="3" s="1"/>
  <c r="H72" i="3" s="1"/>
  <c r="E71" i="3"/>
  <c r="C71" i="3"/>
  <c r="B71" i="3" a="1"/>
  <c r="B71" i="3" s="1"/>
  <c r="G71" i="3" s="1"/>
  <c r="H71" i="3" s="1"/>
  <c r="E70" i="3"/>
  <c r="C70" i="3"/>
  <c r="B70" i="3"/>
  <c r="B70" i="3" a="1"/>
  <c r="E69" i="3"/>
  <c r="C69" i="3"/>
  <c r="B69" i="3"/>
  <c r="B69" i="3" a="1"/>
  <c r="G68" i="3"/>
  <c r="E68" i="3"/>
  <c r="C68" i="3"/>
  <c r="B68" i="3" a="1"/>
  <c r="B68" i="3" s="1"/>
  <c r="H68" i="3" s="1"/>
  <c r="E67" i="3"/>
  <c r="C67" i="3"/>
  <c r="B67" i="3" a="1"/>
  <c r="B67" i="3" s="1"/>
  <c r="E66" i="3"/>
  <c r="C66" i="3"/>
  <c r="B66" i="3" a="1"/>
  <c r="B66" i="3" s="1"/>
  <c r="E65" i="3"/>
  <c r="C65" i="3"/>
  <c r="B65" i="3" a="1"/>
  <c r="B65" i="3" s="1"/>
  <c r="E64" i="3"/>
  <c r="C64" i="3"/>
  <c r="B64" i="3" a="1"/>
  <c r="B64" i="3" s="1"/>
  <c r="G64" i="3" s="1"/>
  <c r="H64" i="3" s="1"/>
  <c r="E63" i="3"/>
  <c r="C63" i="3"/>
  <c r="B63" i="3" a="1"/>
  <c r="B63" i="3" s="1"/>
  <c r="G63" i="3" s="1"/>
  <c r="H63" i="3" s="1"/>
  <c r="E62" i="3"/>
  <c r="C62" i="3"/>
  <c r="B62" i="3"/>
  <c r="G62" i="3" s="1"/>
  <c r="B62" i="3" a="1"/>
  <c r="E61" i="3"/>
  <c r="C61" i="3"/>
  <c r="B61" i="3"/>
  <c r="B61" i="3" a="1"/>
  <c r="G60" i="3"/>
  <c r="E60" i="3"/>
  <c r="C60" i="3"/>
  <c r="B60" i="3" a="1"/>
  <c r="B60" i="3" s="1"/>
  <c r="H60" i="3" s="1"/>
  <c r="E59" i="3"/>
  <c r="C59" i="3"/>
  <c r="B59" i="3" a="1"/>
  <c r="B59" i="3" s="1"/>
  <c r="E58" i="3"/>
  <c r="C58" i="3"/>
  <c r="B58" i="3" a="1"/>
  <c r="B58" i="3" s="1"/>
  <c r="E57" i="3"/>
  <c r="C57" i="3"/>
  <c r="B57" i="3" a="1"/>
  <c r="B57" i="3" s="1"/>
  <c r="E56" i="3"/>
  <c r="C56" i="3"/>
  <c r="B56" i="3" a="1"/>
  <c r="B56" i="3" s="1"/>
  <c r="G56" i="3" s="1"/>
  <c r="H56" i="3" s="1"/>
  <c r="E55" i="3"/>
  <c r="C55" i="3"/>
  <c r="B55" i="3" a="1"/>
  <c r="B55" i="3" s="1"/>
  <c r="E54" i="3"/>
  <c r="C54" i="3"/>
  <c r="B54" i="3" a="1"/>
  <c r="B54" i="3" s="1"/>
  <c r="E53" i="3"/>
  <c r="C53" i="3"/>
  <c r="B53" i="3" a="1"/>
  <c r="B53" i="3" s="1"/>
  <c r="E52" i="3"/>
  <c r="C52" i="3"/>
  <c r="B52" i="3" a="1"/>
  <c r="B52" i="3" s="1"/>
  <c r="E51" i="3"/>
  <c r="C51" i="3"/>
  <c r="B51" i="3" a="1"/>
  <c r="B51" i="3" s="1"/>
  <c r="E50" i="3"/>
  <c r="C50" i="3"/>
  <c r="B50" i="3" a="1"/>
  <c r="B50" i="3" s="1"/>
  <c r="E49" i="3"/>
  <c r="C49" i="3"/>
  <c r="B49" i="3"/>
  <c r="B49" i="3" a="1"/>
  <c r="G48" i="3"/>
  <c r="E48" i="3"/>
  <c r="C48" i="3"/>
  <c r="B48" i="3" a="1"/>
  <c r="B48" i="3" s="1"/>
  <c r="H48" i="3" s="1"/>
  <c r="E47" i="3"/>
  <c r="C47" i="3"/>
  <c r="B47" i="3"/>
  <c r="B47" i="3" a="1"/>
  <c r="E46" i="3"/>
  <c r="C46" i="3"/>
  <c r="B46" i="3" a="1"/>
  <c r="B46" i="3" s="1"/>
  <c r="G45" i="3"/>
  <c r="E45" i="3"/>
  <c r="C45" i="3"/>
  <c r="B45" i="3"/>
  <c r="H45" i="3" s="1"/>
  <c r="B45" i="3" a="1"/>
  <c r="G44" i="3"/>
  <c r="E44" i="3"/>
  <c r="C44" i="3"/>
  <c r="H44" i="3" s="1"/>
  <c r="B44" i="3" a="1"/>
  <c r="B44" i="3" s="1"/>
  <c r="E43" i="3"/>
  <c r="C43" i="3"/>
  <c r="B43" i="3"/>
  <c r="G43" i="3" s="1"/>
  <c r="B43" i="3" a="1"/>
  <c r="G42" i="3"/>
  <c r="E42" i="3"/>
  <c r="C42" i="3"/>
  <c r="B42" i="3"/>
  <c r="B42" i="3" a="1"/>
  <c r="E41" i="3"/>
  <c r="C41" i="3"/>
  <c r="B41" i="3" a="1"/>
  <c r="B41" i="3" s="1"/>
  <c r="E40" i="3"/>
  <c r="C40" i="3"/>
  <c r="H40" i="3" s="1"/>
  <c r="B40" i="3" a="1"/>
  <c r="B40" i="3" s="1"/>
  <c r="G40" i="3" s="1"/>
  <c r="E39" i="3"/>
  <c r="C39" i="3"/>
  <c r="B39" i="3" a="1"/>
  <c r="B39" i="3" s="1"/>
  <c r="E38" i="3"/>
  <c r="C38" i="3"/>
  <c r="B38" i="3" a="1"/>
  <c r="B38" i="3" s="1"/>
  <c r="E37" i="3"/>
  <c r="C37" i="3"/>
  <c r="B37" i="3" a="1"/>
  <c r="B37" i="3" s="1"/>
  <c r="E36" i="3"/>
  <c r="C36" i="3"/>
  <c r="B36" i="3" a="1"/>
  <c r="B36" i="3" s="1"/>
  <c r="E35" i="3"/>
  <c r="C35" i="3"/>
  <c r="B35" i="3" a="1"/>
  <c r="B35" i="3" s="1"/>
  <c r="E34" i="3"/>
  <c r="C34" i="3"/>
  <c r="B34" i="3" a="1"/>
  <c r="B34" i="3" s="1"/>
  <c r="E33" i="3"/>
  <c r="C33" i="3"/>
  <c r="B33" i="3" a="1"/>
  <c r="B33" i="3" s="1"/>
  <c r="G32" i="3"/>
  <c r="E32" i="3"/>
  <c r="C32" i="3"/>
  <c r="B32" i="3" a="1"/>
  <c r="B32" i="3" s="1"/>
  <c r="H32" i="3" s="1"/>
  <c r="E31" i="3"/>
  <c r="C31" i="3"/>
  <c r="B31" i="3"/>
  <c r="B31" i="3" a="1"/>
  <c r="E30" i="3"/>
  <c r="C30" i="3"/>
  <c r="B30" i="3" a="1"/>
  <c r="B30" i="3" s="1"/>
  <c r="G29" i="3"/>
  <c r="B10" i="3" s="1"/>
  <c r="E29" i="3"/>
  <c r="C29" i="3"/>
  <c r="B29" i="3"/>
  <c r="H29" i="3" s="1"/>
  <c r="B29" i="3" a="1"/>
  <c r="G28" i="3"/>
  <c r="E28" i="3"/>
  <c r="C28" i="3"/>
  <c r="H28" i="3" s="1"/>
  <c r="B28" i="3" a="1"/>
  <c r="B28" i="3" s="1"/>
  <c r="E27" i="3"/>
  <c r="C27" i="3"/>
  <c r="B27" i="3"/>
  <c r="B27" i="3" a="1"/>
  <c r="G26" i="3"/>
  <c r="E26" i="3"/>
  <c r="C26" i="3"/>
  <c r="B26" i="3"/>
  <c r="B26" i="3" a="1"/>
  <c r="E25" i="3"/>
  <c r="C25" i="3"/>
  <c r="B25" i="3" a="1"/>
  <c r="B25" i="3" s="1"/>
  <c r="E24" i="3"/>
  <c r="C24" i="3"/>
  <c r="B24" i="3" a="1"/>
  <c r="B24" i="3" s="1"/>
  <c r="G24" i="3" s="1"/>
  <c r="E23" i="3"/>
  <c r="C23" i="3"/>
  <c r="B23" i="3" a="1"/>
  <c r="B23" i="3" s="1"/>
  <c r="E22" i="3"/>
  <c r="C22" i="3"/>
  <c r="B22" i="3" a="1"/>
  <c r="B22" i="3" s="1"/>
  <c r="E21" i="3"/>
  <c r="C21" i="3"/>
  <c r="B21" i="3" a="1"/>
  <c r="B21" i="3" s="1"/>
  <c r="E20" i="3"/>
  <c r="C20" i="3"/>
  <c r="B20" i="3" a="1"/>
  <c r="B20" i="3" s="1"/>
  <c r="E19" i="3"/>
  <c r="C19" i="3"/>
  <c r="B19" i="3" a="1"/>
  <c r="B19" i="3" s="1"/>
  <c r="E18" i="3"/>
  <c r="C18" i="3"/>
  <c r="B18" i="3"/>
  <c r="B18" i="3" a="1"/>
  <c r="E17" i="3"/>
  <c r="C17" i="3"/>
  <c r="B17" i="3"/>
  <c r="G17" i="3" s="1"/>
  <c r="B17" i="3" a="1"/>
  <c r="E16" i="3"/>
  <c r="C16" i="3"/>
  <c r="B16" i="3" a="1"/>
  <c r="B16" i="3" s="1"/>
  <c r="E15" i="3"/>
  <c r="C15" i="3"/>
  <c r="B15" i="3" a="1"/>
  <c r="B15" i="3" s="1"/>
  <c r="E14" i="3"/>
  <c r="C14" i="3"/>
  <c r="B14" i="3"/>
  <c r="B14" i="3" a="1"/>
  <c r="E13" i="3"/>
  <c r="C13" i="3"/>
  <c r="B13" i="3"/>
  <c r="B13" i="3" a="1"/>
  <c r="E12" i="3"/>
  <c r="C12" i="3"/>
  <c r="B12" i="3" a="1"/>
  <c r="B12" i="3" s="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B12" i="1" a="1"/>
  <c r="B12" i="1" s="1"/>
  <c r="B13" i="1" a="1"/>
  <c r="B13" i="1" s="1"/>
  <c r="B14" i="1" a="1"/>
  <c r="B14" i="1" s="1"/>
  <c r="B15" i="1" a="1"/>
  <c r="B15" i="1" s="1"/>
  <c r="G15" i="1" s="1"/>
  <c r="B16" i="1" a="1"/>
  <c r="B16" i="1" s="1"/>
  <c r="G16" i="1" s="1"/>
  <c r="B17" i="1" a="1"/>
  <c r="B17" i="1" s="1"/>
  <c r="G17" i="1" s="1"/>
  <c r="B18" i="1" a="1"/>
  <c r="B18" i="1" s="1"/>
  <c r="G18" i="1" s="1"/>
  <c r="B19" i="1" a="1"/>
  <c r="B19" i="1" s="1"/>
  <c r="G19" i="1" s="1"/>
  <c r="B20" i="1" a="1"/>
  <c r="B20" i="1" s="1"/>
  <c r="B21" i="1" a="1"/>
  <c r="B21" i="1" s="1"/>
  <c r="B22" i="1" a="1"/>
  <c r="B22" i="1" s="1"/>
  <c r="B23" i="1" a="1"/>
  <c r="B23" i="1" s="1"/>
  <c r="G23" i="1" s="1"/>
  <c r="B24" i="1" a="1"/>
  <c r="B24" i="1" s="1"/>
  <c r="G24" i="1" s="1"/>
  <c r="B25" i="1" a="1"/>
  <c r="B25" i="1" s="1"/>
  <c r="G25" i="1" s="1"/>
  <c r="B26" i="1" a="1"/>
  <c r="B26" i="1" s="1"/>
  <c r="G26" i="1" s="1"/>
  <c r="B27" i="1" a="1"/>
  <c r="B27" i="1" s="1"/>
  <c r="G27" i="1" s="1"/>
  <c r="B28" i="1" a="1"/>
  <c r="B28" i="1" s="1"/>
  <c r="B29" i="1" a="1"/>
  <c r="B29" i="1" s="1"/>
  <c r="B30" i="1" a="1"/>
  <c r="B30" i="1" s="1"/>
  <c r="B31" i="1" a="1"/>
  <c r="B31" i="1" s="1"/>
  <c r="G31" i="1" s="1"/>
  <c r="B32" i="1" a="1"/>
  <c r="B32" i="1" s="1"/>
  <c r="G32" i="1" s="1"/>
  <c r="B33" i="1" a="1"/>
  <c r="B33" i="1" s="1"/>
  <c r="G33" i="1" s="1"/>
  <c r="B34" i="1" a="1"/>
  <c r="B34" i="1" s="1"/>
  <c r="G34" i="1" s="1"/>
  <c r="B35" i="1" a="1"/>
  <c r="B35" i="1" s="1"/>
  <c r="G35" i="1" s="1"/>
  <c r="B36" i="1" a="1"/>
  <c r="B36" i="1" s="1"/>
  <c r="B37" i="1" a="1"/>
  <c r="B37" i="1" s="1"/>
  <c r="B38" i="1" a="1"/>
  <c r="B38" i="1" s="1"/>
  <c r="B39" i="1" a="1"/>
  <c r="B39" i="1" s="1"/>
  <c r="G39" i="1" s="1"/>
  <c r="B40" i="1" a="1"/>
  <c r="B40" i="1" s="1"/>
  <c r="G40" i="1" s="1"/>
  <c r="B41" i="1" a="1"/>
  <c r="B41" i="1" s="1"/>
  <c r="G41" i="1" s="1"/>
  <c r="B42" i="1" a="1"/>
  <c r="B42" i="1" s="1"/>
  <c r="G42" i="1" s="1"/>
  <c r="B43" i="1" a="1"/>
  <c r="B43" i="1" s="1"/>
  <c r="G43" i="1" s="1"/>
  <c r="B44" i="1" a="1"/>
  <c r="B44" i="1" s="1"/>
  <c r="B45" i="1" a="1"/>
  <c r="B45" i="1" s="1"/>
  <c r="B46" i="1" a="1"/>
  <c r="B46" i="1" s="1"/>
  <c r="B47" i="1" a="1"/>
  <c r="B47" i="1" s="1"/>
  <c r="G47" i="1" s="1"/>
  <c r="B48" i="1" a="1"/>
  <c r="B48" i="1" s="1"/>
  <c r="G48" i="1" s="1"/>
  <c r="B49" i="1" a="1"/>
  <c r="B49" i="1" s="1"/>
  <c r="G49" i="1" s="1"/>
  <c r="B50" i="1" a="1"/>
  <c r="B50" i="1" s="1"/>
  <c r="G50" i="1" s="1"/>
  <c r="B51" i="1" a="1"/>
  <c r="B51" i="1" s="1"/>
  <c r="G51" i="1" s="1"/>
  <c r="B52" i="1" a="1"/>
  <c r="B52" i="1" s="1"/>
  <c r="B53" i="1" a="1"/>
  <c r="B53" i="1" s="1"/>
  <c r="B54" i="1" a="1"/>
  <c r="B54" i="1" s="1"/>
  <c r="B55" i="1" a="1"/>
  <c r="B55" i="1" s="1"/>
  <c r="G55" i="1" s="1"/>
  <c r="B56" i="1" a="1"/>
  <c r="B56" i="1" s="1"/>
  <c r="G56" i="1" s="1"/>
  <c r="B57" i="1" a="1"/>
  <c r="B57" i="1" s="1"/>
  <c r="G57" i="1" s="1"/>
  <c r="B58" i="1" a="1"/>
  <c r="B58" i="1" s="1"/>
  <c r="G58" i="1" s="1"/>
  <c r="B59" i="1" a="1"/>
  <c r="B59" i="1" s="1"/>
  <c r="G59" i="1" s="1"/>
  <c r="B60" i="1" a="1"/>
  <c r="B60" i="1" s="1"/>
  <c r="B61" i="1" a="1"/>
  <c r="B61" i="1" s="1"/>
  <c r="B62" i="1" a="1"/>
  <c r="B62" i="1" s="1"/>
  <c r="B63" i="1" a="1"/>
  <c r="B63" i="1" s="1"/>
  <c r="G63" i="1" s="1"/>
  <c r="B64" i="1" a="1"/>
  <c r="B64" i="1" s="1"/>
  <c r="G64" i="1" s="1"/>
  <c r="B65" i="1" a="1"/>
  <c r="B65" i="1" s="1"/>
  <c r="G65" i="1" s="1"/>
  <c r="B66" i="1" a="1"/>
  <c r="B66" i="1" s="1"/>
  <c r="G66" i="1" s="1"/>
  <c r="B67" i="1" a="1"/>
  <c r="B67" i="1" s="1"/>
  <c r="G67" i="1" s="1"/>
  <c r="B68" i="1" a="1"/>
  <c r="B68" i="1" s="1"/>
  <c r="B69" i="1" a="1"/>
  <c r="B69" i="1" s="1"/>
  <c r="B70" i="1" a="1"/>
  <c r="B70" i="1" s="1"/>
  <c r="B71" i="1" a="1"/>
  <c r="B71" i="1" s="1"/>
  <c r="G71" i="1" s="1"/>
  <c r="B72" i="1" a="1"/>
  <c r="B72" i="1" s="1"/>
  <c r="G72" i="1" s="1"/>
  <c r="B73" i="1" a="1"/>
  <c r="B73" i="1" s="1"/>
  <c r="G73" i="1" s="1"/>
  <c r="B74" i="1" a="1"/>
  <c r="B74" i="1" s="1"/>
  <c r="G74" i="1" s="1"/>
  <c r="B75" i="1" a="1"/>
  <c r="B75" i="1" s="1"/>
  <c r="G75" i="1" s="1"/>
  <c r="B76" i="1" a="1"/>
  <c r="B76" i="1" s="1"/>
  <c r="B77" i="1" a="1"/>
  <c r="B77" i="1" s="1"/>
  <c r="B78" i="1" a="1"/>
  <c r="B78" i="1" s="1"/>
  <c r="B79" i="1" a="1"/>
  <c r="B79" i="1" s="1"/>
  <c r="G79" i="1" s="1"/>
  <c r="B80" i="1" a="1"/>
  <c r="B80" i="1" s="1"/>
  <c r="G80" i="1" s="1"/>
  <c r="B81" i="1" a="1"/>
  <c r="B81" i="1" s="1"/>
  <c r="G81" i="1" s="1"/>
  <c r="B82" i="1" a="1"/>
  <c r="B82" i="1" s="1"/>
  <c r="G82" i="1" s="1"/>
  <c r="B83" i="1" a="1"/>
  <c r="B83" i="1" s="1"/>
  <c r="G83" i="1" s="1"/>
  <c r="B84" i="1" a="1"/>
  <c r="B84" i="1" s="1"/>
  <c r="B85" i="1" a="1"/>
  <c r="B85" i="1" s="1"/>
  <c r="B86" i="1" a="1"/>
  <c r="B86" i="1" s="1"/>
  <c r="B87" i="1" a="1"/>
  <c r="B87" i="1" s="1"/>
  <c r="G87" i="1" s="1"/>
  <c r="B88" i="1" a="1"/>
  <c r="B88" i="1" s="1"/>
  <c r="G88" i="1" s="1"/>
  <c r="B89" i="1" a="1"/>
  <c r="B89" i="1" s="1"/>
  <c r="G89" i="1" s="1"/>
  <c r="B90" i="1" a="1"/>
  <c r="B90" i="1" s="1"/>
  <c r="G90" i="1" s="1"/>
  <c r="B91" i="1" a="1"/>
  <c r="B91" i="1" s="1"/>
  <c r="G91" i="1" s="1"/>
  <c r="B92" i="1" a="1"/>
  <c r="B92" i="1" s="1"/>
  <c r="B93" i="1" a="1"/>
  <c r="B93" i="1" s="1"/>
  <c r="B94" i="1" a="1"/>
  <c r="B94" i="1" s="1"/>
  <c r="B95" i="1" a="1"/>
  <c r="B95" i="1" s="1"/>
  <c r="G95" i="1" s="1"/>
  <c r="B96" i="1" a="1"/>
  <c r="B96" i="1" s="1"/>
  <c r="G96" i="1" s="1"/>
  <c r="B97" i="1" a="1"/>
  <c r="B97" i="1" s="1"/>
  <c r="G97" i="1" s="1"/>
  <c r="B98" i="1" a="1"/>
  <c r="B98" i="1" s="1"/>
  <c r="G98" i="1" s="1"/>
  <c r="B99" i="1" a="1"/>
  <c r="B99" i="1" s="1"/>
  <c r="G99" i="1" s="1"/>
  <c r="B100" i="1" a="1"/>
  <c r="B100" i="1" s="1"/>
  <c r="B101" i="1" a="1"/>
  <c r="B101" i="1" s="1"/>
  <c r="B102" i="1" a="1"/>
  <c r="B102" i="1" s="1"/>
  <c r="B103" i="1" a="1"/>
  <c r="B103" i="1" s="1"/>
  <c r="G103" i="1" s="1"/>
  <c r="B104" i="1" a="1"/>
  <c r="B104" i="1" s="1"/>
  <c r="G104" i="1" s="1"/>
  <c r="B105" i="1" a="1"/>
  <c r="B105" i="1" s="1"/>
  <c r="G105" i="1" s="1"/>
  <c r="B106" i="1" a="1"/>
  <c r="B106" i="1" s="1"/>
  <c r="G106" i="1" s="1"/>
  <c r="B107" i="1" a="1"/>
  <c r="B107" i="1" s="1"/>
  <c r="G107" i="1" s="1"/>
  <c r="B108" i="1" a="1"/>
  <c r="B108" i="1" s="1"/>
  <c r="B109" i="1" a="1"/>
  <c r="B109" i="1" s="1"/>
  <c r="B110" i="1" a="1"/>
  <c r="B110" i="1" s="1"/>
  <c r="B111" i="1" a="1"/>
  <c r="B111" i="1" s="1"/>
  <c r="G111" i="1" s="1"/>
  <c r="B112" i="1" a="1"/>
  <c r="B112" i="1" s="1"/>
  <c r="G112" i="1" s="1"/>
  <c r="B113" i="1" a="1"/>
  <c r="B113" i="1" s="1"/>
  <c r="G113" i="1" s="1"/>
  <c r="B114" i="1" a="1"/>
  <c r="B114" i="1" s="1"/>
  <c r="G114" i="1" s="1"/>
  <c r="B115" i="1" a="1"/>
  <c r="B115" i="1" s="1"/>
  <c r="G115" i="1" s="1"/>
  <c r="B116" i="1" a="1"/>
  <c r="B116" i="1" s="1"/>
  <c r="B117" i="1" a="1"/>
  <c r="B117" i="1" s="1"/>
  <c r="B118" i="1" a="1"/>
  <c r="B118" i="1" s="1"/>
  <c r="B119" i="1" a="1"/>
  <c r="B119" i="1" s="1"/>
  <c r="G119" i="1" s="1"/>
  <c r="B120" i="1" a="1"/>
  <c r="B120" i="1" s="1"/>
  <c r="G120" i="1" s="1"/>
  <c r="B121" i="1" a="1"/>
  <c r="B121" i="1" s="1"/>
  <c r="G121" i="1" s="1"/>
  <c r="B122" i="1" a="1"/>
  <c r="B122" i="1" s="1"/>
  <c r="G122" i="1" s="1"/>
  <c r="B123" i="1" a="1"/>
  <c r="B123" i="1" s="1"/>
  <c r="G123" i="1" s="1"/>
  <c r="B124" i="1" a="1"/>
  <c r="B124" i="1" s="1"/>
  <c r="B125" i="1" a="1"/>
  <c r="B125" i="1" s="1"/>
  <c r="B126" i="1" a="1"/>
  <c r="B126" i="1" s="1"/>
  <c r="B127" i="1" a="1"/>
  <c r="B127" i="1" s="1"/>
  <c r="G127" i="1" s="1"/>
  <c r="B128" i="1" a="1"/>
  <c r="B128" i="1" s="1"/>
  <c r="G128" i="1" s="1"/>
  <c r="B129" i="1" a="1"/>
  <c r="B129" i="1" s="1"/>
  <c r="G129" i="1" s="1"/>
  <c r="B130" i="1" a="1"/>
  <c r="B130" i="1" s="1"/>
  <c r="G130" i="1" s="1"/>
  <c r="B131" i="1" a="1"/>
  <c r="B131" i="1" s="1"/>
  <c r="G131" i="1" s="1"/>
  <c r="B132" i="1" a="1"/>
  <c r="B132" i="1" s="1"/>
  <c r="B133" i="1" a="1"/>
  <c r="B133" i="1" s="1"/>
  <c r="B134" i="1" a="1"/>
  <c r="B134" i="1" s="1"/>
  <c r="B135" i="1" a="1"/>
  <c r="B135" i="1" s="1"/>
  <c r="G135" i="1" s="1"/>
  <c r="B242" i="1" a="1"/>
  <c r="B242" i="1" s="1"/>
  <c r="G242" i="1" s="1"/>
  <c r="B243" i="1" a="1"/>
  <c r="B243" i="1" s="1"/>
  <c r="G243" i="1" s="1"/>
  <c r="B244" i="1" a="1"/>
  <c r="B244" i="1" s="1"/>
  <c r="B245" i="1" a="1"/>
  <c r="B245" i="1" s="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59" i="1"/>
  <c r="E60" i="1"/>
  <c r="E61" i="1"/>
  <c r="E62" i="1"/>
  <c r="E55" i="1"/>
  <c r="E56" i="1"/>
  <c r="E57" i="1"/>
  <c r="E58"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3" i="1"/>
  <c r="E12" i="1"/>
  <c r="E14" i="1"/>
  <c r="D136" i="1"/>
  <c r="B136" i="1" s="1" a="1"/>
  <c r="B136" i="1" s="1"/>
  <c r="G136" i="1" s="1"/>
  <c r="D137" i="1"/>
  <c r="B137" i="1" s="1" a="1"/>
  <c r="B137" i="1" s="1"/>
  <c r="G137" i="1" s="1"/>
  <c r="D138" i="1"/>
  <c r="B138" i="1" s="1" a="1"/>
  <c r="B138" i="1" s="1"/>
  <c r="G138" i="1" s="1"/>
  <c r="D139" i="1"/>
  <c r="B139" i="1" s="1" a="1"/>
  <c r="B139" i="1" s="1"/>
  <c r="G139" i="1" s="1"/>
  <c r="D140" i="1"/>
  <c r="D141" i="1"/>
  <c r="B141" i="1" s="1" a="1"/>
  <c r="B141" i="1" s="1"/>
  <c r="D142" i="1"/>
  <c r="B142" i="1" s="1" a="1"/>
  <c r="B142" i="1" s="1"/>
  <c r="D143" i="1"/>
  <c r="B143" i="1" s="1" a="1"/>
  <c r="B143" i="1" s="1"/>
  <c r="G143" i="1" s="1"/>
  <c r="D144" i="1"/>
  <c r="B144" i="1" s="1" a="1"/>
  <c r="B144" i="1" s="1"/>
  <c r="G144" i="1" s="1"/>
  <c r="D145" i="1"/>
  <c r="B145" i="1" s="1" a="1"/>
  <c r="B145" i="1" s="1"/>
  <c r="G145" i="1" s="1"/>
  <c r="D146" i="1"/>
  <c r="B146" i="1" s="1" a="1"/>
  <c r="B146" i="1" s="1"/>
  <c r="G146" i="1" s="1"/>
  <c r="D147" i="1"/>
  <c r="B147" i="1" s="1" a="1"/>
  <c r="B147" i="1" s="1"/>
  <c r="G147" i="1" s="1"/>
  <c r="D148" i="1"/>
  <c r="D149" i="1"/>
  <c r="B149" i="1" s="1" a="1"/>
  <c r="B149" i="1" s="1"/>
  <c r="D150" i="1"/>
  <c r="B150" i="1" s="1" a="1"/>
  <c r="B150" i="1" s="1"/>
  <c r="D151" i="1"/>
  <c r="B151" i="1" s="1" a="1"/>
  <c r="B151" i="1" s="1"/>
  <c r="G151" i="1" s="1"/>
  <c r="D152" i="1"/>
  <c r="B152" i="1" s="1" a="1"/>
  <c r="B152" i="1" s="1"/>
  <c r="G152" i="1" s="1"/>
  <c r="D153" i="1"/>
  <c r="B153" i="1" s="1" a="1"/>
  <c r="B153" i="1" s="1"/>
  <c r="G153" i="1" s="1"/>
  <c r="D154" i="1"/>
  <c r="B154" i="1" s="1" a="1"/>
  <c r="B154" i="1" s="1"/>
  <c r="G154" i="1" s="1"/>
  <c r="D155" i="1"/>
  <c r="B155" i="1" s="1" a="1"/>
  <c r="B155" i="1" s="1"/>
  <c r="G155" i="1" s="1"/>
  <c r="D156" i="1"/>
  <c r="B156" i="1" s="1" a="1"/>
  <c r="B156" i="1" s="1"/>
  <c r="D157" i="1"/>
  <c r="B157" i="1" s="1" a="1"/>
  <c r="B157" i="1" s="1"/>
  <c r="D158" i="1"/>
  <c r="B158" i="1" s="1" a="1"/>
  <c r="B158" i="1" s="1"/>
  <c r="D159" i="1"/>
  <c r="B159" i="1" s="1" a="1"/>
  <c r="B159" i="1" s="1"/>
  <c r="G159" i="1" s="1"/>
  <c r="D160" i="1"/>
  <c r="B160" i="1" s="1" a="1"/>
  <c r="B160" i="1" s="1"/>
  <c r="G160" i="1" s="1"/>
  <c r="D161" i="1"/>
  <c r="B161" i="1" s="1" a="1"/>
  <c r="B161" i="1" s="1"/>
  <c r="G161" i="1" s="1"/>
  <c r="D162" i="1"/>
  <c r="B162" i="1" s="1" a="1"/>
  <c r="B162" i="1" s="1"/>
  <c r="G162" i="1" s="1"/>
  <c r="D163" i="1"/>
  <c r="B163" i="1" s="1" a="1"/>
  <c r="B163" i="1" s="1"/>
  <c r="G163" i="1" s="1"/>
  <c r="D164" i="1"/>
  <c r="B164" i="1" s="1" a="1"/>
  <c r="B164" i="1" s="1"/>
  <c r="D165" i="1"/>
  <c r="B165" i="1" s="1" a="1"/>
  <c r="B165" i="1" s="1"/>
  <c r="D166" i="1"/>
  <c r="B166" i="1" s="1" a="1"/>
  <c r="B166" i="1" s="1"/>
  <c r="D167" i="1"/>
  <c r="B167" i="1" s="1" a="1"/>
  <c r="B167" i="1" s="1"/>
  <c r="G167" i="1" s="1"/>
  <c r="D168" i="1"/>
  <c r="B168" i="1" s="1" a="1"/>
  <c r="B168" i="1" s="1"/>
  <c r="G168" i="1" s="1"/>
  <c r="D169" i="1"/>
  <c r="B169" i="1" s="1" a="1"/>
  <c r="B169" i="1" s="1"/>
  <c r="G169" i="1" s="1"/>
  <c r="D170" i="1"/>
  <c r="B170" i="1" s="1" a="1"/>
  <c r="B170" i="1" s="1"/>
  <c r="G170" i="1" s="1"/>
  <c r="D171" i="1"/>
  <c r="B171" i="1" s="1" a="1"/>
  <c r="B171" i="1" s="1"/>
  <c r="G171" i="1" s="1"/>
  <c r="D172" i="1"/>
  <c r="D173" i="1"/>
  <c r="B173" i="1" s="1" a="1"/>
  <c r="B173" i="1" s="1"/>
  <c r="D174" i="1"/>
  <c r="B174" i="1" s="1" a="1"/>
  <c r="B174" i="1" s="1"/>
  <c r="D175" i="1"/>
  <c r="B175" i="1" s="1" a="1"/>
  <c r="B175" i="1" s="1"/>
  <c r="G175" i="1" s="1"/>
  <c r="D176" i="1"/>
  <c r="B176" i="1" s="1" a="1"/>
  <c r="B176" i="1" s="1"/>
  <c r="G176" i="1" s="1"/>
  <c r="D177" i="1"/>
  <c r="B177" i="1" s="1" a="1"/>
  <c r="B177" i="1" s="1"/>
  <c r="G177" i="1" s="1"/>
  <c r="D178" i="1"/>
  <c r="B178" i="1" s="1" a="1"/>
  <c r="B178" i="1" s="1"/>
  <c r="G178" i="1" s="1"/>
  <c r="D179" i="1"/>
  <c r="B179" i="1" s="1" a="1"/>
  <c r="B179" i="1" s="1"/>
  <c r="G179" i="1" s="1"/>
  <c r="D180" i="1"/>
  <c r="B180" i="1" s="1" a="1"/>
  <c r="B180" i="1" s="1"/>
  <c r="D181" i="1"/>
  <c r="B181" i="1" s="1" a="1"/>
  <c r="B181" i="1" s="1"/>
  <c r="D182" i="1"/>
  <c r="B182" i="1" s="1" a="1"/>
  <c r="B182" i="1" s="1"/>
  <c r="D183" i="1"/>
  <c r="B183" i="1" s="1" a="1"/>
  <c r="B183" i="1" s="1"/>
  <c r="G183" i="1" s="1"/>
  <c r="D184" i="1"/>
  <c r="B184" i="1" s="1" a="1"/>
  <c r="B184" i="1" s="1"/>
  <c r="G184" i="1" s="1"/>
  <c r="D185" i="1"/>
  <c r="B185" i="1" s="1" a="1"/>
  <c r="B185" i="1" s="1"/>
  <c r="G185" i="1" s="1"/>
  <c r="D186" i="1"/>
  <c r="B186" i="1" s="1" a="1"/>
  <c r="B186" i="1" s="1"/>
  <c r="G186" i="1" s="1"/>
  <c r="D187" i="1"/>
  <c r="B187" i="1" s="1" a="1"/>
  <c r="B187" i="1" s="1"/>
  <c r="G187" i="1" s="1"/>
  <c r="D188" i="1"/>
  <c r="B188" i="1" s="1" a="1"/>
  <c r="B188" i="1" s="1"/>
  <c r="D189" i="1"/>
  <c r="B189" i="1" s="1" a="1"/>
  <c r="B189" i="1" s="1"/>
  <c r="D190" i="1"/>
  <c r="B190" i="1" s="1" a="1"/>
  <c r="B190" i="1" s="1"/>
  <c r="D191" i="1"/>
  <c r="B191" i="1" s="1" a="1"/>
  <c r="B191" i="1" s="1"/>
  <c r="G191" i="1" s="1"/>
  <c r="D192" i="1"/>
  <c r="B192" i="1" s="1" a="1"/>
  <c r="B192" i="1" s="1"/>
  <c r="G192" i="1" s="1"/>
  <c r="D193" i="1"/>
  <c r="B193" i="1" s="1" a="1"/>
  <c r="B193" i="1" s="1"/>
  <c r="G193" i="1" s="1"/>
  <c r="D194" i="1"/>
  <c r="B194" i="1" s="1" a="1"/>
  <c r="B194" i="1" s="1"/>
  <c r="G194" i="1" s="1"/>
  <c r="D195" i="1"/>
  <c r="B195" i="1" s="1" a="1"/>
  <c r="B195" i="1" s="1"/>
  <c r="G195" i="1" s="1"/>
  <c r="D196" i="1"/>
  <c r="D197" i="1"/>
  <c r="B197" i="1" s="1" a="1"/>
  <c r="B197" i="1" s="1"/>
  <c r="D198" i="1"/>
  <c r="D199" i="1"/>
  <c r="B199" i="1" s="1" a="1"/>
  <c r="B199" i="1" s="1"/>
  <c r="G199" i="1" s="1"/>
  <c r="D200" i="1"/>
  <c r="B200" i="1" s="1" a="1"/>
  <c r="B200" i="1" s="1"/>
  <c r="G200" i="1" s="1"/>
  <c r="D201" i="1"/>
  <c r="B201" i="1" s="1" a="1"/>
  <c r="B201" i="1" s="1"/>
  <c r="G201" i="1" s="1"/>
  <c r="D202" i="1"/>
  <c r="B202" i="1" s="1" a="1"/>
  <c r="B202" i="1" s="1"/>
  <c r="G202" i="1" s="1"/>
  <c r="D203" i="1"/>
  <c r="B203" i="1" s="1" a="1"/>
  <c r="B203" i="1" s="1"/>
  <c r="G203" i="1" s="1"/>
  <c r="D204" i="1"/>
  <c r="D205" i="1"/>
  <c r="B205" i="1" s="1" a="1"/>
  <c r="B205" i="1" s="1"/>
  <c r="D206" i="1"/>
  <c r="B206" i="1" s="1" a="1"/>
  <c r="B206" i="1" s="1"/>
  <c r="D207" i="1"/>
  <c r="B207" i="1" s="1" a="1"/>
  <c r="B207" i="1" s="1"/>
  <c r="G207" i="1" s="1"/>
  <c r="D208" i="1"/>
  <c r="B208" i="1" s="1" a="1"/>
  <c r="B208" i="1" s="1"/>
  <c r="G208" i="1" s="1"/>
  <c r="D209" i="1"/>
  <c r="B209" i="1" s="1" a="1"/>
  <c r="B209" i="1" s="1"/>
  <c r="G209" i="1" s="1"/>
  <c r="D210" i="1"/>
  <c r="B210" i="1" s="1" a="1"/>
  <c r="B210" i="1" s="1"/>
  <c r="G210" i="1" s="1"/>
  <c r="D211" i="1"/>
  <c r="B211" i="1" s="1" a="1"/>
  <c r="B211" i="1" s="1"/>
  <c r="G211" i="1" s="1"/>
  <c r="D212" i="1"/>
  <c r="B212" i="1" s="1" a="1"/>
  <c r="B212" i="1" s="1"/>
  <c r="D213" i="1"/>
  <c r="B213" i="1" s="1" a="1"/>
  <c r="B213" i="1" s="1"/>
  <c r="D214" i="1"/>
  <c r="B214" i="1" s="1" a="1"/>
  <c r="B214" i="1" s="1"/>
  <c r="D215" i="1"/>
  <c r="B215" i="1" s="1" a="1"/>
  <c r="B215" i="1" s="1"/>
  <c r="G215" i="1" s="1"/>
  <c r="D216" i="1"/>
  <c r="B216" i="1" s="1" a="1"/>
  <c r="B216" i="1" s="1"/>
  <c r="G216" i="1" s="1"/>
  <c r="D217" i="1"/>
  <c r="B217" i="1" s="1" a="1"/>
  <c r="B217" i="1" s="1"/>
  <c r="G217" i="1" s="1"/>
  <c r="D218" i="1"/>
  <c r="B218" i="1" s="1" a="1"/>
  <c r="B218" i="1" s="1"/>
  <c r="G218" i="1" s="1"/>
  <c r="D219" i="1"/>
  <c r="B219" i="1" s="1" a="1"/>
  <c r="B219" i="1" s="1"/>
  <c r="G219" i="1" s="1"/>
  <c r="D220" i="1"/>
  <c r="D221" i="1"/>
  <c r="B221" i="1" s="1" a="1"/>
  <c r="B221" i="1" s="1"/>
  <c r="D222" i="1"/>
  <c r="B222" i="1" s="1" a="1"/>
  <c r="B222" i="1" s="1"/>
  <c r="D223" i="1"/>
  <c r="B223" i="1" s="1" a="1"/>
  <c r="B223" i="1" s="1"/>
  <c r="G223" i="1" s="1"/>
  <c r="D224" i="1"/>
  <c r="B224" i="1" s="1" a="1"/>
  <c r="B224" i="1" s="1"/>
  <c r="G224" i="1" s="1"/>
  <c r="D225" i="1"/>
  <c r="D226" i="1"/>
  <c r="B226" i="1" s="1" a="1"/>
  <c r="B226" i="1" s="1"/>
  <c r="G226" i="1" s="1"/>
  <c r="D227" i="1"/>
  <c r="B227" i="1" s="1" a="1"/>
  <c r="B227" i="1" s="1"/>
  <c r="G227" i="1" s="1"/>
  <c r="D228" i="1"/>
  <c r="B228" i="1" s="1" a="1"/>
  <c r="B228" i="1" s="1"/>
  <c r="D229" i="1"/>
  <c r="B229" i="1" s="1" a="1"/>
  <c r="B229" i="1" s="1"/>
  <c r="F2" i="2"/>
  <c r="G2" i="2" s="1"/>
  <c r="H2" i="2" s="1"/>
  <c r="I2" i="2" s="1"/>
  <c r="J2" i="2" s="1"/>
  <c r="K2" i="2" s="1"/>
  <c r="L2" i="2" s="1"/>
  <c r="M2" i="2" s="1"/>
  <c r="N2" i="2" s="1"/>
  <c r="O2" i="2" s="1"/>
  <c r="P2" i="2" s="1"/>
  <c r="Q2" i="2" s="1"/>
  <c r="R2" i="2" s="1"/>
  <c r="S2" i="2" s="1"/>
  <c r="T2" i="2" s="1"/>
  <c r="U2" i="2" s="1"/>
  <c r="V2" i="2" s="1"/>
  <c r="W2" i="2" s="1"/>
  <c r="X2" i="2" s="1"/>
  <c r="Y2" i="2" s="1"/>
  <c r="Z2" i="2" s="1"/>
  <c r="AA2" i="2" s="1"/>
  <c r="AB2" i="2" s="1"/>
  <c r="AC2" i="2" s="1"/>
  <c r="AD2" i="2" s="1"/>
  <c r="AE2" i="2" s="1"/>
  <c r="AF2" i="2" s="1"/>
  <c r="AG2" i="2" s="1"/>
  <c r="AH2" i="2" s="1"/>
  <c r="AI2" i="2" s="1"/>
  <c r="AJ2" i="2" s="1"/>
  <c r="AK2" i="2" s="1"/>
  <c r="AL2" i="2" s="1"/>
  <c r="AM2" i="2" s="1"/>
  <c r="AN2" i="2" s="1"/>
  <c r="A230" i="1"/>
  <c r="D230" i="1" s="1"/>
  <c r="B230" i="1" s="1" a="1"/>
  <c r="B230" i="1" s="1"/>
  <c r="AM4" i="2"/>
  <c r="AM5" i="2"/>
  <c r="AM6" i="2"/>
  <c r="AM7" i="2"/>
  <c r="AM8" i="2"/>
  <c r="AM9" i="2"/>
  <c r="AM10" i="2"/>
  <c r="AM11" i="2"/>
  <c r="AM12" i="2"/>
  <c r="AM13" i="2"/>
  <c r="AM14" i="2"/>
  <c r="AM15" i="2"/>
  <c r="AM16" i="2"/>
  <c r="AM17" i="2"/>
  <c r="AM18" i="2"/>
  <c r="AM19" i="2"/>
  <c r="AM20" i="2"/>
  <c r="AM21" i="2"/>
  <c r="AM22" i="2"/>
  <c r="AM23" i="2"/>
  <c r="AM24" i="2"/>
  <c r="AM25" i="2"/>
  <c r="AM26" i="2"/>
  <c r="AM27" i="2"/>
  <c r="AM28" i="2"/>
  <c r="AM29" i="2"/>
  <c r="AM30" i="2"/>
  <c r="AM31" i="2"/>
  <c r="AM32" i="2"/>
  <c r="AM33" i="2"/>
  <c r="AM34" i="2"/>
  <c r="AM35" i="2"/>
  <c r="AM36" i="2"/>
  <c r="AM37" i="2"/>
  <c r="AM38" i="2"/>
  <c r="AM39" i="2"/>
  <c r="AM40" i="2"/>
  <c r="AM41" i="2"/>
  <c r="AM42" i="2"/>
  <c r="AM43" i="2"/>
  <c r="AM44" i="2"/>
  <c r="AM45" i="2"/>
  <c r="AM46" i="2"/>
  <c r="AM47" i="2"/>
  <c r="AM48" i="2"/>
  <c r="AM49" i="2"/>
  <c r="AM50" i="2"/>
  <c r="AM51" i="2"/>
  <c r="AM52" i="2"/>
  <c r="AM53" i="2"/>
  <c r="AM54" i="2"/>
  <c r="AM55" i="2"/>
  <c r="AM56" i="2"/>
  <c r="AM57" i="2"/>
  <c r="AM58" i="2"/>
  <c r="AM59" i="2"/>
  <c r="AM60" i="2"/>
  <c r="AM61" i="2"/>
  <c r="AM62" i="2"/>
  <c r="AM63" i="2"/>
  <c r="AM64" i="2"/>
  <c r="AM65" i="2"/>
  <c r="AM66" i="2"/>
  <c r="AM67" i="2"/>
  <c r="AM68" i="2"/>
  <c r="AM69" i="2"/>
  <c r="AM70" i="2"/>
  <c r="AM71" i="2"/>
  <c r="AM72" i="2"/>
  <c r="AM73" i="2"/>
  <c r="AM74" i="2"/>
  <c r="AM75" i="2"/>
  <c r="AM76" i="2"/>
  <c r="AM77" i="2"/>
  <c r="AM78" i="2"/>
  <c r="AM79" i="2"/>
  <c r="AM80" i="2"/>
  <c r="AM81" i="2"/>
  <c r="AM82" i="2"/>
  <c r="AM83" i="2"/>
  <c r="AM84" i="2"/>
  <c r="AM85" i="2"/>
  <c r="AM86" i="2"/>
  <c r="AM87" i="2"/>
  <c r="AM88" i="2"/>
  <c r="AM89" i="2"/>
  <c r="AM90" i="2"/>
  <c r="AM91" i="2"/>
  <c r="AM92" i="2"/>
  <c r="AM93" i="2"/>
  <c r="AM94" i="2"/>
  <c r="AM95" i="2"/>
  <c r="AM96" i="2"/>
  <c r="AM97" i="2"/>
  <c r="AM98" i="2"/>
  <c r="AM99" i="2"/>
  <c r="AM100" i="2"/>
  <c r="AM101" i="2"/>
  <c r="AM102" i="2"/>
  <c r="AM103" i="2"/>
  <c r="AM104" i="2"/>
  <c r="AM105" i="2"/>
  <c r="AM106" i="2"/>
  <c r="AM107" i="2"/>
  <c r="AM108" i="2"/>
  <c r="AM109" i="2"/>
  <c r="AM110" i="2"/>
  <c r="AM111" i="2"/>
  <c r="AM112" i="2"/>
  <c r="AM113" i="2"/>
  <c r="AM114" i="2"/>
  <c r="AM115" i="2"/>
  <c r="AM116" i="2"/>
  <c r="AM117" i="2"/>
  <c r="AM118" i="2"/>
  <c r="AM119" i="2"/>
  <c r="AM120" i="2"/>
  <c r="AM121" i="2"/>
  <c r="AM122" i="2"/>
  <c r="AM123" i="2"/>
  <c r="AM124" i="2"/>
  <c r="AM125" i="2"/>
  <c r="AM126" i="2"/>
  <c r="AM127" i="2"/>
  <c r="AM128" i="2"/>
  <c r="AM129" i="2"/>
  <c r="AM130" i="2"/>
  <c r="AM131" i="2"/>
  <c r="AM132" i="2"/>
  <c r="AM133" i="2"/>
  <c r="AM134" i="2"/>
  <c r="AM135" i="2"/>
  <c r="AM136" i="2"/>
  <c r="AM137" i="2"/>
  <c r="AM138" i="2"/>
  <c r="AM139" i="2"/>
  <c r="AM140" i="2"/>
  <c r="AM141" i="2"/>
  <c r="AM142" i="2"/>
  <c r="AM143" i="2"/>
  <c r="AM144" i="2"/>
  <c r="AM145" i="2"/>
  <c r="AM146" i="2"/>
  <c r="AM147" i="2"/>
  <c r="AM148" i="2"/>
  <c r="AM149" i="2"/>
  <c r="AM150" i="2"/>
  <c r="AM151" i="2"/>
  <c r="AM152" i="2"/>
  <c r="AM153" i="2"/>
  <c r="AM154" i="2"/>
  <c r="AM155" i="2"/>
  <c r="AM156" i="2"/>
  <c r="AM157" i="2"/>
  <c r="AM158" i="2"/>
  <c r="AM159" i="2"/>
  <c r="AM160" i="2"/>
  <c r="AM161" i="2"/>
  <c r="AM162" i="2"/>
  <c r="AM163" i="2"/>
  <c r="AM164" i="2"/>
  <c r="AM165" i="2"/>
  <c r="AM166" i="2"/>
  <c r="AM167" i="2"/>
  <c r="AM168" i="2"/>
  <c r="AM169" i="2"/>
  <c r="AM170" i="2"/>
  <c r="AM171" i="2"/>
  <c r="AM172" i="2"/>
  <c r="AM173" i="2"/>
  <c r="AM174" i="2"/>
  <c r="AM175" i="2"/>
  <c r="AM176" i="2"/>
  <c r="AM177" i="2"/>
  <c r="AM178" i="2"/>
  <c r="AM179" i="2"/>
  <c r="AM180" i="2"/>
  <c r="AM181" i="2"/>
  <c r="AM182" i="2"/>
  <c r="AM183" i="2"/>
  <c r="AM184" i="2"/>
  <c r="AM185" i="2"/>
  <c r="AM186" i="2"/>
  <c r="AM187" i="2"/>
  <c r="AM188" i="2"/>
  <c r="AM189" i="2"/>
  <c r="AM190" i="2"/>
  <c r="AM191" i="2"/>
  <c r="AM192" i="2"/>
  <c r="AM193" i="2"/>
  <c r="AM194" i="2"/>
  <c r="AM195" i="2"/>
  <c r="AM196" i="2"/>
  <c r="AM197" i="2"/>
  <c r="AM198" i="2"/>
  <c r="AM199" i="2"/>
  <c r="AM200" i="2"/>
  <c r="AM201" i="2"/>
  <c r="AM202" i="2"/>
  <c r="AM203" i="2"/>
  <c r="AM204" i="2"/>
  <c r="AM205" i="2"/>
  <c r="AM206" i="2"/>
  <c r="AM207" i="2"/>
  <c r="AM208" i="2"/>
  <c r="AM209" i="2"/>
  <c r="AM210" i="2"/>
  <c r="AM211" i="2"/>
  <c r="AM212" i="2"/>
  <c r="AM213" i="2"/>
  <c r="AM214" i="2"/>
  <c r="AM215" i="2"/>
  <c r="AM216" i="2"/>
  <c r="AM217" i="2"/>
  <c r="AM218" i="2"/>
  <c r="AM219" i="2"/>
  <c r="AM220" i="2"/>
  <c r="AM221" i="2"/>
  <c r="AM222" i="2"/>
  <c r="AM223" i="2"/>
  <c r="AM224" i="2"/>
  <c r="AM225" i="2"/>
  <c r="AM226" i="2"/>
  <c r="AM227" i="2"/>
  <c r="AM228" i="2"/>
  <c r="AM229" i="2"/>
  <c r="AM230" i="2"/>
  <c r="AM231" i="2"/>
  <c r="AM232" i="2"/>
  <c r="AM233" i="2"/>
  <c r="AM234" i="2"/>
  <c r="AM235" i="2"/>
  <c r="AM236" i="2"/>
  <c r="AM237" i="2"/>
  <c r="AM238" i="2"/>
  <c r="AM239" i="2"/>
  <c r="AM240" i="2"/>
  <c r="AN25" i="2"/>
  <c r="AN26" i="2"/>
  <c r="AN27" i="2"/>
  <c r="AN28" i="2"/>
  <c r="AN29" i="2"/>
  <c r="AN30" i="2"/>
  <c r="AN31" i="2"/>
  <c r="AN32" i="2"/>
  <c r="AN33" i="2"/>
  <c r="AN34" i="2"/>
  <c r="AN35" i="2"/>
  <c r="AN57" i="2"/>
  <c r="AN58" i="2"/>
  <c r="AN59" i="2"/>
  <c r="AN60" i="2"/>
  <c r="AN61" i="2"/>
  <c r="AN62" i="2"/>
  <c r="AN63" i="2"/>
  <c r="AN64" i="2"/>
  <c r="AN65" i="2"/>
  <c r="AN66" i="2"/>
  <c r="AN67" i="2"/>
  <c r="AN89" i="2"/>
  <c r="AN90" i="2"/>
  <c r="AN91" i="2"/>
  <c r="AN92" i="2"/>
  <c r="AN93" i="2"/>
  <c r="AN94" i="2"/>
  <c r="AN95" i="2"/>
  <c r="AN96" i="2"/>
  <c r="AN97" i="2"/>
  <c r="AN98" i="2"/>
  <c r="AN99" i="2"/>
  <c r="AN121" i="2"/>
  <c r="AN122" i="2"/>
  <c r="AN123" i="2"/>
  <c r="AN124" i="2"/>
  <c r="AN125" i="2"/>
  <c r="AN126" i="2"/>
  <c r="AN127" i="2"/>
  <c r="AN128" i="2"/>
  <c r="AN129" i="2"/>
  <c r="AN130" i="2"/>
  <c r="AN131" i="2"/>
  <c r="AN153" i="2"/>
  <c r="AN154" i="2"/>
  <c r="AN155" i="2"/>
  <c r="AN156" i="2"/>
  <c r="AN157" i="2"/>
  <c r="AN158" i="2"/>
  <c r="AN159" i="2"/>
  <c r="AN160" i="2"/>
  <c r="AN161" i="2"/>
  <c r="AN162" i="2"/>
  <c r="AN163" i="2"/>
  <c r="AN185" i="2"/>
  <c r="AN186" i="2"/>
  <c r="AN187" i="2"/>
  <c r="AN188" i="2"/>
  <c r="AN189" i="2"/>
  <c r="AN190" i="2"/>
  <c r="AN191" i="2"/>
  <c r="AN192" i="2"/>
  <c r="AN193" i="2"/>
  <c r="AN194" i="2"/>
  <c r="AN195" i="2"/>
  <c r="AN217" i="2"/>
  <c r="AN218" i="2"/>
  <c r="AN219" i="2"/>
  <c r="AN220" i="2"/>
  <c r="AN221" i="2"/>
  <c r="AN222" i="2"/>
  <c r="AN223" i="2"/>
  <c r="AN224" i="2"/>
  <c r="AN225" i="2"/>
  <c r="AN226" i="2"/>
  <c r="AN227" i="2"/>
  <c r="AK4" i="2"/>
  <c r="AK5" i="2"/>
  <c r="AK6" i="2"/>
  <c r="AK7" i="2"/>
  <c r="AK8" i="2"/>
  <c r="AK9" i="2"/>
  <c r="AK10" i="2"/>
  <c r="AK11" i="2"/>
  <c r="AK12" i="2"/>
  <c r="AK13" i="2"/>
  <c r="AK14" i="2"/>
  <c r="AK15" i="2"/>
  <c r="AK16" i="2"/>
  <c r="AK17" i="2"/>
  <c r="AK18" i="2"/>
  <c r="AK19" i="2"/>
  <c r="AK20" i="2"/>
  <c r="AK21" i="2"/>
  <c r="AK22" i="2"/>
  <c r="AK23" i="2"/>
  <c r="AK24" i="2"/>
  <c r="AK25" i="2"/>
  <c r="AK26" i="2"/>
  <c r="AK27" i="2"/>
  <c r="AK28" i="2"/>
  <c r="AK29" i="2"/>
  <c r="AK30" i="2"/>
  <c r="AK31" i="2"/>
  <c r="AK32" i="2"/>
  <c r="AK33" i="2"/>
  <c r="AK34" i="2"/>
  <c r="AK35" i="2"/>
  <c r="AK36" i="2"/>
  <c r="AK37" i="2"/>
  <c r="AK38" i="2"/>
  <c r="AK39" i="2"/>
  <c r="AK40" i="2"/>
  <c r="AK41" i="2"/>
  <c r="AK42" i="2"/>
  <c r="AK43" i="2"/>
  <c r="AK44" i="2"/>
  <c r="AK45" i="2"/>
  <c r="AK46" i="2"/>
  <c r="AK47" i="2"/>
  <c r="AK48" i="2"/>
  <c r="AK49" i="2"/>
  <c r="AK50" i="2"/>
  <c r="AK51" i="2"/>
  <c r="AK52" i="2"/>
  <c r="AK53" i="2"/>
  <c r="AK54" i="2"/>
  <c r="AK55" i="2"/>
  <c r="AK56" i="2"/>
  <c r="AK57" i="2"/>
  <c r="AK58" i="2"/>
  <c r="AK59" i="2"/>
  <c r="AK60" i="2"/>
  <c r="AK61" i="2"/>
  <c r="AK62" i="2"/>
  <c r="AK63" i="2"/>
  <c r="AK64" i="2"/>
  <c r="AK65" i="2"/>
  <c r="AK66" i="2"/>
  <c r="AK67" i="2"/>
  <c r="AK68" i="2"/>
  <c r="AK69" i="2"/>
  <c r="AK70" i="2"/>
  <c r="AK71" i="2"/>
  <c r="AK72" i="2"/>
  <c r="AK73" i="2"/>
  <c r="AK74" i="2"/>
  <c r="AK75" i="2"/>
  <c r="AK76" i="2"/>
  <c r="AK77" i="2"/>
  <c r="AK78" i="2"/>
  <c r="AK79" i="2"/>
  <c r="AK80" i="2"/>
  <c r="AK81" i="2"/>
  <c r="AK82" i="2"/>
  <c r="AK83" i="2"/>
  <c r="AK84" i="2"/>
  <c r="AK85" i="2"/>
  <c r="AK86" i="2"/>
  <c r="AK87" i="2"/>
  <c r="AK88" i="2"/>
  <c r="AK89" i="2"/>
  <c r="AK90" i="2"/>
  <c r="AK91" i="2"/>
  <c r="AK92" i="2"/>
  <c r="AK93" i="2"/>
  <c r="AK94" i="2"/>
  <c r="AK95" i="2"/>
  <c r="AK96" i="2"/>
  <c r="AK97" i="2"/>
  <c r="AK98" i="2"/>
  <c r="AK99" i="2"/>
  <c r="AK100" i="2"/>
  <c r="AK101" i="2"/>
  <c r="AK102" i="2"/>
  <c r="AK103" i="2"/>
  <c r="AK104" i="2"/>
  <c r="AK105" i="2"/>
  <c r="AK106" i="2"/>
  <c r="AK107" i="2"/>
  <c r="AK108" i="2"/>
  <c r="AK109" i="2"/>
  <c r="AK110" i="2"/>
  <c r="AK111" i="2"/>
  <c r="AK112" i="2"/>
  <c r="AK113" i="2"/>
  <c r="AK114" i="2"/>
  <c r="AK115" i="2"/>
  <c r="AK116" i="2"/>
  <c r="AK117" i="2"/>
  <c r="AK118" i="2"/>
  <c r="AK119" i="2"/>
  <c r="AK120" i="2"/>
  <c r="AK121" i="2"/>
  <c r="AK122" i="2"/>
  <c r="AK123" i="2"/>
  <c r="AK124" i="2"/>
  <c r="AK125" i="2"/>
  <c r="AK126" i="2"/>
  <c r="AK127" i="2"/>
  <c r="AK128" i="2"/>
  <c r="AK129" i="2"/>
  <c r="AK130" i="2"/>
  <c r="AK131" i="2"/>
  <c r="AK132" i="2"/>
  <c r="AK133" i="2"/>
  <c r="AK134" i="2"/>
  <c r="AK135" i="2"/>
  <c r="AK136" i="2"/>
  <c r="AK137" i="2"/>
  <c r="AK138" i="2"/>
  <c r="AK139" i="2"/>
  <c r="AK140" i="2"/>
  <c r="AK141" i="2"/>
  <c r="AK142" i="2"/>
  <c r="AK143" i="2"/>
  <c r="AK144" i="2"/>
  <c r="AK145" i="2"/>
  <c r="AK146" i="2"/>
  <c r="AK147" i="2"/>
  <c r="AK148" i="2"/>
  <c r="AK149" i="2"/>
  <c r="AK150" i="2"/>
  <c r="AK151" i="2"/>
  <c r="AK152" i="2"/>
  <c r="AK153" i="2"/>
  <c r="AK154" i="2"/>
  <c r="AK155" i="2"/>
  <c r="AK156" i="2"/>
  <c r="AK157" i="2"/>
  <c r="AK158" i="2"/>
  <c r="AK159" i="2"/>
  <c r="AK160" i="2"/>
  <c r="AK161" i="2"/>
  <c r="AK162" i="2"/>
  <c r="AK163" i="2"/>
  <c r="AK164" i="2"/>
  <c r="AK165" i="2"/>
  <c r="AK166" i="2"/>
  <c r="AK167" i="2"/>
  <c r="AK168" i="2"/>
  <c r="AK169" i="2"/>
  <c r="AK170" i="2"/>
  <c r="AK171" i="2"/>
  <c r="AK172" i="2"/>
  <c r="AK173" i="2"/>
  <c r="AK174" i="2"/>
  <c r="AK175" i="2"/>
  <c r="AK176" i="2"/>
  <c r="AK177" i="2"/>
  <c r="AK178" i="2"/>
  <c r="AK179" i="2"/>
  <c r="AK180" i="2"/>
  <c r="AK181" i="2"/>
  <c r="AK182" i="2"/>
  <c r="AK183" i="2"/>
  <c r="AK184" i="2"/>
  <c r="AK185" i="2"/>
  <c r="AK186" i="2"/>
  <c r="AK187" i="2"/>
  <c r="AK188" i="2"/>
  <c r="AK189" i="2"/>
  <c r="AK190" i="2"/>
  <c r="AK191" i="2"/>
  <c r="AK192" i="2"/>
  <c r="AK193" i="2"/>
  <c r="AK194" i="2"/>
  <c r="AK195" i="2"/>
  <c r="AK196" i="2"/>
  <c r="AK197" i="2"/>
  <c r="AK198" i="2"/>
  <c r="AK199" i="2"/>
  <c r="AK200" i="2"/>
  <c r="AK201" i="2"/>
  <c r="AK202" i="2"/>
  <c r="AK203" i="2"/>
  <c r="AK204" i="2"/>
  <c r="AK205" i="2"/>
  <c r="AK206" i="2"/>
  <c r="AK207" i="2"/>
  <c r="AK208" i="2"/>
  <c r="AK209" i="2"/>
  <c r="AK210" i="2"/>
  <c r="AK211" i="2"/>
  <c r="AK212" i="2"/>
  <c r="AK213" i="2"/>
  <c r="AK214" i="2"/>
  <c r="AK215" i="2"/>
  <c r="AK216" i="2"/>
  <c r="AK217" i="2"/>
  <c r="AK218" i="2"/>
  <c r="AK219" i="2"/>
  <c r="AK220" i="2"/>
  <c r="AK221" i="2"/>
  <c r="AK222" i="2"/>
  <c r="AK223" i="2"/>
  <c r="AK224" i="2"/>
  <c r="AK225" i="2"/>
  <c r="AK226" i="2"/>
  <c r="AK227" i="2"/>
  <c r="AK228" i="2"/>
  <c r="AK229" i="2"/>
  <c r="AK230" i="2"/>
  <c r="AK231" i="2"/>
  <c r="AK232" i="2"/>
  <c r="AK233" i="2"/>
  <c r="AK234" i="2"/>
  <c r="AK235" i="2"/>
  <c r="AK236" i="2"/>
  <c r="AK237" i="2"/>
  <c r="AK238" i="2"/>
  <c r="AK239" i="2"/>
  <c r="AK240" i="2"/>
  <c r="AI4" i="2"/>
  <c r="AJ4" i="2" s="1"/>
  <c r="AI5" i="2"/>
  <c r="AJ5" i="2" s="1"/>
  <c r="AI6" i="2"/>
  <c r="AJ6" i="2" s="1"/>
  <c r="AI7" i="2"/>
  <c r="AJ7" i="2" s="1"/>
  <c r="AI8" i="2"/>
  <c r="AJ8" i="2" s="1"/>
  <c r="AI9" i="2"/>
  <c r="AJ9" i="2" s="1"/>
  <c r="AI10" i="2"/>
  <c r="AJ10" i="2" s="1"/>
  <c r="AI11" i="2"/>
  <c r="AJ11" i="2" s="1"/>
  <c r="AI12" i="2"/>
  <c r="AJ12" i="2" s="1"/>
  <c r="AI13" i="2"/>
  <c r="AJ13" i="2" s="1"/>
  <c r="AI14" i="2"/>
  <c r="AJ14" i="2" s="1"/>
  <c r="AI15" i="2"/>
  <c r="AJ15" i="2" s="1"/>
  <c r="AI16" i="2"/>
  <c r="AJ16" i="2" s="1"/>
  <c r="AI17" i="2"/>
  <c r="AJ17" i="2" s="1"/>
  <c r="AI18" i="2"/>
  <c r="AJ18" i="2" s="1"/>
  <c r="AI19" i="2"/>
  <c r="AJ19" i="2" s="1"/>
  <c r="AI20" i="2"/>
  <c r="AJ20" i="2" s="1"/>
  <c r="AI21" i="2"/>
  <c r="AJ21" i="2" s="1"/>
  <c r="AI22" i="2"/>
  <c r="AJ22" i="2" s="1"/>
  <c r="AI23" i="2"/>
  <c r="AJ23" i="2" s="1"/>
  <c r="AI24" i="2"/>
  <c r="AJ24" i="2" s="1"/>
  <c r="AI25" i="2"/>
  <c r="AJ25" i="2" s="1"/>
  <c r="AI26" i="2"/>
  <c r="AJ26" i="2" s="1"/>
  <c r="AI27" i="2"/>
  <c r="AJ27" i="2" s="1"/>
  <c r="AI28" i="2"/>
  <c r="AJ28" i="2" s="1"/>
  <c r="AI29" i="2"/>
  <c r="AJ29" i="2" s="1"/>
  <c r="AI30" i="2"/>
  <c r="AJ30" i="2" s="1"/>
  <c r="AI31" i="2"/>
  <c r="AJ31" i="2" s="1"/>
  <c r="AI32" i="2"/>
  <c r="AJ32" i="2" s="1"/>
  <c r="AI33" i="2"/>
  <c r="AJ33" i="2" s="1"/>
  <c r="AI34" i="2"/>
  <c r="AJ34" i="2" s="1"/>
  <c r="AI35" i="2"/>
  <c r="AJ35" i="2" s="1"/>
  <c r="AI36" i="2"/>
  <c r="AJ36" i="2" s="1"/>
  <c r="AI37" i="2"/>
  <c r="AJ37" i="2" s="1"/>
  <c r="AI38" i="2"/>
  <c r="AJ38" i="2" s="1"/>
  <c r="AI39" i="2"/>
  <c r="AN39" i="2" s="1"/>
  <c r="AI40" i="2"/>
  <c r="AJ40" i="2" s="1"/>
  <c r="AI41" i="2"/>
  <c r="AJ41" i="2" s="1"/>
  <c r="AI42" i="2"/>
  <c r="AJ42" i="2" s="1"/>
  <c r="AI43" i="2"/>
  <c r="AJ43" i="2" s="1"/>
  <c r="AI44" i="2"/>
  <c r="AJ44" i="2" s="1"/>
  <c r="AI45" i="2"/>
  <c r="AJ45" i="2" s="1"/>
  <c r="AI46" i="2"/>
  <c r="AJ46" i="2" s="1"/>
  <c r="AI47" i="2"/>
  <c r="AJ47" i="2" s="1"/>
  <c r="AI48" i="2"/>
  <c r="AJ48" i="2" s="1"/>
  <c r="AI49" i="2"/>
  <c r="AJ49" i="2" s="1"/>
  <c r="AI50" i="2"/>
  <c r="AJ50" i="2" s="1"/>
  <c r="AI51" i="2"/>
  <c r="AJ51" i="2" s="1"/>
  <c r="AI52" i="2"/>
  <c r="AJ52" i="2" s="1"/>
  <c r="AI53" i="2"/>
  <c r="AJ53" i="2" s="1"/>
  <c r="AI54" i="2"/>
  <c r="AJ54" i="2" s="1"/>
  <c r="AI55" i="2"/>
  <c r="AJ55" i="2" s="1"/>
  <c r="AI56" i="2"/>
  <c r="AJ56" i="2" s="1"/>
  <c r="AI57" i="2"/>
  <c r="AJ57" i="2" s="1"/>
  <c r="AI58" i="2"/>
  <c r="AJ58" i="2" s="1"/>
  <c r="AI59" i="2"/>
  <c r="AJ59" i="2" s="1"/>
  <c r="AI60" i="2"/>
  <c r="AJ60" i="2" s="1"/>
  <c r="AI61" i="2"/>
  <c r="AJ61" i="2" s="1"/>
  <c r="AI62" i="2"/>
  <c r="AJ62" i="2" s="1"/>
  <c r="AI63" i="2"/>
  <c r="AJ63" i="2" s="1"/>
  <c r="AI64" i="2"/>
  <c r="AJ64" i="2" s="1"/>
  <c r="AI65" i="2"/>
  <c r="AJ65" i="2" s="1"/>
  <c r="AI66" i="2"/>
  <c r="AJ66" i="2" s="1"/>
  <c r="AI67" i="2"/>
  <c r="AJ67" i="2" s="1"/>
  <c r="AI68" i="2"/>
  <c r="AJ68" i="2" s="1"/>
  <c r="AI69" i="2"/>
  <c r="AJ69" i="2" s="1"/>
  <c r="AI70" i="2"/>
  <c r="AN70" i="2" s="1"/>
  <c r="AI71" i="2"/>
  <c r="AJ71" i="2" s="1"/>
  <c r="AI72" i="2"/>
  <c r="AJ72" i="2" s="1"/>
  <c r="AI73" i="2"/>
  <c r="AJ73" i="2" s="1"/>
  <c r="AI74" i="2"/>
  <c r="AJ74" i="2" s="1"/>
  <c r="AI75" i="2"/>
  <c r="AJ75" i="2" s="1"/>
  <c r="AI76" i="2"/>
  <c r="AJ76" i="2" s="1"/>
  <c r="AI77" i="2"/>
  <c r="AJ77" i="2" s="1"/>
  <c r="AI78" i="2"/>
  <c r="AJ78" i="2" s="1"/>
  <c r="AI79" i="2"/>
  <c r="AJ79" i="2" s="1"/>
  <c r="AI80" i="2"/>
  <c r="AJ80" i="2" s="1"/>
  <c r="AI81" i="2"/>
  <c r="AJ81" i="2" s="1"/>
  <c r="AI82" i="2"/>
  <c r="AJ82" i="2" s="1"/>
  <c r="AI83" i="2"/>
  <c r="AJ83" i="2" s="1"/>
  <c r="AI84" i="2"/>
  <c r="AJ84" i="2" s="1"/>
  <c r="AI85" i="2"/>
  <c r="AJ85" i="2" s="1"/>
  <c r="AI86" i="2"/>
  <c r="AJ86" i="2" s="1"/>
  <c r="AI87" i="2"/>
  <c r="AJ87" i="2" s="1"/>
  <c r="AI88" i="2"/>
  <c r="AJ88" i="2" s="1"/>
  <c r="AI89" i="2"/>
  <c r="AJ89" i="2" s="1"/>
  <c r="AI90" i="2"/>
  <c r="AJ90" i="2" s="1"/>
  <c r="AI91" i="2"/>
  <c r="AJ91" i="2" s="1"/>
  <c r="AI92" i="2"/>
  <c r="AJ92" i="2" s="1"/>
  <c r="AI93" i="2"/>
  <c r="AJ93" i="2" s="1"/>
  <c r="AI94" i="2"/>
  <c r="AJ94" i="2" s="1"/>
  <c r="AI95" i="2"/>
  <c r="AJ95" i="2" s="1"/>
  <c r="AI96" i="2"/>
  <c r="AJ96" i="2" s="1"/>
  <c r="AI97" i="2"/>
  <c r="AJ97" i="2" s="1"/>
  <c r="AI98" i="2"/>
  <c r="AJ98" i="2" s="1"/>
  <c r="AI99" i="2"/>
  <c r="AJ99" i="2" s="1"/>
  <c r="AI100" i="2"/>
  <c r="AJ100" i="2" s="1"/>
  <c r="AI101" i="2"/>
  <c r="AJ101" i="2" s="1"/>
  <c r="AI102" i="2"/>
  <c r="AJ102" i="2" s="1"/>
  <c r="AI103" i="2"/>
  <c r="AJ103" i="2" s="1"/>
  <c r="AI104" i="2"/>
  <c r="AJ104" i="2" s="1"/>
  <c r="AI105" i="2"/>
  <c r="AJ105" i="2" s="1"/>
  <c r="AI106" i="2"/>
  <c r="AJ106" i="2" s="1"/>
  <c r="AI107" i="2"/>
  <c r="AJ107" i="2" s="1"/>
  <c r="AI108" i="2"/>
  <c r="AJ108" i="2" s="1"/>
  <c r="AI109" i="2"/>
  <c r="AJ109" i="2" s="1"/>
  <c r="AI110" i="2"/>
  <c r="AJ110" i="2" s="1"/>
  <c r="AI111" i="2"/>
  <c r="AJ111" i="2" s="1"/>
  <c r="AI112" i="2"/>
  <c r="AJ112" i="2" s="1"/>
  <c r="AI113" i="2"/>
  <c r="AJ113" i="2" s="1"/>
  <c r="AI114" i="2"/>
  <c r="AJ114" i="2" s="1"/>
  <c r="AI115" i="2"/>
  <c r="AJ115" i="2" s="1"/>
  <c r="AI116" i="2"/>
  <c r="AJ116" i="2" s="1"/>
  <c r="AI117" i="2"/>
  <c r="AJ117" i="2" s="1"/>
  <c r="AI118" i="2"/>
  <c r="AJ118" i="2" s="1"/>
  <c r="AI119" i="2"/>
  <c r="AJ119" i="2" s="1"/>
  <c r="AI120" i="2"/>
  <c r="AJ120" i="2" s="1"/>
  <c r="AI121" i="2"/>
  <c r="AJ121" i="2" s="1"/>
  <c r="AI122" i="2"/>
  <c r="AJ122" i="2" s="1"/>
  <c r="AI123" i="2"/>
  <c r="AJ123" i="2" s="1"/>
  <c r="AI124" i="2"/>
  <c r="AJ124" i="2" s="1"/>
  <c r="AI125" i="2"/>
  <c r="AJ125" i="2" s="1"/>
  <c r="AI126" i="2"/>
  <c r="AJ126" i="2" s="1"/>
  <c r="AI127" i="2"/>
  <c r="AJ127" i="2" s="1"/>
  <c r="AI128" i="2"/>
  <c r="AJ128" i="2" s="1"/>
  <c r="AI129" i="2"/>
  <c r="AJ129" i="2" s="1"/>
  <c r="AI130" i="2"/>
  <c r="AJ130" i="2" s="1"/>
  <c r="AI131" i="2"/>
  <c r="AJ131" i="2" s="1"/>
  <c r="AI132" i="2"/>
  <c r="AJ132" i="2" s="1"/>
  <c r="AI133" i="2"/>
  <c r="AJ133" i="2" s="1"/>
  <c r="AI134" i="2"/>
  <c r="AJ134" i="2" s="1"/>
  <c r="AI135" i="2"/>
  <c r="AJ135" i="2" s="1"/>
  <c r="AI136" i="2"/>
  <c r="AJ136" i="2" s="1"/>
  <c r="AI137" i="2"/>
  <c r="AJ137" i="2" s="1"/>
  <c r="AI138" i="2"/>
  <c r="AJ138" i="2" s="1"/>
  <c r="AI139" i="2"/>
  <c r="AJ139" i="2" s="1"/>
  <c r="AI140" i="2"/>
  <c r="AJ140" i="2" s="1"/>
  <c r="AI141" i="2"/>
  <c r="AJ141" i="2" s="1"/>
  <c r="AI142" i="2"/>
  <c r="AJ142" i="2" s="1"/>
  <c r="AI143" i="2"/>
  <c r="AJ143" i="2" s="1"/>
  <c r="AI144" i="2"/>
  <c r="AJ144" i="2" s="1"/>
  <c r="AI145" i="2"/>
  <c r="AJ145" i="2" s="1"/>
  <c r="AI146" i="2"/>
  <c r="AJ146" i="2" s="1"/>
  <c r="AI147" i="2"/>
  <c r="AJ147" i="2" s="1"/>
  <c r="AI148" i="2"/>
  <c r="AJ148" i="2" s="1"/>
  <c r="AI149" i="2"/>
  <c r="AJ149" i="2" s="1"/>
  <c r="AI150" i="2"/>
  <c r="AJ150" i="2" s="1"/>
  <c r="AI151" i="2"/>
  <c r="AJ151" i="2" s="1"/>
  <c r="AI152" i="2"/>
  <c r="AJ152" i="2" s="1"/>
  <c r="AI153" i="2"/>
  <c r="AJ153" i="2" s="1"/>
  <c r="AI154" i="2"/>
  <c r="AJ154" i="2" s="1"/>
  <c r="AI155" i="2"/>
  <c r="AJ155" i="2" s="1"/>
  <c r="AI156" i="2"/>
  <c r="AJ156" i="2" s="1"/>
  <c r="AI157" i="2"/>
  <c r="AJ157" i="2" s="1"/>
  <c r="AI158" i="2"/>
  <c r="AJ158" i="2" s="1"/>
  <c r="AI159" i="2"/>
  <c r="AJ159" i="2" s="1"/>
  <c r="AI160" i="2"/>
  <c r="AJ160" i="2" s="1"/>
  <c r="AI161" i="2"/>
  <c r="AJ161" i="2" s="1"/>
  <c r="AI162" i="2"/>
  <c r="AJ162" i="2" s="1"/>
  <c r="AI163" i="2"/>
  <c r="AJ163" i="2" s="1"/>
  <c r="AI164" i="2"/>
  <c r="AJ164" i="2" s="1"/>
  <c r="AI165" i="2"/>
  <c r="AJ165" i="2" s="1"/>
  <c r="AI166" i="2"/>
  <c r="AJ166" i="2" s="1"/>
  <c r="AI167" i="2"/>
  <c r="AJ167" i="2" s="1"/>
  <c r="AI168" i="2"/>
  <c r="AJ168" i="2" s="1"/>
  <c r="AI169" i="2"/>
  <c r="AJ169" i="2" s="1"/>
  <c r="AI170" i="2"/>
  <c r="AJ170" i="2" s="1"/>
  <c r="AI171" i="2"/>
  <c r="AJ171" i="2" s="1"/>
  <c r="AI172" i="2"/>
  <c r="AJ172" i="2" s="1"/>
  <c r="AI173" i="2"/>
  <c r="AJ173" i="2" s="1"/>
  <c r="AI174" i="2"/>
  <c r="AJ174" i="2" s="1"/>
  <c r="AI175" i="2"/>
  <c r="AJ175" i="2" s="1"/>
  <c r="AI176" i="2"/>
  <c r="AJ176" i="2" s="1"/>
  <c r="AI177" i="2"/>
  <c r="AJ177" i="2" s="1"/>
  <c r="AI178" i="2"/>
  <c r="AJ178" i="2" s="1"/>
  <c r="AI179" i="2"/>
  <c r="AJ179" i="2" s="1"/>
  <c r="AI180" i="2"/>
  <c r="AJ180" i="2" s="1"/>
  <c r="AI181" i="2"/>
  <c r="AJ181" i="2" s="1"/>
  <c r="AI182" i="2"/>
  <c r="AJ182" i="2" s="1"/>
  <c r="AI183" i="2"/>
  <c r="AJ183" i="2" s="1"/>
  <c r="AI184" i="2"/>
  <c r="AJ184" i="2" s="1"/>
  <c r="AI185" i="2"/>
  <c r="AJ185" i="2" s="1"/>
  <c r="AI186" i="2"/>
  <c r="AJ186" i="2" s="1"/>
  <c r="AI187" i="2"/>
  <c r="AJ187" i="2" s="1"/>
  <c r="AI188" i="2"/>
  <c r="AJ188" i="2" s="1"/>
  <c r="AI189" i="2"/>
  <c r="AJ189" i="2" s="1"/>
  <c r="AI190" i="2"/>
  <c r="AJ190" i="2" s="1"/>
  <c r="AI191" i="2"/>
  <c r="AJ191" i="2" s="1"/>
  <c r="AI192" i="2"/>
  <c r="AJ192" i="2" s="1"/>
  <c r="AI193" i="2"/>
  <c r="AJ193" i="2" s="1"/>
  <c r="AI194" i="2"/>
  <c r="AJ194" i="2" s="1"/>
  <c r="AI195" i="2"/>
  <c r="AJ195" i="2" s="1"/>
  <c r="AI196" i="2"/>
  <c r="AJ196" i="2" s="1"/>
  <c r="AI197" i="2"/>
  <c r="AJ197" i="2" s="1"/>
  <c r="AI198" i="2"/>
  <c r="AJ198" i="2" s="1"/>
  <c r="AI199" i="2"/>
  <c r="AJ199" i="2" s="1"/>
  <c r="AI200" i="2"/>
  <c r="AJ200" i="2" s="1"/>
  <c r="AI201" i="2"/>
  <c r="AJ201" i="2" s="1"/>
  <c r="AI202" i="2"/>
  <c r="AJ202" i="2" s="1"/>
  <c r="AI203" i="2"/>
  <c r="AJ203" i="2" s="1"/>
  <c r="AI204" i="2"/>
  <c r="AJ204" i="2" s="1"/>
  <c r="AI205" i="2"/>
  <c r="AJ205" i="2" s="1"/>
  <c r="AI206" i="2"/>
  <c r="AJ206" i="2" s="1"/>
  <c r="AI207" i="2"/>
  <c r="AN207" i="2" s="1"/>
  <c r="AI208" i="2"/>
  <c r="AJ208" i="2" s="1"/>
  <c r="AI209" i="2"/>
  <c r="AJ209" i="2" s="1"/>
  <c r="AI210" i="2"/>
  <c r="AJ210" i="2" s="1"/>
  <c r="AI211" i="2"/>
  <c r="AJ211" i="2" s="1"/>
  <c r="AI212" i="2"/>
  <c r="AJ212" i="2" s="1"/>
  <c r="AI213" i="2"/>
  <c r="AJ213" i="2" s="1"/>
  <c r="AI214" i="2"/>
  <c r="AJ214" i="2" s="1"/>
  <c r="AI215" i="2"/>
  <c r="AJ215" i="2" s="1"/>
  <c r="AI216" i="2"/>
  <c r="AJ216" i="2" s="1"/>
  <c r="AI217" i="2"/>
  <c r="AJ217" i="2" s="1"/>
  <c r="AI218" i="2"/>
  <c r="AJ218" i="2" s="1"/>
  <c r="AI219" i="2"/>
  <c r="AJ219" i="2" s="1"/>
  <c r="AI220" i="2"/>
  <c r="AJ220" i="2" s="1"/>
  <c r="AI221" i="2"/>
  <c r="AJ221" i="2" s="1"/>
  <c r="AI222" i="2"/>
  <c r="AJ222" i="2" s="1"/>
  <c r="AI223" i="2"/>
  <c r="AJ223" i="2" s="1"/>
  <c r="AI224" i="2"/>
  <c r="AJ224" i="2" s="1"/>
  <c r="AI225" i="2"/>
  <c r="AJ225" i="2" s="1"/>
  <c r="AI226" i="2"/>
  <c r="AJ226" i="2" s="1"/>
  <c r="AI227" i="2"/>
  <c r="AJ227" i="2" s="1"/>
  <c r="AI228" i="2"/>
  <c r="AJ228" i="2" s="1"/>
  <c r="AI229" i="2"/>
  <c r="AJ229" i="2" s="1"/>
  <c r="AI230" i="2"/>
  <c r="AJ230" i="2" s="1"/>
  <c r="AI231" i="2"/>
  <c r="AJ231" i="2" s="1"/>
  <c r="AI232" i="2"/>
  <c r="AJ232" i="2" s="1"/>
  <c r="AI233" i="2"/>
  <c r="AJ233" i="2" s="1"/>
  <c r="AI234" i="2"/>
  <c r="AJ234" i="2" s="1"/>
  <c r="AI235" i="2"/>
  <c r="AJ235" i="2" s="1"/>
  <c r="AI236" i="2"/>
  <c r="AJ236" i="2" s="1"/>
  <c r="AI237" i="2"/>
  <c r="AJ237" i="2" s="1"/>
  <c r="AI238" i="2"/>
  <c r="AJ238" i="2" s="1"/>
  <c r="AI239" i="2"/>
  <c r="AJ239" i="2" s="1"/>
  <c r="AI240" i="2"/>
  <c r="AJ240" i="2" s="1"/>
  <c r="AE198" i="2" a="1"/>
  <c r="AE198" i="2" s="1"/>
  <c r="AH198" i="2" s="1"/>
  <c r="AE161" i="2" a="1"/>
  <c r="AE161" i="2" s="1"/>
  <c r="AH161" i="2" s="1"/>
  <c r="AH240" i="2"/>
  <c r="AG240" i="2"/>
  <c r="AG239" i="2"/>
  <c r="AE239" i="2" s="1" a="1"/>
  <c r="AE239" i="2" s="1"/>
  <c r="AH239" i="2" s="1"/>
  <c r="AG238" i="2"/>
  <c r="AE238" i="2" s="1" a="1"/>
  <c r="AE238" i="2" s="1"/>
  <c r="AH238" i="2" s="1"/>
  <c r="AG237" i="2"/>
  <c r="AE237" i="2" s="1" a="1"/>
  <c r="AE237" i="2" s="1"/>
  <c r="AH237" i="2" s="1"/>
  <c r="AG236" i="2"/>
  <c r="AE236" i="2" s="1" a="1"/>
  <c r="AE236" i="2" s="1"/>
  <c r="AH236" i="2" s="1"/>
  <c r="AG235" i="2"/>
  <c r="AE235" i="2" s="1" a="1"/>
  <c r="AE235" i="2" s="1"/>
  <c r="AH235" i="2" s="1"/>
  <c r="AG234" i="2"/>
  <c r="AE234" i="2" s="1" a="1"/>
  <c r="AE234" i="2" s="1"/>
  <c r="AH234" i="2" s="1"/>
  <c r="AG233" i="2"/>
  <c r="AE233" i="2" s="1" a="1"/>
  <c r="AE233" i="2" s="1"/>
  <c r="AH233" i="2" s="1"/>
  <c r="AG232" i="2"/>
  <c r="AE232" i="2" s="1" a="1"/>
  <c r="AE232" i="2" s="1"/>
  <c r="AH232" i="2" s="1"/>
  <c r="AG231" i="2"/>
  <c r="AE231" i="2" s="1" a="1"/>
  <c r="AE231" i="2" s="1"/>
  <c r="AH231" i="2" s="1"/>
  <c r="AG230" i="2"/>
  <c r="AE230" i="2" s="1" a="1"/>
  <c r="AE230" i="2" s="1"/>
  <c r="AH230" i="2" s="1"/>
  <c r="AG229" i="2"/>
  <c r="AE229" i="2" s="1" a="1"/>
  <c r="AE229" i="2" s="1"/>
  <c r="AH229" i="2" s="1"/>
  <c r="AG228" i="2"/>
  <c r="AE228" i="2" s="1" a="1"/>
  <c r="AE228" i="2" s="1"/>
  <c r="AH228" i="2" s="1"/>
  <c r="AG227" i="2"/>
  <c r="AE227" i="2" s="1" a="1"/>
  <c r="AE227" i="2" s="1"/>
  <c r="AH227" i="2" s="1"/>
  <c r="AG226" i="2"/>
  <c r="AE226" i="2" s="1" a="1"/>
  <c r="AE226" i="2" s="1"/>
  <c r="AH226" i="2" s="1"/>
  <c r="AG225" i="2"/>
  <c r="AE225" i="2" s="1" a="1"/>
  <c r="AE225" i="2" s="1"/>
  <c r="AH225" i="2" s="1"/>
  <c r="AG224" i="2"/>
  <c r="AE224" i="2" s="1" a="1"/>
  <c r="AE224" i="2" s="1"/>
  <c r="AH224" i="2" s="1"/>
  <c r="AG223" i="2"/>
  <c r="AE223" i="2" s="1" a="1"/>
  <c r="AE223" i="2" s="1"/>
  <c r="AH223" i="2" s="1"/>
  <c r="AG222" i="2"/>
  <c r="AE222" i="2" s="1" a="1"/>
  <c r="AE222" i="2" s="1"/>
  <c r="AH222" i="2" s="1"/>
  <c r="AG221" i="2"/>
  <c r="AE221" i="2" s="1" a="1"/>
  <c r="AE221" i="2" s="1"/>
  <c r="AH221" i="2" s="1"/>
  <c r="AG220" i="2"/>
  <c r="AE220" i="2" s="1" a="1"/>
  <c r="AE220" i="2" s="1"/>
  <c r="AH220" i="2" s="1"/>
  <c r="AG219" i="2"/>
  <c r="AE219" i="2" s="1" a="1"/>
  <c r="AE219" i="2" s="1"/>
  <c r="AH219" i="2" s="1"/>
  <c r="AG218" i="2"/>
  <c r="AE218" i="2" s="1" a="1"/>
  <c r="AE218" i="2" s="1"/>
  <c r="AH218" i="2" s="1"/>
  <c r="AG217" i="2"/>
  <c r="AE217" i="2" s="1" a="1"/>
  <c r="AE217" i="2" s="1"/>
  <c r="AH217" i="2" s="1"/>
  <c r="AG216" i="2"/>
  <c r="AE216" i="2" s="1" a="1"/>
  <c r="AE216" i="2" s="1"/>
  <c r="AH216" i="2" s="1"/>
  <c r="AG215" i="2"/>
  <c r="AE215" i="2" s="1" a="1"/>
  <c r="AE215" i="2" s="1"/>
  <c r="AH215" i="2" s="1"/>
  <c r="AG214" i="2"/>
  <c r="AE214" i="2" s="1" a="1"/>
  <c r="AE214" i="2" s="1"/>
  <c r="AH214" i="2" s="1"/>
  <c r="AG213" i="2"/>
  <c r="AE213" i="2" s="1" a="1"/>
  <c r="AE213" i="2" s="1"/>
  <c r="AH213" i="2" s="1"/>
  <c r="AG212" i="2"/>
  <c r="AE212" i="2" s="1" a="1"/>
  <c r="AE212" i="2" s="1"/>
  <c r="AH212" i="2" s="1"/>
  <c r="AG211" i="2"/>
  <c r="AE211" i="2" s="1" a="1"/>
  <c r="AE211" i="2" s="1"/>
  <c r="AH211" i="2" s="1"/>
  <c r="AG210" i="2"/>
  <c r="AE210" i="2" s="1" a="1"/>
  <c r="AE210" i="2" s="1"/>
  <c r="AH210" i="2" s="1"/>
  <c r="AG209" i="2"/>
  <c r="AE209" i="2" s="1" a="1"/>
  <c r="AE209" i="2" s="1"/>
  <c r="AH209" i="2" s="1"/>
  <c r="AG208" i="2"/>
  <c r="AE208" i="2" s="1" a="1"/>
  <c r="AE208" i="2" s="1"/>
  <c r="AH208" i="2" s="1"/>
  <c r="AG207" i="2"/>
  <c r="AE207" i="2" s="1" a="1"/>
  <c r="AE207" i="2" s="1"/>
  <c r="AH207" i="2" s="1"/>
  <c r="AG206" i="2"/>
  <c r="AE206" i="2" s="1" a="1"/>
  <c r="AE206" i="2" s="1"/>
  <c r="AH206" i="2" s="1"/>
  <c r="AG205" i="2"/>
  <c r="AE205" i="2" s="1" a="1"/>
  <c r="AE205" i="2" s="1"/>
  <c r="AH205" i="2" s="1"/>
  <c r="AG204" i="2"/>
  <c r="AE204" i="2" s="1" a="1"/>
  <c r="AE204" i="2" s="1"/>
  <c r="AH204" i="2" s="1"/>
  <c r="AG203" i="2"/>
  <c r="AE203" i="2" s="1" a="1"/>
  <c r="AE203" i="2" s="1"/>
  <c r="AH203" i="2" s="1"/>
  <c r="AG202" i="2"/>
  <c r="AE202" i="2" s="1" a="1"/>
  <c r="AE202" i="2" s="1"/>
  <c r="AH202" i="2" s="1"/>
  <c r="AG201" i="2"/>
  <c r="AE201" i="2" s="1" a="1"/>
  <c r="AE201" i="2" s="1"/>
  <c r="AH201" i="2" s="1"/>
  <c r="AG200" i="2"/>
  <c r="AE200" i="2" s="1" a="1"/>
  <c r="AE200" i="2" s="1"/>
  <c r="AH200" i="2" s="1"/>
  <c r="AG199" i="2"/>
  <c r="AE199" i="2" s="1" a="1"/>
  <c r="AE199" i="2" s="1"/>
  <c r="AH199" i="2" s="1"/>
  <c r="AG198" i="2"/>
  <c r="AG197" i="2"/>
  <c r="AE197" i="2" s="1" a="1"/>
  <c r="AE197" i="2" s="1"/>
  <c r="AH197" i="2" s="1"/>
  <c r="AG196" i="2"/>
  <c r="AE196" i="2" s="1" a="1"/>
  <c r="AE196" i="2" s="1"/>
  <c r="AH196" i="2" s="1"/>
  <c r="AG195" i="2"/>
  <c r="AE195" i="2" s="1" a="1"/>
  <c r="AE195" i="2" s="1"/>
  <c r="AH195" i="2" s="1"/>
  <c r="AG194" i="2"/>
  <c r="AE194" i="2" s="1" a="1"/>
  <c r="AE194" i="2" s="1"/>
  <c r="AH194" i="2" s="1"/>
  <c r="AG193" i="2"/>
  <c r="AE193" i="2" s="1" a="1"/>
  <c r="AE193" i="2" s="1"/>
  <c r="AH193" i="2" s="1"/>
  <c r="AG192" i="2"/>
  <c r="AE192" i="2" s="1" a="1"/>
  <c r="AE192" i="2" s="1"/>
  <c r="AH192" i="2" s="1"/>
  <c r="AG191" i="2"/>
  <c r="AE191" i="2" s="1" a="1"/>
  <c r="AE191" i="2" s="1"/>
  <c r="AH191" i="2" s="1"/>
  <c r="AG190" i="2"/>
  <c r="AE190" i="2" s="1" a="1"/>
  <c r="AE190" i="2" s="1"/>
  <c r="AH190" i="2" s="1"/>
  <c r="AG189" i="2"/>
  <c r="AE189" i="2" s="1" a="1"/>
  <c r="AE189" i="2" s="1"/>
  <c r="AH189" i="2" s="1"/>
  <c r="AG188" i="2"/>
  <c r="AE188" i="2" s="1" a="1"/>
  <c r="AE188" i="2" s="1"/>
  <c r="AH188" i="2" s="1"/>
  <c r="AG187" i="2"/>
  <c r="AE187" i="2" s="1" a="1"/>
  <c r="AE187" i="2" s="1"/>
  <c r="AH187" i="2" s="1"/>
  <c r="AG186" i="2"/>
  <c r="AE186" i="2" s="1" a="1"/>
  <c r="AE186" i="2" s="1"/>
  <c r="AH186" i="2" s="1"/>
  <c r="AG185" i="2"/>
  <c r="AE185" i="2" s="1" a="1"/>
  <c r="AE185" i="2" s="1"/>
  <c r="AH185" i="2" s="1"/>
  <c r="AG184" i="2"/>
  <c r="AE184" i="2" s="1" a="1"/>
  <c r="AE184" i="2" s="1"/>
  <c r="AH184" i="2" s="1"/>
  <c r="AG183" i="2"/>
  <c r="AE183" i="2" s="1" a="1"/>
  <c r="AE183" i="2" s="1"/>
  <c r="AH183" i="2" s="1"/>
  <c r="AG182" i="2"/>
  <c r="AE182" i="2" s="1" a="1"/>
  <c r="AE182" i="2" s="1"/>
  <c r="AH182" i="2" s="1"/>
  <c r="AG181" i="2"/>
  <c r="AE181" i="2" s="1" a="1"/>
  <c r="AE181" i="2" s="1"/>
  <c r="AH181" i="2" s="1"/>
  <c r="AG180" i="2"/>
  <c r="AE180" i="2" s="1" a="1"/>
  <c r="AE180" i="2" s="1"/>
  <c r="AH180" i="2" s="1"/>
  <c r="AG179" i="2"/>
  <c r="AE179" i="2" s="1" a="1"/>
  <c r="AE179" i="2" s="1"/>
  <c r="AH179" i="2" s="1"/>
  <c r="AG178" i="2"/>
  <c r="AE178" i="2" s="1" a="1"/>
  <c r="AE178" i="2" s="1"/>
  <c r="AH178" i="2" s="1"/>
  <c r="AG177" i="2"/>
  <c r="AE177" i="2" s="1" a="1"/>
  <c r="AE177" i="2" s="1"/>
  <c r="AH177" i="2" s="1"/>
  <c r="AG176" i="2"/>
  <c r="AE176" i="2" s="1" a="1"/>
  <c r="AE176" i="2" s="1"/>
  <c r="AH176" i="2" s="1"/>
  <c r="AG175" i="2"/>
  <c r="AE175" i="2" s="1" a="1"/>
  <c r="AE175" i="2" s="1"/>
  <c r="AH175" i="2" s="1"/>
  <c r="AG174" i="2"/>
  <c r="AE174" i="2" s="1" a="1"/>
  <c r="AE174" i="2" s="1"/>
  <c r="AH174" i="2" s="1"/>
  <c r="AG173" i="2"/>
  <c r="AE173" i="2" s="1" a="1"/>
  <c r="AE173" i="2" s="1"/>
  <c r="AH173" i="2" s="1"/>
  <c r="AG172" i="2"/>
  <c r="AE172" i="2" s="1" a="1"/>
  <c r="AE172" i="2" s="1"/>
  <c r="AH172" i="2" s="1"/>
  <c r="AG171" i="2"/>
  <c r="AE171" i="2" s="1" a="1"/>
  <c r="AE171" i="2" s="1"/>
  <c r="AH171" i="2" s="1"/>
  <c r="AG170" i="2"/>
  <c r="AE170" i="2" s="1" a="1"/>
  <c r="AE170" i="2" s="1"/>
  <c r="AH170" i="2" s="1"/>
  <c r="AG169" i="2"/>
  <c r="AE169" i="2" s="1" a="1"/>
  <c r="AE169" i="2" s="1"/>
  <c r="AH169" i="2" s="1"/>
  <c r="AG168" i="2"/>
  <c r="AE168" i="2" s="1" a="1"/>
  <c r="AE168" i="2" s="1"/>
  <c r="AH168" i="2" s="1"/>
  <c r="AG167" i="2"/>
  <c r="AE167" i="2" s="1" a="1"/>
  <c r="AE167" i="2" s="1"/>
  <c r="AH167" i="2" s="1"/>
  <c r="AG166" i="2"/>
  <c r="AE166" i="2" s="1" a="1"/>
  <c r="AE166" i="2" s="1"/>
  <c r="AH166" i="2" s="1"/>
  <c r="AG165" i="2"/>
  <c r="AE165" i="2" s="1" a="1"/>
  <c r="AE165" i="2" s="1"/>
  <c r="AH165" i="2" s="1"/>
  <c r="AG164" i="2"/>
  <c r="AE164" i="2" s="1" a="1"/>
  <c r="AE164" i="2" s="1"/>
  <c r="AH164" i="2" s="1"/>
  <c r="AG163" i="2"/>
  <c r="AE163" i="2" s="1" a="1"/>
  <c r="AE163" i="2" s="1"/>
  <c r="AH163" i="2" s="1"/>
  <c r="AG162" i="2"/>
  <c r="AE162" i="2" s="1" a="1"/>
  <c r="AE162" i="2" s="1"/>
  <c r="AH162" i="2" s="1"/>
  <c r="AG161" i="2"/>
  <c r="AG160" i="2"/>
  <c r="AE160" i="2" s="1" a="1"/>
  <c r="AE160" i="2" s="1"/>
  <c r="AH160" i="2" s="1"/>
  <c r="AG159" i="2"/>
  <c r="AE159" i="2" s="1" a="1"/>
  <c r="AE159" i="2" s="1"/>
  <c r="AH159" i="2" s="1"/>
  <c r="AG158" i="2"/>
  <c r="AE158" i="2" s="1" a="1"/>
  <c r="AE158" i="2" s="1"/>
  <c r="AH158" i="2" s="1"/>
  <c r="AG157" i="2"/>
  <c r="AE157" i="2" s="1" a="1"/>
  <c r="AE157" i="2" s="1"/>
  <c r="AH157" i="2" s="1"/>
  <c r="AG156" i="2"/>
  <c r="AE156" i="2" s="1" a="1"/>
  <c r="AE156" i="2" s="1"/>
  <c r="AH156" i="2" s="1"/>
  <c r="AG155" i="2"/>
  <c r="AE155" i="2" s="1" a="1"/>
  <c r="AE155" i="2" s="1"/>
  <c r="AH155" i="2" s="1"/>
  <c r="AG154" i="2"/>
  <c r="AE154" i="2" s="1" a="1"/>
  <c r="AE154" i="2" s="1"/>
  <c r="AH154" i="2" s="1"/>
  <c r="AG153" i="2"/>
  <c r="AE153" i="2" s="1" a="1"/>
  <c r="AE153" i="2" s="1"/>
  <c r="AH153" i="2" s="1"/>
  <c r="AG152" i="2"/>
  <c r="AE152" i="2" s="1" a="1"/>
  <c r="AE152" i="2" s="1"/>
  <c r="AH152" i="2" s="1"/>
  <c r="AG151" i="2"/>
  <c r="AE151" i="2" s="1" a="1"/>
  <c r="AE151" i="2" s="1"/>
  <c r="AH151" i="2" s="1"/>
  <c r="AG150" i="2"/>
  <c r="AE150" i="2" s="1" a="1"/>
  <c r="AE150" i="2" s="1"/>
  <c r="AH150" i="2" s="1"/>
  <c r="AG149" i="2"/>
  <c r="AE149" i="2" s="1" a="1"/>
  <c r="AE149" i="2" s="1"/>
  <c r="AH149" i="2" s="1"/>
  <c r="AG148" i="2"/>
  <c r="AE148" i="2" s="1" a="1"/>
  <c r="AE148" i="2" s="1"/>
  <c r="AH148" i="2" s="1"/>
  <c r="AG147" i="2"/>
  <c r="AE147" i="2" s="1" a="1"/>
  <c r="AE147" i="2" s="1"/>
  <c r="AH147" i="2" s="1"/>
  <c r="AG146" i="2"/>
  <c r="AE146" i="2" s="1" a="1"/>
  <c r="AE146" i="2" s="1"/>
  <c r="AH146" i="2" s="1"/>
  <c r="AG145" i="2"/>
  <c r="AE145" i="2" s="1" a="1"/>
  <c r="AE145" i="2" s="1"/>
  <c r="AH145" i="2" s="1"/>
  <c r="AG144" i="2"/>
  <c r="AE144" i="2" s="1" a="1"/>
  <c r="AE144" i="2" s="1"/>
  <c r="AH144" i="2" s="1"/>
  <c r="AG143" i="2"/>
  <c r="AE143" i="2" s="1" a="1"/>
  <c r="AE143" i="2" s="1"/>
  <c r="AH143" i="2" s="1"/>
  <c r="AG142" i="2"/>
  <c r="AE142" i="2" s="1" a="1"/>
  <c r="AE142" i="2" s="1"/>
  <c r="AH142" i="2" s="1"/>
  <c r="AG141" i="2"/>
  <c r="AE141" i="2" s="1" a="1"/>
  <c r="AE141" i="2" s="1"/>
  <c r="AH141" i="2" s="1"/>
  <c r="AG140" i="2"/>
  <c r="AE140" i="2" s="1" a="1"/>
  <c r="AE140" i="2" s="1"/>
  <c r="AH140" i="2" s="1"/>
  <c r="AG139" i="2"/>
  <c r="AE139" i="2" s="1" a="1"/>
  <c r="AE139" i="2" s="1"/>
  <c r="AH139" i="2" s="1"/>
  <c r="AG138" i="2"/>
  <c r="AE138" i="2" s="1" a="1"/>
  <c r="AE138" i="2" s="1"/>
  <c r="AH138" i="2" s="1"/>
  <c r="AG137" i="2"/>
  <c r="AE137" i="2" s="1" a="1"/>
  <c r="AE137" i="2" s="1"/>
  <c r="AH137" i="2" s="1"/>
  <c r="AG136" i="2"/>
  <c r="AE136" i="2" s="1" a="1"/>
  <c r="AE136" i="2" s="1"/>
  <c r="AH136" i="2" s="1"/>
  <c r="AG135" i="2"/>
  <c r="AE135" i="2" s="1" a="1"/>
  <c r="AE135" i="2" s="1"/>
  <c r="AH135" i="2" s="1"/>
  <c r="AG134" i="2"/>
  <c r="AE134" i="2" s="1" a="1"/>
  <c r="AE134" i="2" s="1"/>
  <c r="AH134" i="2" s="1"/>
  <c r="AG133" i="2"/>
  <c r="AE133" i="2" s="1" a="1"/>
  <c r="AE133" i="2" s="1"/>
  <c r="AH133" i="2" s="1"/>
  <c r="AG132" i="2"/>
  <c r="AE132" i="2" s="1" a="1"/>
  <c r="AE132" i="2" s="1"/>
  <c r="AH132" i="2" s="1"/>
  <c r="AG131" i="2"/>
  <c r="AE131" i="2" s="1" a="1"/>
  <c r="AE131" i="2" s="1"/>
  <c r="AH131" i="2" s="1"/>
  <c r="AG130" i="2"/>
  <c r="AE130" i="2" s="1" a="1"/>
  <c r="AE130" i="2" s="1"/>
  <c r="AH130" i="2" s="1"/>
  <c r="AG129" i="2"/>
  <c r="AE129" i="2" s="1" a="1"/>
  <c r="AE129" i="2" s="1"/>
  <c r="AH129" i="2" s="1"/>
  <c r="AG128" i="2"/>
  <c r="AE128" i="2" s="1" a="1"/>
  <c r="AE128" i="2" s="1"/>
  <c r="AH128" i="2" s="1"/>
  <c r="AG127" i="2"/>
  <c r="AE127" i="2" s="1" a="1"/>
  <c r="AE127" i="2" s="1"/>
  <c r="AH127" i="2" s="1"/>
  <c r="AG126" i="2"/>
  <c r="AE126" i="2" s="1" a="1"/>
  <c r="AE126" i="2" s="1"/>
  <c r="AH126" i="2" s="1"/>
  <c r="AG125" i="2"/>
  <c r="AE125" i="2" s="1" a="1"/>
  <c r="AE125" i="2" s="1"/>
  <c r="AH125" i="2" s="1"/>
  <c r="AG124" i="2"/>
  <c r="AE124" i="2" s="1" a="1"/>
  <c r="AE124" i="2" s="1"/>
  <c r="AH124" i="2" s="1"/>
  <c r="AG123" i="2"/>
  <c r="AE123" i="2" s="1" a="1"/>
  <c r="AE123" i="2" s="1"/>
  <c r="AH123" i="2" s="1"/>
  <c r="AG122" i="2"/>
  <c r="AE122" i="2" s="1" a="1"/>
  <c r="AE122" i="2" s="1"/>
  <c r="AH122" i="2" s="1"/>
  <c r="AG121" i="2"/>
  <c r="AE121" i="2" s="1" a="1"/>
  <c r="AE121" i="2" s="1"/>
  <c r="AH121" i="2" s="1"/>
  <c r="AG120" i="2"/>
  <c r="AE120" i="2" s="1" a="1"/>
  <c r="AE120" i="2" s="1"/>
  <c r="AH120" i="2" s="1"/>
  <c r="AG119" i="2"/>
  <c r="AE119" i="2" s="1" a="1"/>
  <c r="AE119" i="2" s="1"/>
  <c r="AH119" i="2" s="1"/>
  <c r="AG118" i="2"/>
  <c r="AE118" i="2" s="1" a="1"/>
  <c r="AE118" i="2" s="1"/>
  <c r="AH118" i="2" s="1"/>
  <c r="AG117" i="2"/>
  <c r="AE117" i="2" s="1" a="1"/>
  <c r="AE117" i="2" s="1"/>
  <c r="AH117" i="2" s="1"/>
  <c r="AG116" i="2"/>
  <c r="AE116" i="2" s="1" a="1"/>
  <c r="AE116" i="2" s="1"/>
  <c r="AH116" i="2" s="1"/>
  <c r="AG115" i="2"/>
  <c r="AE115" i="2" s="1" a="1"/>
  <c r="AE115" i="2" s="1"/>
  <c r="AH115" i="2" s="1"/>
  <c r="AG114" i="2"/>
  <c r="AE114" i="2" s="1" a="1"/>
  <c r="AE114" i="2" s="1"/>
  <c r="AH114" i="2" s="1"/>
  <c r="AG113" i="2"/>
  <c r="AE113" i="2" s="1" a="1"/>
  <c r="AE113" i="2" s="1"/>
  <c r="AH113" i="2" s="1"/>
  <c r="AG112" i="2"/>
  <c r="AE112" i="2" s="1" a="1"/>
  <c r="AE112" i="2" s="1"/>
  <c r="AH112" i="2" s="1"/>
  <c r="AG111" i="2"/>
  <c r="AE111" i="2" s="1" a="1"/>
  <c r="AE111" i="2" s="1"/>
  <c r="AH111" i="2" s="1"/>
  <c r="AG110" i="2"/>
  <c r="AE110" i="2" s="1" a="1"/>
  <c r="AE110" i="2" s="1"/>
  <c r="AH110" i="2" s="1"/>
  <c r="AG109" i="2"/>
  <c r="AE109" i="2" s="1" a="1"/>
  <c r="AE109" i="2" s="1"/>
  <c r="AH109" i="2" s="1"/>
  <c r="AG108" i="2"/>
  <c r="AE108" i="2" s="1" a="1"/>
  <c r="AE108" i="2" s="1"/>
  <c r="AH108" i="2" s="1"/>
  <c r="AG107" i="2"/>
  <c r="AE107" i="2" s="1" a="1"/>
  <c r="AE107" i="2" s="1"/>
  <c r="AH107" i="2" s="1"/>
  <c r="AG106" i="2"/>
  <c r="AE106" i="2" s="1" a="1"/>
  <c r="AE106" i="2" s="1"/>
  <c r="AH106" i="2" s="1"/>
  <c r="AG105" i="2"/>
  <c r="AE105" i="2" s="1" a="1"/>
  <c r="AE105" i="2" s="1"/>
  <c r="AH105" i="2" s="1"/>
  <c r="AG104" i="2"/>
  <c r="AE104" i="2" s="1" a="1"/>
  <c r="AE104" i="2" s="1"/>
  <c r="AH104" i="2" s="1"/>
  <c r="AG103" i="2"/>
  <c r="AE103" i="2" s="1" a="1"/>
  <c r="AE103" i="2" s="1"/>
  <c r="AH103" i="2" s="1"/>
  <c r="AG102" i="2"/>
  <c r="AE102" i="2" s="1" a="1"/>
  <c r="AE102" i="2" s="1"/>
  <c r="AH102" i="2" s="1"/>
  <c r="AG101" i="2"/>
  <c r="AE101" i="2" s="1" a="1"/>
  <c r="AE101" i="2" s="1"/>
  <c r="AH101" i="2" s="1"/>
  <c r="AG100" i="2"/>
  <c r="AE100" i="2" s="1" a="1"/>
  <c r="AE100" i="2" s="1"/>
  <c r="AH100" i="2" s="1"/>
  <c r="AG99" i="2"/>
  <c r="AE99" i="2" s="1" a="1"/>
  <c r="AE99" i="2" s="1"/>
  <c r="AH99" i="2" s="1"/>
  <c r="AG98" i="2"/>
  <c r="AE98" i="2" s="1" a="1"/>
  <c r="AE98" i="2" s="1"/>
  <c r="AH98" i="2" s="1"/>
  <c r="AG97" i="2"/>
  <c r="AE97" i="2" s="1" a="1"/>
  <c r="AE97" i="2" s="1"/>
  <c r="AH97" i="2" s="1"/>
  <c r="AG96" i="2"/>
  <c r="AE96" i="2" s="1" a="1"/>
  <c r="AE96" i="2" s="1"/>
  <c r="AH96" i="2" s="1"/>
  <c r="AG95" i="2"/>
  <c r="AE95" i="2" s="1" a="1"/>
  <c r="AE95" i="2" s="1"/>
  <c r="AH95" i="2" s="1"/>
  <c r="AG94" i="2"/>
  <c r="AE94" i="2" s="1" a="1"/>
  <c r="AE94" i="2" s="1"/>
  <c r="AH94" i="2" s="1"/>
  <c r="AG93" i="2"/>
  <c r="AE93" i="2" s="1" a="1"/>
  <c r="AE93" i="2" s="1"/>
  <c r="AH93" i="2" s="1"/>
  <c r="AG92" i="2"/>
  <c r="AE92" i="2" s="1" a="1"/>
  <c r="AE92" i="2" s="1"/>
  <c r="AH92" i="2" s="1"/>
  <c r="AG91" i="2"/>
  <c r="AE91" i="2" s="1" a="1"/>
  <c r="AE91" i="2" s="1"/>
  <c r="AH91" i="2" s="1"/>
  <c r="AG90" i="2"/>
  <c r="AE90" i="2" s="1" a="1"/>
  <c r="AE90" i="2" s="1"/>
  <c r="AH90" i="2" s="1"/>
  <c r="AG89" i="2"/>
  <c r="AE89" i="2" s="1" a="1"/>
  <c r="AE89" i="2" s="1"/>
  <c r="AH89" i="2" s="1"/>
  <c r="AG88" i="2"/>
  <c r="AE88" i="2" s="1" a="1"/>
  <c r="AE88" i="2" s="1"/>
  <c r="AH88" i="2" s="1"/>
  <c r="AG87" i="2"/>
  <c r="AE87" i="2" s="1" a="1"/>
  <c r="AE87" i="2" s="1"/>
  <c r="AH87" i="2" s="1"/>
  <c r="AG86" i="2"/>
  <c r="AE86" i="2" s="1" a="1"/>
  <c r="AE86" i="2" s="1"/>
  <c r="AH86" i="2" s="1"/>
  <c r="AG85" i="2"/>
  <c r="AE85" i="2" s="1" a="1"/>
  <c r="AE85" i="2" s="1"/>
  <c r="AH85" i="2" s="1"/>
  <c r="AG84" i="2"/>
  <c r="AE84" i="2" s="1" a="1"/>
  <c r="AE84" i="2" s="1"/>
  <c r="AH84" i="2" s="1"/>
  <c r="AG83" i="2"/>
  <c r="AE83" i="2" s="1" a="1"/>
  <c r="AE83" i="2" s="1"/>
  <c r="AH83" i="2" s="1"/>
  <c r="AG82" i="2"/>
  <c r="AE82" i="2" s="1" a="1"/>
  <c r="AE82" i="2" s="1"/>
  <c r="AH82" i="2" s="1"/>
  <c r="AG81" i="2"/>
  <c r="AE81" i="2" s="1" a="1"/>
  <c r="AE81" i="2" s="1"/>
  <c r="AH81" i="2" s="1"/>
  <c r="AG80" i="2"/>
  <c r="AE80" i="2" s="1" a="1"/>
  <c r="AE80" i="2" s="1"/>
  <c r="AH80" i="2" s="1"/>
  <c r="AG79" i="2"/>
  <c r="AE79" i="2" s="1" a="1"/>
  <c r="AE79" i="2" s="1"/>
  <c r="AH79" i="2" s="1"/>
  <c r="AG78" i="2"/>
  <c r="AE78" i="2" s="1" a="1"/>
  <c r="AE78" i="2" s="1"/>
  <c r="AH78" i="2" s="1"/>
  <c r="AG77" i="2"/>
  <c r="AE77" i="2" s="1" a="1"/>
  <c r="AE77" i="2" s="1"/>
  <c r="AH77" i="2" s="1"/>
  <c r="AG76" i="2"/>
  <c r="AE76" i="2" s="1" a="1"/>
  <c r="AE76" i="2" s="1"/>
  <c r="AH76" i="2" s="1"/>
  <c r="AG75" i="2"/>
  <c r="AE75" i="2" s="1" a="1"/>
  <c r="AE75" i="2" s="1"/>
  <c r="AH75" i="2" s="1"/>
  <c r="AG74" i="2"/>
  <c r="AE74" i="2" s="1" a="1"/>
  <c r="AE74" i="2" s="1"/>
  <c r="AH74" i="2" s="1"/>
  <c r="AG73" i="2"/>
  <c r="AE73" i="2" s="1" a="1"/>
  <c r="AE73" i="2" s="1"/>
  <c r="AH73" i="2" s="1"/>
  <c r="AG72" i="2"/>
  <c r="AE72" i="2" s="1" a="1"/>
  <c r="AE72" i="2" s="1"/>
  <c r="AH72" i="2" s="1"/>
  <c r="AG71" i="2"/>
  <c r="AE71" i="2" s="1" a="1"/>
  <c r="AE71" i="2" s="1"/>
  <c r="AH71" i="2" s="1"/>
  <c r="AG70" i="2"/>
  <c r="AE70" i="2" s="1" a="1"/>
  <c r="AE70" i="2" s="1"/>
  <c r="AH70" i="2" s="1"/>
  <c r="AG69" i="2"/>
  <c r="AE69" i="2" s="1" a="1"/>
  <c r="AE69" i="2" s="1"/>
  <c r="AH69" i="2" s="1"/>
  <c r="AG68" i="2"/>
  <c r="AE68" i="2" s="1" a="1"/>
  <c r="AE68" i="2" s="1"/>
  <c r="AH68" i="2" s="1"/>
  <c r="AG67" i="2"/>
  <c r="AE67" i="2" s="1" a="1"/>
  <c r="AE67" i="2" s="1"/>
  <c r="AH67" i="2" s="1"/>
  <c r="AG66" i="2"/>
  <c r="AE66" i="2" s="1" a="1"/>
  <c r="AE66" i="2" s="1"/>
  <c r="AH66" i="2" s="1"/>
  <c r="AG65" i="2"/>
  <c r="AE65" i="2" s="1" a="1"/>
  <c r="AE65" i="2" s="1"/>
  <c r="AH65" i="2" s="1"/>
  <c r="AG64" i="2"/>
  <c r="AE64" i="2" s="1" a="1"/>
  <c r="AE64" i="2" s="1"/>
  <c r="AH64" i="2" s="1"/>
  <c r="AG63" i="2"/>
  <c r="AE63" i="2" s="1" a="1"/>
  <c r="AE63" i="2" s="1"/>
  <c r="AH63" i="2" s="1"/>
  <c r="AG62" i="2"/>
  <c r="AE62" i="2" s="1" a="1"/>
  <c r="AE62" i="2" s="1"/>
  <c r="AH62" i="2" s="1"/>
  <c r="AG61" i="2"/>
  <c r="AE61" i="2" s="1" a="1"/>
  <c r="AE61" i="2" s="1"/>
  <c r="AH61" i="2" s="1"/>
  <c r="AG60" i="2"/>
  <c r="AE60" i="2" s="1" a="1"/>
  <c r="AE60" i="2" s="1"/>
  <c r="AH60" i="2" s="1"/>
  <c r="AG59" i="2"/>
  <c r="AE59" i="2" s="1" a="1"/>
  <c r="AE59" i="2" s="1"/>
  <c r="AH59" i="2" s="1"/>
  <c r="AG58" i="2"/>
  <c r="AE58" i="2" s="1" a="1"/>
  <c r="AE58" i="2" s="1"/>
  <c r="AH58" i="2" s="1"/>
  <c r="AG57" i="2"/>
  <c r="AE57" i="2" s="1" a="1"/>
  <c r="AE57" i="2" s="1"/>
  <c r="AH57" i="2" s="1"/>
  <c r="AG56" i="2"/>
  <c r="AE56" i="2" s="1" a="1"/>
  <c r="AE56" i="2" s="1"/>
  <c r="AH56" i="2" s="1"/>
  <c r="AG55" i="2"/>
  <c r="AE55" i="2" s="1" a="1"/>
  <c r="AE55" i="2" s="1"/>
  <c r="AH55" i="2" s="1"/>
  <c r="AG54" i="2"/>
  <c r="AE54" i="2" s="1" a="1"/>
  <c r="AE54" i="2" s="1"/>
  <c r="AH54" i="2" s="1"/>
  <c r="AG53" i="2"/>
  <c r="AE53" i="2" s="1" a="1"/>
  <c r="AE53" i="2" s="1"/>
  <c r="AH53" i="2" s="1"/>
  <c r="AG52" i="2"/>
  <c r="AE52" i="2" s="1" a="1"/>
  <c r="AE52" i="2" s="1"/>
  <c r="AH52" i="2" s="1"/>
  <c r="AG51" i="2"/>
  <c r="AE51" i="2" s="1" a="1"/>
  <c r="AE51" i="2" s="1"/>
  <c r="AH51" i="2" s="1"/>
  <c r="AG50" i="2"/>
  <c r="AE50" i="2" s="1" a="1"/>
  <c r="AE50" i="2" s="1"/>
  <c r="AH50" i="2" s="1"/>
  <c r="AG49" i="2"/>
  <c r="AE49" i="2" s="1" a="1"/>
  <c r="AE49" i="2" s="1"/>
  <c r="AH49" i="2" s="1"/>
  <c r="AG48" i="2"/>
  <c r="AE48" i="2" s="1" a="1"/>
  <c r="AE48" i="2" s="1"/>
  <c r="AH48" i="2" s="1"/>
  <c r="AG47" i="2"/>
  <c r="AE47" i="2" s="1" a="1"/>
  <c r="AE47" i="2" s="1"/>
  <c r="AH47" i="2" s="1"/>
  <c r="AG46" i="2"/>
  <c r="AE46" i="2" s="1" a="1"/>
  <c r="AE46" i="2" s="1"/>
  <c r="AH46" i="2" s="1"/>
  <c r="AG45" i="2"/>
  <c r="AE45" i="2" s="1" a="1"/>
  <c r="AE45" i="2" s="1"/>
  <c r="AH45" i="2" s="1"/>
  <c r="AG44" i="2"/>
  <c r="AE44" i="2" s="1" a="1"/>
  <c r="AE44" i="2" s="1"/>
  <c r="AH44" i="2" s="1"/>
  <c r="AG43" i="2"/>
  <c r="AE43" i="2" s="1" a="1"/>
  <c r="AE43" i="2" s="1"/>
  <c r="AH43" i="2" s="1"/>
  <c r="AG42" i="2"/>
  <c r="AE42" i="2" s="1" a="1"/>
  <c r="AE42" i="2" s="1"/>
  <c r="AH42" i="2" s="1"/>
  <c r="AG41" i="2"/>
  <c r="AE41" i="2" s="1" a="1"/>
  <c r="AE41" i="2" s="1"/>
  <c r="AH41" i="2" s="1"/>
  <c r="AG40" i="2"/>
  <c r="AE40" i="2" s="1" a="1"/>
  <c r="AE40" i="2" s="1"/>
  <c r="AH40" i="2" s="1"/>
  <c r="AG39" i="2"/>
  <c r="AE39" i="2" s="1" a="1"/>
  <c r="AE39" i="2" s="1"/>
  <c r="AH39" i="2" s="1"/>
  <c r="AG38" i="2"/>
  <c r="AE38" i="2" s="1" a="1"/>
  <c r="AE38" i="2" s="1"/>
  <c r="AH38" i="2" s="1"/>
  <c r="AG37" i="2"/>
  <c r="AE37" i="2" s="1" a="1"/>
  <c r="AE37" i="2" s="1"/>
  <c r="AH37" i="2" s="1"/>
  <c r="AG36" i="2"/>
  <c r="AE36" i="2" s="1" a="1"/>
  <c r="AE36" i="2" s="1"/>
  <c r="AH36" i="2" s="1"/>
  <c r="AG35" i="2"/>
  <c r="AE35" i="2" s="1" a="1"/>
  <c r="AE35" i="2" s="1"/>
  <c r="AH35" i="2" s="1"/>
  <c r="AG34" i="2"/>
  <c r="AE34" i="2" s="1" a="1"/>
  <c r="AE34" i="2" s="1"/>
  <c r="AH34" i="2" s="1"/>
  <c r="AG33" i="2"/>
  <c r="AE33" i="2" s="1" a="1"/>
  <c r="AE33" i="2" s="1"/>
  <c r="AH33" i="2" s="1"/>
  <c r="AG32" i="2"/>
  <c r="AE32" i="2" s="1" a="1"/>
  <c r="AE32" i="2" s="1"/>
  <c r="AH32" i="2" s="1"/>
  <c r="AG31" i="2"/>
  <c r="AE31" i="2" s="1" a="1"/>
  <c r="AE31" i="2" s="1"/>
  <c r="AH31" i="2" s="1"/>
  <c r="AG30" i="2"/>
  <c r="AE30" i="2" s="1" a="1"/>
  <c r="AE30" i="2" s="1"/>
  <c r="AH30" i="2" s="1"/>
  <c r="AG29" i="2"/>
  <c r="AE29" i="2" s="1" a="1"/>
  <c r="AE29" i="2" s="1"/>
  <c r="AH29" i="2" s="1"/>
  <c r="AG28" i="2"/>
  <c r="AE28" i="2" s="1" a="1"/>
  <c r="AE28" i="2" s="1"/>
  <c r="AH28" i="2" s="1"/>
  <c r="AG27" i="2"/>
  <c r="AE27" i="2" s="1" a="1"/>
  <c r="AE27" i="2" s="1"/>
  <c r="AH27" i="2" s="1"/>
  <c r="AG26" i="2"/>
  <c r="AE26" i="2" s="1" a="1"/>
  <c r="AE26" i="2" s="1"/>
  <c r="AH26" i="2" s="1"/>
  <c r="AG25" i="2"/>
  <c r="AE25" i="2" s="1" a="1"/>
  <c r="AE25" i="2" s="1"/>
  <c r="AH25" i="2" s="1"/>
  <c r="AG24" i="2"/>
  <c r="AE24" i="2" s="1" a="1"/>
  <c r="AE24" i="2" s="1"/>
  <c r="AH24" i="2" s="1"/>
  <c r="AG23" i="2"/>
  <c r="AE23" i="2" s="1" a="1"/>
  <c r="AE23" i="2" s="1"/>
  <c r="AH23" i="2" s="1"/>
  <c r="AG22" i="2"/>
  <c r="AE22" i="2" s="1" a="1"/>
  <c r="AE22" i="2" s="1"/>
  <c r="AH22" i="2" s="1"/>
  <c r="AG21" i="2"/>
  <c r="AE21" i="2" s="1" a="1"/>
  <c r="AE21" i="2" s="1"/>
  <c r="AH21" i="2" s="1"/>
  <c r="AG20" i="2"/>
  <c r="AE20" i="2" s="1" a="1"/>
  <c r="AE20" i="2" s="1"/>
  <c r="AH20" i="2" s="1"/>
  <c r="AG19" i="2"/>
  <c r="AE19" i="2" s="1" a="1"/>
  <c r="AE19" i="2" s="1"/>
  <c r="AH19" i="2" s="1"/>
  <c r="AG18" i="2"/>
  <c r="AE18" i="2" s="1" a="1"/>
  <c r="AE18" i="2" s="1"/>
  <c r="AH18" i="2" s="1"/>
  <c r="AG17" i="2"/>
  <c r="AE17" i="2" s="1" a="1"/>
  <c r="AE17" i="2" s="1"/>
  <c r="AH17" i="2" s="1"/>
  <c r="AG16" i="2"/>
  <c r="AE16" i="2" s="1" a="1"/>
  <c r="AE16" i="2" s="1"/>
  <c r="AH16" i="2" s="1"/>
  <c r="AG15" i="2"/>
  <c r="AE15" i="2" s="1" a="1"/>
  <c r="AE15" i="2" s="1"/>
  <c r="AH15" i="2" s="1"/>
  <c r="AG14" i="2"/>
  <c r="AE14" i="2" s="1" a="1"/>
  <c r="AE14" i="2" s="1"/>
  <c r="AH14" i="2" s="1"/>
  <c r="AG13" i="2"/>
  <c r="AE13" i="2" s="1" a="1"/>
  <c r="AE13" i="2" s="1"/>
  <c r="AH13" i="2" s="1"/>
  <c r="AG12" i="2"/>
  <c r="AE12" i="2" s="1" a="1"/>
  <c r="AE12" i="2" s="1"/>
  <c r="AH12" i="2" s="1"/>
  <c r="AG11" i="2"/>
  <c r="AE11" i="2" s="1" a="1"/>
  <c r="AE11" i="2" s="1"/>
  <c r="AH11" i="2" s="1"/>
  <c r="AG10" i="2"/>
  <c r="AE10" i="2" s="1" a="1"/>
  <c r="AE10" i="2" s="1"/>
  <c r="AH10" i="2" s="1"/>
  <c r="AG9" i="2"/>
  <c r="AE9" i="2" s="1" a="1"/>
  <c r="AE9" i="2" s="1"/>
  <c r="AH9" i="2" s="1"/>
  <c r="AG8" i="2"/>
  <c r="AE8" i="2" s="1" a="1"/>
  <c r="AE8" i="2" s="1"/>
  <c r="AH8" i="2" s="1"/>
  <c r="AG7" i="2"/>
  <c r="AE7" i="2" s="1" a="1"/>
  <c r="AE7" i="2" s="1"/>
  <c r="AH7" i="2" s="1"/>
  <c r="AG6" i="2"/>
  <c r="AE6" i="2" s="1" a="1"/>
  <c r="AE6" i="2" s="1"/>
  <c r="AH6" i="2" s="1"/>
  <c r="AG5" i="2"/>
  <c r="AE5" i="2" s="1" a="1"/>
  <c r="AE5" i="2" s="1"/>
  <c r="AH5" i="2" s="1"/>
  <c r="AG4" i="2"/>
  <c r="AE4" i="2" s="1" a="1"/>
  <c r="AE4" i="2" s="1"/>
  <c r="AH4" i="2" s="1"/>
  <c r="G12" i="3" l="1"/>
  <c r="H12" i="3" s="1"/>
  <c r="H30" i="3"/>
  <c r="G30" i="3"/>
  <c r="H46" i="3"/>
  <c r="G46" i="3"/>
  <c r="H53" i="3"/>
  <c r="G53" i="3"/>
  <c r="G82" i="3"/>
  <c r="H82" i="3" s="1"/>
  <c r="G89" i="3"/>
  <c r="H89" i="3" s="1"/>
  <c r="G120" i="3"/>
  <c r="H120" i="3" s="1"/>
  <c r="G16" i="3"/>
  <c r="H16" i="3"/>
  <c r="H34" i="3"/>
  <c r="G34" i="3"/>
  <c r="G55" i="3"/>
  <c r="H55" i="3" s="1"/>
  <c r="H98" i="3"/>
  <c r="G98" i="3"/>
  <c r="G105" i="3"/>
  <c r="H105" i="3" s="1"/>
  <c r="G19" i="3"/>
  <c r="H19" i="3" s="1"/>
  <c r="H24" i="3"/>
  <c r="H35" i="3"/>
  <c r="G35" i="3"/>
  <c r="G106" i="3"/>
  <c r="H106" i="3" s="1"/>
  <c r="G113" i="3"/>
  <c r="H113" i="3" s="1"/>
  <c r="G129" i="3"/>
  <c r="H129" i="3"/>
  <c r="G152" i="3"/>
  <c r="H152" i="3" s="1"/>
  <c r="G145" i="3"/>
  <c r="H145" i="3" s="1"/>
  <c r="G15" i="3"/>
  <c r="H15" i="3" s="1"/>
  <c r="G25" i="3"/>
  <c r="H25" i="3"/>
  <c r="H33" i="3"/>
  <c r="G33" i="3"/>
  <c r="G41" i="3"/>
  <c r="H41" i="3" s="1"/>
  <c r="G54" i="3"/>
  <c r="H54" i="3" s="1"/>
  <c r="H90" i="3"/>
  <c r="G90" i="3"/>
  <c r="G97" i="3"/>
  <c r="H97" i="3" s="1"/>
  <c r="G22" i="3"/>
  <c r="H22" i="3" s="1"/>
  <c r="G38" i="3"/>
  <c r="H38" i="3" s="1"/>
  <c r="H51" i="3"/>
  <c r="G51" i="3"/>
  <c r="G73" i="3"/>
  <c r="H73" i="3" s="1"/>
  <c r="H31" i="3"/>
  <c r="H57" i="3"/>
  <c r="G57" i="3"/>
  <c r="G114" i="3"/>
  <c r="H114" i="3" s="1"/>
  <c r="H123" i="3"/>
  <c r="G123" i="3"/>
  <c r="H66" i="3"/>
  <c r="G66" i="3"/>
  <c r="G23" i="3"/>
  <c r="H23" i="3" s="1"/>
  <c r="G39" i="3"/>
  <c r="H39" i="3" s="1"/>
  <c r="H74" i="3"/>
  <c r="G74" i="3"/>
  <c r="H81" i="3"/>
  <c r="G81" i="3"/>
  <c r="H119" i="3"/>
  <c r="H143" i="3"/>
  <c r="G143" i="3"/>
  <c r="G117" i="3"/>
  <c r="H117" i="3"/>
  <c r="G21" i="3"/>
  <c r="H21" i="3" s="1"/>
  <c r="H37" i="3"/>
  <c r="G37" i="3"/>
  <c r="G50" i="3"/>
  <c r="H50" i="3" s="1"/>
  <c r="G58" i="3"/>
  <c r="H58" i="3" s="1"/>
  <c r="G65" i="3"/>
  <c r="H65" i="3" s="1"/>
  <c r="G124" i="3"/>
  <c r="H124" i="3" s="1"/>
  <c r="H135" i="3"/>
  <c r="G184" i="3"/>
  <c r="H184" i="3" s="1"/>
  <c r="H209" i="3"/>
  <c r="G209" i="3"/>
  <c r="H131" i="3"/>
  <c r="B137" i="3" a="1"/>
  <c r="B137" i="3" s="1"/>
  <c r="G138" i="3"/>
  <c r="H138" i="3" s="1"/>
  <c r="H154" i="3"/>
  <c r="C157" i="3"/>
  <c r="B157" i="3" a="1"/>
  <c r="B157" i="3" s="1"/>
  <c r="H160" i="3"/>
  <c r="G167" i="3"/>
  <c r="H167" i="3" s="1"/>
  <c r="H169" i="3"/>
  <c r="G169" i="3"/>
  <c r="H175" i="3"/>
  <c r="G175" i="3"/>
  <c r="C177" i="3"/>
  <c r="B177" i="3" a="1"/>
  <c r="B177" i="3" s="1"/>
  <c r="H130" i="3"/>
  <c r="H132" i="3"/>
  <c r="C155" i="3"/>
  <c r="B163" i="3" a="1"/>
  <c r="B163" i="3" s="1"/>
  <c r="C163" i="3"/>
  <c r="G14" i="3"/>
  <c r="H14" i="3" s="1"/>
  <c r="G59" i="3"/>
  <c r="H59" i="3" s="1"/>
  <c r="G67" i="3"/>
  <c r="H67" i="3" s="1"/>
  <c r="H69" i="3"/>
  <c r="G70" i="3"/>
  <c r="H70" i="3" s="1"/>
  <c r="G75" i="3"/>
  <c r="H75" i="3" s="1"/>
  <c r="G78" i="3"/>
  <c r="H78" i="3" s="1"/>
  <c r="G83" i="3"/>
  <c r="H83" i="3" s="1"/>
  <c r="H85" i="3"/>
  <c r="G86" i="3"/>
  <c r="H86" i="3" s="1"/>
  <c r="G91" i="3"/>
  <c r="H91" i="3" s="1"/>
  <c r="G99" i="3"/>
  <c r="H99" i="3" s="1"/>
  <c r="G107" i="3"/>
  <c r="H107" i="3" s="1"/>
  <c r="G115" i="3"/>
  <c r="H115" i="3" s="1"/>
  <c r="G126" i="3"/>
  <c r="H126" i="3" s="1"/>
  <c r="H161" i="3"/>
  <c r="G161" i="3"/>
  <c r="G178" i="3"/>
  <c r="H178" i="3" s="1"/>
  <c r="H193" i="3"/>
  <c r="G193" i="3"/>
  <c r="H102" i="3"/>
  <c r="H110" i="3"/>
  <c r="G18" i="3"/>
  <c r="H18" i="3" s="1"/>
  <c r="G31" i="3"/>
  <c r="G47" i="3"/>
  <c r="H47" i="3" s="1"/>
  <c r="G128" i="3"/>
  <c r="H128" i="3" s="1"/>
  <c r="H140" i="3"/>
  <c r="G153" i="3"/>
  <c r="H153" i="3" s="1"/>
  <c r="H158" i="3"/>
  <c r="H159" i="3"/>
  <c r="C189" i="3"/>
  <c r="B189" i="3" a="1"/>
  <c r="B189" i="3" s="1"/>
  <c r="C229" i="3"/>
  <c r="B229" i="3" a="1"/>
  <c r="B229" i="3" s="1"/>
  <c r="H94" i="3"/>
  <c r="H162" i="3"/>
  <c r="G162" i="3"/>
  <c r="G13" i="3"/>
  <c r="H13" i="3" s="1"/>
  <c r="H116" i="3"/>
  <c r="H127" i="3"/>
  <c r="G136" i="3"/>
  <c r="H136" i="3"/>
  <c r="H146" i="3"/>
  <c r="G155" i="3"/>
  <c r="H155" i="3" s="1"/>
  <c r="H170" i="3"/>
  <c r="G170" i="3"/>
  <c r="H172" i="3"/>
  <c r="G176" i="3"/>
  <c r="H176" i="3" s="1"/>
  <c r="H183" i="3"/>
  <c r="H62" i="3"/>
  <c r="H26" i="3"/>
  <c r="G27" i="3"/>
  <c r="H27" i="3" s="1"/>
  <c r="H17" i="3"/>
  <c r="G20" i="3"/>
  <c r="H20" i="3" s="1"/>
  <c r="G36" i="3"/>
  <c r="H36" i="3" s="1"/>
  <c r="H43" i="3"/>
  <c r="G49" i="3"/>
  <c r="H49" i="3" s="1"/>
  <c r="G52" i="3"/>
  <c r="H52" i="3" s="1"/>
  <c r="G61" i="3"/>
  <c r="H61" i="3" s="1"/>
  <c r="G69" i="3"/>
  <c r="G77" i="3"/>
  <c r="H77" i="3" s="1"/>
  <c r="G85" i="3"/>
  <c r="G93" i="3"/>
  <c r="H93" i="3" s="1"/>
  <c r="G101" i="3"/>
  <c r="H101" i="3" s="1"/>
  <c r="G109" i="3"/>
  <c r="H109" i="3" s="1"/>
  <c r="G119" i="3"/>
  <c r="G125" i="3"/>
  <c r="H125" i="3" s="1"/>
  <c r="G142" i="3"/>
  <c r="H142" i="3" s="1"/>
  <c r="C144" i="3"/>
  <c r="B144" i="3" a="1"/>
  <c r="B144" i="3" s="1"/>
  <c r="G147" i="3"/>
  <c r="H147" i="3" s="1"/>
  <c r="G149" i="3"/>
  <c r="H149" i="3" s="1"/>
  <c r="B151" i="3" a="1"/>
  <c r="B151" i="3" s="1"/>
  <c r="B156" i="3" a="1"/>
  <c r="B156" i="3" s="1"/>
  <c r="C156" i="3"/>
  <c r="H187" i="3"/>
  <c r="G187" i="3"/>
  <c r="H190" i="3"/>
  <c r="H223" i="3"/>
  <c r="G223" i="3"/>
  <c r="H42" i="3"/>
  <c r="B148" i="3" a="1"/>
  <c r="B148" i="3" s="1"/>
  <c r="G192" i="3"/>
  <c r="H192" i="3" s="1"/>
  <c r="G194" i="3"/>
  <c r="H194" i="3" s="1"/>
  <c r="G200" i="3"/>
  <c r="H200" i="3" s="1"/>
  <c r="H217" i="3"/>
  <c r="G217" i="3"/>
  <c r="C181" i="3"/>
  <c r="B181" i="3" a="1"/>
  <c r="B181" i="3" s="1"/>
  <c r="C187" i="3"/>
  <c r="B211" i="3" a="1"/>
  <c r="B211" i="3" s="1"/>
  <c r="C211" i="3"/>
  <c r="B219" i="3" a="1"/>
  <c r="B219" i="3" s="1"/>
  <c r="C219" i="3"/>
  <c r="G243" i="3"/>
  <c r="H243" i="3" s="1"/>
  <c r="H202" i="3"/>
  <c r="G202" i="3"/>
  <c r="H225" i="3"/>
  <c r="G225" i="3"/>
  <c r="C196" i="3"/>
  <c r="B227" i="3" a="1"/>
  <c r="B227" i="3" s="1"/>
  <c r="C227" i="3"/>
  <c r="A232" i="3"/>
  <c r="E231" i="3"/>
  <c r="C180" i="3"/>
  <c r="H180" i="3" s="1"/>
  <c r="H186" i="3"/>
  <c r="G186" i="3"/>
  <c r="H196" i="3"/>
  <c r="G204" i="3"/>
  <c r="H204" i="3" s="1"/>
  <c r="H210" i="3"/>
  <c r="G210" i="3"/>
  <c r="G212" i="3"/>
  <c r="H212" i="3" s="1"/>
  <c r="H218" i="3"/>
  <c r="G218" i="3"/>
  <c r="H220" i="3"/>
  <c r="G220" i="3"/>
  <c r="C230" i="3"/>
  <c r="B230" i="3" a="1"/>
  <c r="B230" i="3" s="1"/>
  <c r="C165" i="3"/>
  <c r="B165" i="3" a="1"/>
  <c r="B165" i="3" s="1"/>
  <c r="G191" i="3"/>
  <c r="H191" i="3" s="1"/>
  <c r="C205" i="3"/>
  <c r="B205" i="3" a="1"/>
  <c r="B205" i="3" s="1"/>
  <c r="C171" i="3"/>
  <c r="H171" i="3" s="1"/>
  <c r="G183" i="3"/>
  <c r="G196" i="3"/>
  <c r="H201" i="3"/>
  <c r="G201" i="3"/>
  <c r="H207" i="3"/>
  <c r="H208" i="3"/>
  <c r="C213" i="3"/>
  <c r="B213" i="3" a="1"/>
  <c r="B213" i="3" s="1"/>
  <c r="H215" i="3"/>
  <c r="C221" i="3"/>
  <c r="B221" i="3" a="1"/>
  <c r="B221" i="3" s="1"/>
  <c r="G226" i="3"/>
  <c r="H226" i="3" s="1"/>
  <c r="G228" i="3"/>
  <c r="H228" i="3" s="1"/>
  <c r="H245" i="3"/>
  <c r="G245" i="3"/>
  <c r="C173" i="3"/>
  <c r="B173" i="3" a="1"/>
  <c r="B173" i="3" s="1"/>
  <c r="H179" i="3"/>
  <c r="H185" i="3"/>
  <c r="G185" i="3"/>
  <c r="G188" i="3"/>
  <c r="H188" i="3" s="1"/>
  <c r="H195" i="3"/>
  <c r="G195" i="3"/>
  <c r="C197" i="3"/>
  <c r="B197" i="3" a="1"/>
  <c r="B197" i="3" s="1"/>
  <c r="B203" i="3" a="1"/>
  <c r="B203" i="3" s="1"/>
  <c r="C203" i="3"/>
  <c r="C231" i="3"/>
  <c r="B231" i="3" a="1"/>
  <c r="B231" i="3" s="1"/>
  <c r="G230" i="1"/>
  <c r="G222" i="1"/>
  <c r="G214" i="1"/>
  <c r="G206" i="1"/>
  <c r="G190" i="1"/>
  <c r="G182" i="1"/>
  <c r="G174" i="1"/>
  <c r="G166" i="1"/>
  <c r="G158" i="1"/>
  <c r="G150" i="1"/>
  <c r="G142" i="1"/>
  <c r="G134" i="1"/>
  <c r="G126" i="1"/>
  <c r="G118" i="1"/>
  <c r="G110" i="1"/>
  <c r="G102" i="1"/>
  <c r="G94" i="1"/>
  <c r="G86" i="1"/>
  <c r="G78" i="1"/>
  <c r="G70" i="1"/>
  <c r="G62" i="1"/>
  <c r="G54" i="1"/>
  <c r="G46" i="1"/>
  <c r="G38" i="1"/>
  <c r="G30" i="1"/>
  <c r="G22" i="1"/>
  <c r="G14" i="1"/>
  <c r="G245" i="1"/>
  <c r="G229" i="1"/>
  <c r="G221" i="1"/>
  <c r="G213" i="1"/>
  <c r="G205" i="1"/>
  <c r="G197" i="1"/>
  <c r="G189" i="1"/>
  <c r="G181" i="1"/>
  <c r="G173" i="1"/>
  <c r="G165" i="1"/>
  <c r="G157" i="1"/>
  <c r="G149" i="1"/>
  <c r="G141" i="1"/>
  <c r="G133" i="1"/>
  <c r="G125" i="1"/>
  <c r="G117" i="1"/>
  <c r="G109" i="1"/>
  <c r="G101" i="1"/>
  <c r="G93" i="1"/>
  <c r="G85" i="1"/>
  <c r="G77" i="1"/>
  <c r="G69" i="1"/>
  <c r="G61" i="1"/>
  <c r="G53" i="1"/>
  <c r="G45" i="1"/>
  <c r="G37" i="1"/>
  <c r="G29" i="1"/>
  <c r="G21" i="1"/>
  <c r="G13" i="1"/>
  <c r="G244" i="1"/>
  <c r="G228" i="1"/>
  <c r="G212" i="1"/>
  <c r="G188" i="1"/>
  <c r="G180" i="1"/>
  <c r="G164" i="1"/>
  <c r="G156" i="1"/>
  <c r="G132" i="1"/>
  <c r="G124" i="1"/>
  <c r="G116" i="1"/>
  <c r="G108" i="1"/>
  <c r="G100" i="1"/>
  <c r="G92" i="1"/>
  <c r="G84" i="1"/>
  <c r="G76" i="1"/>
  <c r="G68" i="1"/>
  <c r="G60" i="1"/>
  <c r="G52" i="1"/>
  <c r="G44" i="1"/>
  <c r="G36" i="1"/>
  <c r="G28" i="1"/>
  <c r="G20" i="1"/>
  <c r="G12" i="1"/>
  <c r="E230" i="1"/>
  <c r="B10" i="1"/>
  <c r="B225" i="1" a="1"/>
  <c r="B225" i="1" s="1"/>
  <c r="B204" i="1" a="1"/>
  <c r="B204" i="1" s="1"/>
  <c r="B220" i="1" a="1"/>
  <c r="B220" i="1" s="1"/>
  <c r="B198" i="1" a="1"/>
  <c r="B198" i="1" s="1"/>
  <c r="B196" i="1" a="1"/>
  <c r="B196" i="1" s="1"/>
  <c r="B172" i="1" a="1"/>
  <c r="B172" i="1" s="1"/>
  <c r="B148" i="1" a="1"/>
  <c r="B148" i="1" s="1"/>
  <c r="B140" i="1" a="1"/>
  <c r="B140" i="1" s="1"/>
  <c r="A231" i="1"/>
  <c r="AN216" i="2"/>
  <c r="AN184" i="2"/>
  <c r="AN152" i="2"/>
  <c r="AN120" i="2"/>
  <c r="AN88" i="2"/>
  <c r="AN56" i="2"/>
  <c r="AN24" i="2"/>
  <c r="AN149" i="2"/>
  <c r="AN209" i="2"/>
  <c r="AN177" i="2"/>
  <c r="AN145" i="2"/>
  <c r="AN113" i="2"/>
  <c r="AN81" i="2"/>
  <c r="AN49" i="2"/>
  <c r="AN17" i="2"/>
  <c r="AJ70" i="2"/>
  <c r="AN77" i="2"/>
  <c r="AN85" i="2"/>
  <c r="AN116" i="2"/>
  <c r="AN240" i="2"/>
  <c r="AN208" i="2"/>
  <c r="AN176" i="2"/>
  <c r="AN144" i="2"/>
  <c r="AN112" i="2"/>
  <c r="AN80" i="2"/>
  <c r="AN48" i="2"/>
  <c r="AN16" i="2"/>
  <c r="AJ207" i="2"/>
  <c r="AN206" i="2"/>
  <c r="AN46" i="2"/>
  <c r="AN205" i="2"/>
  <c r="AN45" i="2"/>
  <c r="AN236" i="2"/>
  <c r="AN204" i="2"/>
  <c r="AN172" i="2"/>
  <c r="AN140" i="2"/>
  <c r="AN108" i="2"/>
  <c r="AN76" i="2"/>
  <c r="AN12" i="2"/>
  <c r="AN235" i="2"/>
  <c r="AN203" i="2"/>
  <c r="AN171" i="2"/>
  <c r="AN139" i="2"/>
  <c r="AN107" i="2"/>
  <c r="AN75" i="2"/>
  <c r="AN43" i="2"/>
  <c r="AN234" i="2"/>
  <c r="AN202" i="2"/>
  <c r="AN170" i="2"/>
  <c r="AN138" i="2"/>
  <c r="AN106" i="2"/>
  <c r="AN74" i="2"/>
  <c r="AN42" i="2"/>
  <c r="AN10" i="2"/>
  <c r="AN233" i="2"/>
  <c r="AN201" i="2"/>
  <c r="AN169" i="2"/>
  <c r="AN137" i="2"/>
  <c r="AN105" i="2"/>
  <c r="AN73" i="2"/>
  <c r="AN9" i="2"/>
  <c r="AN232" i="2"/>
  <c r="AN200" i="2"/>
  <c r="AN168" i="2"/>
  <c r="AN136" i="2"/>
  <c r="AN104" i="2"/>
  <c r="AN72" i="2"/>
  <c r="AN8" i="2"/>
  <c r="AN231" i="2"/>
  <c r="AN230" i="2"/>
  <c r="AN198" i="2"/>
  <c r="AN166" i="2"/>
  <c r="AN134" i="2"/>
  <c r="AN102" i="2"/>
  <c r="AN38" i="2"/>
  <c r="AN6" i="2"/>
  <c r="AN215" i="2"/>
  <c r="AN183" i="2"/>
  <c r="AN151" i="2"/>
  <c r="AN119" i="2"/>
  <c r="AN87" i="2"/>
  <c r="AN55" i="2"/>
  <c r="AN23" i="2"/>
  <c r="AN214" i="2"/>
  <c r="AN182" i="2"/>
  <c r="AN150" i="2"/>
  <c r="AN118" i="2"/>
  <c r="AN86" i="2"/>
  <c r="AN54" i="2"/>
  <c r="AN22" i="2"/>
  <c r="AN213" i="2"/>
  <c r="AN181" i="2"/>
  <c r="AN117" i="2"/>
  <c r="AN53" i="2"/>
  <c r="AN21" i="2"/>
  <c r="AN212" i="2"/>
  <c r="AN180" i="2"/>
  <c r="AN148" i="2"/>
  <c r="AN84" i="2"/>
  <c r="AN52" i="2"/>
  <c r="AN20" i="2"/>
  <c r="AN239" i="2"/>
  <c r="AN175" i="2"/>
  <c r="AN143" i="2"/>
  <c r="AN111" i="2"/>
  <c r="AN79" i="2"/>
  <c r="AN47" i="2"/>
  <c r="AN15" i="2"/>
  <c r="AN238" i="2"/>
  <c r="AN174" i="2"/>
  <c r="AN142" i="2"/>
  <c r="AN110" i="2"/>
  <c r="AN78" i="2"/>
  <c r="AN14" i="2"/>
  <c r="AN11" i="2"/>
  <c r="AN41" i="2"/>
  <c r="AN40" i="2"/>
  <c r="AN7" i="2"/>
  <c r="AN229" i="2"/>
  <c r="AN197" i="2"/>
  <c r="AN165" i="2"/>
  <c r="AN133" i="2"/>
  <c r="AN101" i="2"/>
  <c r="AN69" i="2"/>
  <c r="AN37" i="2"/>
  <c r="AN5" i="2"/>
  <c r="AN211" i="2"/>
  <c r="AN179" i="2"/>
  <c r="AN147" i="2"/>
  <c r="AN115" i="2"/>
  <c r="AN83" i="2"/>
  <c r="AN51" i="2"/>
  <c r="AN19" i="2"/>
  <c r="AN210" i="2"/>
  <c r="AN178" i="2"/>
  <c r="AN146" i="2"/>
  <c r="AN114" i="2"/>
  <c r="AN82" i="2"/>
  <c r="AN50" i="2"/>
  <c r="AN18" i="2"/>
  <c r="AN237" i="2"/>
  <c r="AN173" i="2"/>
  <c r="AN141" i="2"/>
  <c r="AN109" i="2"/>
  <c r="AN13" i="2"/>
  <c r="AJ39" i="2"/>
  <c r="AN44" i="2"/>
  <c r="AN199" i="2"/>
  <c r="AN167" i="2"/>
  <c r="AN135" i="2"/>
  <c r="AN103" i="2"/>
  <c r="AN71" i="2"/>
  <c r="AN228" i="2"/>
  <c r="AN196" i="2"/>
  <c r="AN164" i="2"/>
  <c r="AN132" i="2"/>
  <c r="AN100" i="2"/>
  <c r="AN68" i="2"/>
  <c r="AN36" i="2"/>
  <c r="AN4" i="2"/>
  <c r="G231" i="3" l="1"/>
  <c r="H231" i="3" s="1"/>
  <c r="G227" i="3"/>
  <c r="H227" i="3" s="1"/>
  <c r="G148" i="3"/>
  <c r="H148" i="3"/>
  <c r="G156" i="3"/>
  <c r="H156" i="3"/>
  <c r="G151" i="3"/>
  <c r="H151" i="3" s="1"/>
  <c r="G229" i="3"/>
  <c r="H229" i="3" s="1"/>
  <c r="G203" i="3"/>
  <c r="H203" i="3" s="1"/>
  <c r="G219" i="3"/>
  <c r="H219" i="3" s="1"/>
  <c r="G205" i="3"/>
  <c r="H205" i="3" s="1"/>
  <c r="G197" i="3"/>
  <c r="H197" i="3" s="1"/>
  <c r="G189" i="3"/>
  <c r="H189" i="3" s="1"/>
  <c r="G137" i="3"/>
  <c r="H137" i="3" s="1"/>
  <c r="G163" i="3"/>
  <c r="H163" i="3" s="1"/>
  <c r="G173" i="3"/>
  <c r="H173" i="3"/>
  <c r="G165" i="3"/>
  <c r="H165" i="3"/>
  <c r="G144" i="3"/>
  <c r="H144" i="3"/>
  <c r="H157" i="3"/>
  <c r="G157" i="3"/>
  <c r="G221" i="3"/>
  <c r="H221" i="3" s="1"/>
  <c r="G211" i="3"/>
  <c r="H211" i="3" s="1"/>
  <c r="G213" i="3"/>
  <c r="H213" i="3" s="1"/>
  <c r="H230" i="3"/>
  <c r="G230" i="3"/>
  <c r="A233" i="3"/>
  <c r="E232" i="3"/>
  <c r="D232" i="3"/>
  <c r="H181" i="3"/>
  <c r="G181" i="3"/>
  <c r="H177" i="3"/>
  <c r="G177" i="3"/>
  <c r="G148" i="1"/>
  <c r="G172" i="1"/>
  <c r="G225" i="1"/>
  <c r="G196" i="1"/>
  <c r="G198" i="1"/>
  <c r="G220" i="1"/>
  <c r="G140" i="1"/>
  <c r="G204" i="1"/>
  <c r="D231" i="1"/>
  <c r="E231" i="1"/>
  <c r="A232" i="1"/>
  <c r="C232" i="3" l="1"/>
  <c r="B232" i="3" a="1"/>
  <c r="B232" i="3" s="1"/>
  <c r="A234" i="3"/>
  <c r="E233" i="3"/>
  <c r="D233" i="3"/>
  <c r="B231" i="1" a="1"/>
  <c r="B231" i="1" s="1"/>
  <c r="D232" i="1"/>
  <c r="E232" i="1"/>
  <c r="A233" i="1"/>
  <c r="C233" i="3" l="1"/>
  <c r="B233" i="3" a="1"/>
  <c r="B233" i="3" s="1"/>
  <c r="A235" i="3"/>
  <c r="E234" i="3"/>
  <c r="D234" i="3"/>
  <c r="H232" i="3"/>
  <c r="G232" i="3"/>
  <c r="G231" i="1"/>
  <c r="B232" i="1" a="1"/>
  <c r="B232" i="1" s="1"/>
  <c r="D233" i="1"/>
  <c r="E233" i="1"/>
  <c r="A234" i="1"/>
  <c r="A236" i="3" l="1"/>
  <c r="E235" i="3"/>
  <c r="D235" i="3"/>
  <c r="C234" i="3"/>
  <c r="B234" i="3" a="1"/>
  <c r="B234" i="3" s="1"/>
  <c r="G233" i="3"/>
  <c r="H233" i="3" s="1"/>
  <c r="G232" i="1"/>
  <c r="B233" i="1" a="1"/>
  <c r="B233" i="1" s="1"/>
  <c r="E234" i="1"/>
  <c r="D234" i="1"/>
  <c r="A235" i="1"/>
  <c r="G234" i="3" l="1"/>
  <c r="H234" i="3" s="1"/>
  <c r="C235" i="3"/>
  <c r="B235" i="3" a="1"/>
  <c r="B235" i="3" s="1"/>
  <c r="A237" i="3"/>
  <c r="E236" i="3"/>
  <c r="D236" i="3"/>
  <c r="G233" i="1"/>
  <c r="B234" i="1" a="1"/>
  <c r="B234" i="1" s="1"/>
  <c r="D235" i="1"/>
  <c r="E235" i="1"/>
  <c r="A236" i="1"/>
  <c r="H235" i="3" l="1"/>
  <c r="G235" i="3"/>
  <c r="C236" i="3"/>
  <c r="B236" i="3" a="1"/>
  <c r="B236" i="3" s="1"/>
  <c r="A238" i="3"/>
  <c r="E237" i="3"/>
  <c r="D237" i="3"/>
  <c r="G234" i="1"/>
  <c r="B235" i="1" a="1"/>
  <c r="B235" i="1" s="1"/>
  <c r="E236" i="1"/>
  <c r="D236" i="1"/>
  <c r="A237" i="1"/>
  <c r="C237" i="3" l="1"/>
  <c r="B237" i="3" a="1"/>
  <c r="B237" i="3" s="1"/>
  <c r="A239" i="3"/>
  <c r="E238" i="3"/>
  <c r="D238" i="3"/>
  <c r="G236" i="3"/>
  <c r="H236" i="3" s="1"/>
  <c r="G235" i="1"/>
  <c r="B236" i="1" a="1"/>
  <c r="B236" i="1" s="1"/>
  <c r="E237" i="1"/>
  <c r="D237" i="1"/>
  <c r="A238" i="1"/>
  <c r="A240" i="3" l="1"/>
  <c r="E239" i="3"/>
  <c r="D239" i="3"/>
  <c r="G237" i="3"/>
  <c r="H237" i="3" s="1"/>
  <c r="C238" i="3"/>
  <c r="B238" i="3" a="1"/>
  <c r="B238" i="3" s="1"/>
  <c r="G236" i="1"/>
  <c r="B237" i="1" a="1"/>
  <c r="B237" i="1" s="1"/>
  <c r="E238" i="1"/>
  <c r="D238" i="1"/>
  <c r="A239" i="1"/>
  <c r="G238" i="3" l="1"/>
  <c r="H238" i="3" s="1"/>
  <c r="C239" i="3"/>
  <c r="B239" i="3" a="1"/>
  <c r="B239" i="3" s="1"/>
  <c r="A241" i="3"/>
  <c r="E240" i="3"/>
  <c r="D240" i="3"/>
  <c r="G237" i="1"/>
  <c r="B238" i="1" a="1"/>
  <c r="B238" i="1" s="1"/>
  <c r="D239" i="1"/>
  <c r="E239" i="1"/>
  <c r="A240" i="1"/>
  <c r="C240" i="3" l="1"/>
  <c r="B240" i="3" a="1"/>
  <c r="B240" i="3" s="1"/>
  <c r="E241" i="3"/>
  <c r="D241" i="3"/>
  <c r="G239" i="3"/>
  <c r="H239" i="3" s="1"/>
  <c r="G238" i="1"/>
  <c r="B239" i="1" a="1"/>
  <c r="B239" i="1" s="1"/>
  <c r="D240" i="1"/>
  <c r="E240" i="1"/>
  <c r="A241" i="1"/>
  <c r="C241" i="3" l="1"/>
  <c r="B241" i="3" a="1"/>
  <c r="B241" i="3" s="1"/>
  <c r="G240" i="3"/>
  <c r="H240" i="3" s="1"/>
  <c r="G239" i="1"/>
  <c r="B240" i="1" a="1"/>
  <c r="B240" i="1" s="1"/>
  <c r="D241" i="1"/>
  <c r="E241" i="1"/>
  <c r="G241" i="3" l="1"/>
  <c r="H241" i="3" s="1"/>
  <c r="G240" i="1"/>
  <c r="B241" i="1" a="1"/>
  <c r="B241" i="1" s="1"/>
  <c r="G24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K4" authorId="0" shapeId="0" xr:uid="{6B4FCF0C-A00D-490D-87FC-7696704FBA1D}">
      <text>
        <r>
          <rPr>
            <b/>
            <sz val="9"/>
            <color indexed="81"/>
            <rFont val="Tahoma"/>
            <family val="2"/>
          </rPr>
          <t>David Baez:</t>
        </r>
        <r>
          <rPr>
            <sz val="9"/>
            <color indexed="81"/>
            <rFont val="Tahoma"/>
            <family val="2"/>
          </rPr>
          <t xml:space="preserve">
Himno de Vísperas del tiempo Pascual hasta la Ascensión
</t>
        </r>
      </text>
    </comment>
    <comment ref="K127" authorId="0" shapeId="0" xr:uid="{FF5BFA12-9B68-47D8-BECC-90A887E31B0F}">
      <text>
        <r>
          <rPr>
            <b/>
            <sz val="9"/>
            <color indexed="81"/>
            <rFont val="Tahoma"/>
            <family val="2"/>
          </rPr>
          <t>David Baez:</t>
        </r>
        <r>
          <rPr>
            <sz val="9"/>
            <color indexed="81"/>
            <rFont val="Tahoma"/>
            <family val="2"/>
          </rPr>
          <t xml:space="preserve">
Comfrontar = cf</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<sst xmlns="http://schemas.openxmlformats.org/spreadsheetml/2006/main" count="6003" uniqueCount="989">
  <si>
    <t>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t>
  </si>
  <si>
    <t xml:space="preserve">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t>
  </si>
  <si>
    <t xml:space="preserve">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t>
  </si>
  <si>
    <t xml:space="preserve">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t>
  </si>
  <si>
    <t xml:space="preserve">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t>
  </si>
  <si>
    <t>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t>
  </si>
  <si>
    <t>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t>
  </si>
  <si>
    <t>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  porque apenas he sentido tu voz ... a maría, bendita maría ...</t>
  </si>
  <si>
    <t>cantad al señor sal 117 (116) cantad al señor, pueblos todos de la tierra, naciones, dadle gloria.  porque grande es su amor hacia nosotros, es eterna su misericordia, naciones, dadle gloria. a. cantad al señor ...  porque firme es su amor hacia nosotros, su fidelidad dura por siempre, naciones, dadle gloria.</t>
  </si>
  <si>
    <t>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t>
  </si>
  <si>
    <t>están rotas mis ataduras, pagadas mis deudas, mis puertas de par en par ...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 ¡me voy a todas partes! a. ¡ganaré mi reino ...</t>
  </si>
  <si>
    <t>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t>
  </si>
  <si>
    <t>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t>
  </si>
  <si>
    <t>cristo es la luz juan 8,12; 14,6 cristo es la luz. él es la salvación cristo es el camino. cristo es la verdad. cristo es la vida.</t>
  </si>
  <si>
    <t>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t>
  </si>
  <si>
    <t>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 c si nos hubiera librado de todos los ídolos y no nos hubiera dado todas sus riquezas: a eso nos habría bastado ... c si nos hubiera dado todas sus riquezas y no hubiera abierto el mar para nosotros: a eso nos habría bastado ...  si hubiera abierto el mar para nosotros y no hubiera hundido a nuestros opresores: a. eso nos habría bastado ... c si hubiera hundido a nuestros opresores y no nos hubiera abierto un camino en el desierto: a eso nos habría bastado ...  si nos hubiera abierto un camino en el desierto y no nos hubiera nutrido con el pan de la vida: a eso nos habría bastado ... c si nos hubiera nutrido con el pan de la vida y no nos hubiera dado el día del señor: a. eso nos habría bastado ...  si nos hubiera dado el día del señor y no nos hubiera sellado una nueva alianza: a. eso nos habría bastado ... c si hubiera hecho con nosotros una nueva alianza y no nos hubiera hecho entrar en su iglesia: a. eso nos habría bastado ... c si nos hubiera hecho entrar en su iglesia y no hubiera construido en nosotros su templo: a. eso nos habría bastado ... si hubiera construido en nosotros su templo y no lo hubiera llenado de su santo espíritu: a. eso nos habría bastado ...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t>
  </si>
  <si>
    <t>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t>
  </si>
  <si>
    <t>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t>
  </si>
  <si>
    <t>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t>
  </si>
  <si>
    <t>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t>
  </si>
  <si>
    <t>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t>
  </si>
  <si>
    <t>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t>
  </si>
  <si>
    <t>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t>
  </si>
  <si>
    <t>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t>
  </si>
  <si>
    <t>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t>
  </si>
  <si>
    <t>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t>
  </si>
  <si>
    <t>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t>
  </si>
  <si>
    <t>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t>
  </si>
  <si>
    <t>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t>
  </si>
  <si>
    <t>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t>
  </si>
  <si>
    <t>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t>
  </si>
  <si>
    <t>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t>
  </si>
  <si>
    <t>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t>
  </si>
  <si>
    <t>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t>
  </si>
  <si>
    <t>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t>
  </si>
  <si>
    <t>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t>
  </si>
  <si>
    <t>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t>
  </si>
  <si>
    <t>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t>
  </si>
  <si>
    <t>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t>
  </si>
  <si>
    <t>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t>
  </si>
  <si>
    <t>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t>
  </si>
  <si>
    <t>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t>
  </si>
  <si>
    <t>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t>
  </si>
  <si>
    <t>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t>
  </si>
  <si>
    <t>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 yo te he abierto un camino en el desierto, yo te he alimentado con el maná, te he introducido en la tierra prometida, y tú, y tú, me has preparado la cruz. ¡oh pueblo mío ... ¿qué más he podido hacer por ti que no haya hecho? yo te llamé: «mi viña amada», y tú, y tú me has dado fruto amargo. hágios o théos, sanctus deus. hágios ischyrós, sanctus fortis. hágios athánatos, eléison himás. sanctus et inmortalis, miserere nobis. ¡oh pueblo mío ...</t>
  </si>
  <si>
    <t>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 a. aleluya,aleluya,aleluya,aleluya. aleluya,aleluya,aleluya,aleluya.</t>
  </si>
  <si>
    <t>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t>
  </si>
  <si>
    <t>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 jn 4,31-38 ya se reúnen los segadores, a ya se reúnen los segadores, y reciben el salario y recogen fruto para la vida eterna, a para la vida eterna. a. ¿no decís vosotros ... yo os he mandado a segar lo que vosotros no habéis trabajado; otros se fatigaron y vosotros os aprovecháis de su fatiga; de modo que el sembrador se alegra, se alegra con el segador. a. ¿no decís vosotros ...</t>
  </si>
  <si>
    <t>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t>
  </si>
  <si>
    <t>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t>
  </si>
  <si>
    <t>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t>
  </si>
  <si>
    <t>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t>
  </si>
  <si>
    <t>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t>
  </si>
  <si>
    <t>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t>
  </si>
  <si>
    <t>maría de jasna góra mater abscondita, at semper solicita; tu, redemptoris mater, ora pro nobis. surge como débora, sálvanos como judit, canta como ana, intercede como ester. maría ... madre del cielo, enséñanos a seguir las huellas de cristo, las huellas del siervo, del humilde hijo, de la humilde madre, de la siempre virgen maría. María</t>
  </si>
  <si>
    <t>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t>
  </si>
  <si>
    <t>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t>
  </si>
  <si>
    <t>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t>
  </si>
  <si>
    <t>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t>
  </si>
  <si>
    <t>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 a mucho me han perseguido ...</t>
  </si>
  <si>
    <t>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 c. y os precede en galilea, a. y os precede en galilea; c. allí le veréis, a. allí le veréis•.</t>
  </si>
  <si>
    <t>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 c pero fue él, el que cargó con los pecados. pero fue él, el que cargó con los dolores. a. todos nosotros andábamos errantes. maltratado, mas él se sometió, no abrió la boca, como cordero llevado al matadero. ante quien se vuelve el rostro ••• a ¡maltratado!</t>
  </si>
  <si>
    <t>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 c somos las lágrimas, que nadie enjuga. c marana thá, marana thá. c somos dolor, nadie nos mira. c marana thá, marana thá. a oh cielos, lloved de lo alto ...</t>
  </si>
  <si>
    <t>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 c. tú has sido crucificado por mí, para que yo reciba la salvación de ti. tú has recibido la muerte de mí, para que yo reciba la vida de ti. tú has recibido la sepultura de mí, para que yo reciba la resurrección de ti. a. oh jesús, amor mío ... c de mí, señor, tú has recibido el mal, la muerte y el pecado, para que yo reciba de ti sólo a ti mismo. a mí, a mí tú te has donado. a. oh jesús, amor mío ...</t>
  </si>
  <si>
    <t>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 a. aleluya,aleluya,aleluya</t>
  </si>
  <si>
    <t>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 c por el amor... . .. paz contigo. c pedid la paz, pedid la paz para jerusalén: a. que sea la paz, que sea la paz, con todos los que te aman. a jerusalén, jerusalén ... a la lalalalala, la lalalalala, la la lalala. la lalalalala, la lalalalala, la la lalal</t>
  </si>
  <si>
    <t xml:space="preserve">¿por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t>
  </si>
  <si>
    <t>¿por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 c. y ahora, soberanos, sed sensatos, instruíos, jueces de la tierra. servid al señor con temor, y con temblor exultad. no sea que se irrite y perezcáis en el camino porque de pronto se enciende su ira. ¡mas dichoso el que se refugia en él! a. «porque yo le he constituido ...</t>
  </si>
  <si>
    <t>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t>
  </si>
  <si>
    <t>¡qué estupendo, qué alegría!: sal 133 (132): ¡qué estupendo, qué alegría! ¡los hermanos siempre unidos! es como ungüento que desciende por la barba, por la barba de aarón. a. es como ungüento que desciende por la barba, por la barba de aarón. a. ¡qué estupendo, qué alegría ... c. como rocío que desciende del hermón sobre el monte de sión, a. como rocío que desciende del hermón sobre el monte de sión. a. ¡qué estupendo, qué alegría ... c. nos bendice el señor desde lo alto, la vida nos da eternamente, a. nos bendice el señor desde lo alto, la vida nos da eternamente. a. ¡qué estupendo, qué alegria.</t>
  </si>
  <si>
    <t>¿quién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t>
  </si>
  <si>
    <t>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 la la, la ... la lalala. hazme comer las hierbas, que pueda saciar mis ansias, que son ansias de amistad, que son ansias de humildad, que son ansias, que son ansias de obediencia. a en el sendero .•. a. adonai elohenu, adonai elohenu, adonai ejad.</t>
  </si>
  <si>
    <t>resucitó (kiko argüello) resucitó, resucitó, resucitó, aleluya. aleluya, aleluya, aleluya, resucitó. c. la muerte, ¿dónde está la muerte?, ¿dónde está mi muerte?, ¿dónde su victoria? a. resucitó ... c. gracias sean dadas al padre, que nos pasó a su reino, donde se vive de amor. a. resucitó ... resucitó (kiko argüello) c. alegría, alegría, hermanos, que si hoy nos queremos es porque resucitó. a. resucitó ... c. si con él morimos, con él vivimos, con él cantamos: ¡aleluya! a. aleluya,aleluya, aleluya, resucitó. resucitó, resucitó, resucitó, aleluya.</t>
  </si>
  <si>
    <t>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t>
  </si>
  <si>
    <t>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 sol fa# . .. a no dudar nunca de tu amor. re la a. y en esta llama de tu amor oscura, en esta tela que envuelve mi alma re y la sofoca, sol fa# siento mi corazón que se disloca, sol fa# que se abre y se derrama mi m fa# como agua que inunda tu jardín.</t>
  </si>
  <si>
    <t>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 c. vuélvete, señor, recobra mi alma, sáname tú, señor, por tu misericordia. que nadie entre los muertos te recuerda, ni en los infiernos se canta tu alabanza. a. que nadie entre los muertos te recuerda, ni en los infiernos se canta tu alabanza. a. señor, no me corrijas ... c. estoy cansado de gemir, inundo de lágrimas mi cama, mis ojos se consumen en la angustia, envejezco entre enemigos. apartaos de mí, malvados, que el señor escucha mis sollozos, que el señor acoge mi oración. a. señor, no me corrijas ... c. y tú, señor, ¿hasta cuándo? a. y tú, señor, ¿hasta cuándo?</t>
  </si>
  <si>
    <t>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t>
  </si>
  <si>
    <t>stabat mater dolorosa: himno latin: stabat mater dolorosa iuxta crucem lacrimosa, dum pendebat filius. era su alma un gemido, era un dolor, era un grito, cuando una espada la atravesó. oh qué triste y afligida está la bendita madre del unigénito. stabat mater dolorosa ... cuál es el hombre que no llora al ver a la madre de cristo en tanto suplicio? por los pecados de su gente ella ve a jesús en tormentos, y sometido a los azotes. stabat mater dolorosa ... bis a. himno lat. ella ve a su hijo amado que muere desolado, y que entrega su espíritu. oh, cristo, cuando yo deba morir, por tu bendita madre hazme conseguir la palma de la victoria. amén, amén, amén.</t>
  </si>
  <si>
    <t xml:space="preserve">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 a ti, señor, miran mis ojos, en ti me refugio, ¡no desampares mi alma! guárdame tú del lazo que me tienden, de las trampas de tantos enemigos. caigan ellos, cada uno en su red, que yo, unido a ti, paso indemne, que yo, unido a ti, paso indemne. te estoy llamando ...   </t>
  </si>
  <si>
    <t>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
  </si>
  <si>
    <t>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t>
  </si>
  <si>
    <t>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t>
  </si>
  <si>
    <t>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t>
  </si>
  <si>
    <t>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t>
  </si>
  <si>
    <t>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 levántate deprisa, amada mía, ven, paloma, ven. porque el invierno ya ha pasado, el canto de la alondra ya se oye. las flores aparecen en la tierra, el fuerte sol ha llegado. levántate deprisa, amada mía, ven, paloma, ven. busqué el amor del alma mía ... como un sello en el corazón, como tatuaje en el brazo. el amor es fuerte como la muerte, las aguas no lo apagarán. dar por este amor todos los bienes de la casa, sería despreciarlo. como un sello en el corazón, como tatuaje en el brazo. busqué el amor del alma mía</t>
  </si>
  <si>
    <t>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 ¡señor! ¡señor! signore! signore! ... ¡ven! vieni! viens! come! ¡ven!* ¡ven! .. . ¡señor jesús!</t>
  </si>
  <si>
    <t>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 él viene en las nubes y todos le verán, también aquellos que le traspasaron; todos los reyes y pueblos de la tierra se lamentarán, se lamentarán. a él la gloria y el poder ...</t>
  </si>
  <si>
    <t>vivid alegres filipenses 4,4ss vivid alegres, el señor está cerca, vivid alegres, el señor está cerca. vivid alegres, el señor viene ya, y nos salvará, y nos salvará, y nos salvará. valor, no temáis que el señor viene ya, y nos salvará, y nos salvará, y nos salvará. vivid alegres ...</t>
  </si>
  <si>
    <t>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t>
  </si>
  <si>
    <t>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 y traerán a vuestros hermanos de entre todas las naciones, como oblación al señor, como oblación al señor. y de entre ellos tomaré sacerdotes para mí, sacerdotes que anunciarán mi gloria, sacerdotes que anunciarán mi gloria.</t>
  </si>
  <si>
    <t>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 hoy ha llegado ... zaqueo eres tú. baja pronto. conviene que hoy entre en tu casa. habiendo entrado ... hoy ha llegado ...</t>
  </si>
  <si>
    <t>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t>
  </si>
  <si>
    <t>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t>
  </si>
  <si>
    <t>aleluya pascual cristo jesús ha resucitado. aleluya.</t>
  </si>
  <si>
    <t>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t>
  </si>
  <si>
    <t>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t>
  </si>
  <si>
    <t>¡abbá,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t>
  </si>
  <si>
    <t>santo, melodía hebraica: es santo, santo, es santo; santo, es santo, santo, es santo; santo, es santo; yahveh sebaoth. los cielos y la tierra están llenos de ti. a. los cielos y la tierra están llenos de ti. hosanna en el cielo, hosanna. a. hosanna en el cielo, hosanna. a. santo, es santo ... bendito el que viene, en el nombre del señor. a bendito el que viene, en el nombre del señor. hosanna en el cielo, hosanna. a hosanna en el cielo, hosanna. a. santo, es santo ..</t>
  </si>
  <si>
    <t>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t>
  </si>
  <si>
    <t>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t>
  </si>
  <si>
    <t xml:space="preserve">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  te hiciste como yo para que te recibiera, en el aspecto como yo para que de ti me revistiera, y así no tuviera miedo al encontrarte, a ti, el inmortal, la plenitud de los tiempos. 2  a. tú eres el camino ..   </t>
  </si>
  <si>
    <t>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 c ¡ay, si tú fueras mi hermano, te podría besar, al encontrarte en la puerta! a. os conjuro..</t>
  </si>
  <si>
    <t>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t>
  </si>
  <si>
    <t>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t>
  </si>
  <si>
    <t>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t>
  </si>
  <si>
    <t>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t>
  </si>
  <si>
    <t>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 c. aquietada y acallada está mi alma ... c. espera israel, en el señor. espera israel en el señor, ahora y siempre</t>
  </si>
  <si>
    <t>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t>
  </si>
  <si>
    <t xml:space="preserve">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   </t>
  </si>
  <si>
    <t>a la cena del cordero himno lat. «ad cenam agni provldl» a la cena del cordero, vestidos con blancas túnicas, atravesado el mar rojo, cantamos a cristo, el señor. c. su cuerpo lleno de amor, sobre la mesa es el pan vivo. y su sangre sobre el altar, es el cáliz del nuevo pacto. manso cordero inmolado, es cristo, nuestra pascua. su cuerpo adorable es el verdadero pan ácimo. a. a la cena del cordero ... c. en esta hora admirable retornan los antiguos prodigios, su brazo potente nos salva del ángel de la muerte. irradia sobre la iglesia el gozo pascual, oh señor, y une a tu gran victoria a los que han renovado el bautismo. a. a la cena del cordero ... c. sea honor, alabanza y gloria, a cristo victorioso de la muerte, al padre y al santo espíritu ahora y por los siglos eternos. a. amén.</t>
  </si>
  <si>
    <t>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t>
  </si>
  <si>
    <t>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t>
  </si>
  <si>
    <t xml:space="preserve">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 c. «¿quién es ésta que surge como la aurora, bella como la luna, esplendente como el sol?» ¡qué bella eres, oh amor, qué bella eres, oh delicia! bellísima como jerusalén, bellísima como jerusalén, jerusalén ¡aay! jerusalén, jerusalén, jerusalén. 1  a. hermosa eres ...   </t>
  </si>
  <si>
    <t>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 c. mas los diseños se perdieron y lloraban los ángeles del cielo; los diseños de aquellos que no siguieron hacer su voluntad. porque el señor ha mostrado su camino, y ha dado a aquellos que lo siguen la gracia de revestirse de su santidad. a. la paloma voló ...</t>
  </si>
  <si>
    <t>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t>
  </si>
  <si>
    <t>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t>
  </si>
  <si>
    <t xml:space="preserve">A NADIE DEMOS OCASIÓN DE TROPIEZO </t>
  </si>
  <si>
    <t xml:space="preserve">A TI LEVANTO MIS OJOS </t>
  </si>
  <si>
    <t>A TI, SEÑOR, EN MI CLAMOR IMPLORO</t>
  </si>
  <si>
    <t xml:space="preserve">A TI, SEÑOR, LEVANTO MI ALMA </t>
  </si>
  <si>
    <t>A TI, SEÑOR, SE DEBE LA ALABANZA EN SIÓN</t>
  </si>
  <si>
    <t xml:space="preserve">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t>
  </si>
  <si>
    <t xml:space="preserve">a ti levanto mis ojos: salmo 123 (122):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t>
  </si>
  <si>
    <t>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 nos saciaremos de los bienes de tu casa, de la santidad de tu templo. con los prodigios de tu amor tú nos hablas, con los portentos de tu justicia nos respondes. a ti que escuchas la oración, viene todo mortal, viene todo mortal. a ti que escuchas la oración</t>
  </si>
  <si>
    <t>ABBÁ, PADRE</t>
  </si>
  <si>
    <t>ABRAHAM</t>
  </si>
  <si>
    <t xml:space="preserve">ACLAMAD AL SEÑOR </t>
  </si>
  <si>
    <t xml:space="preserve">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t>
  </si>
  <si>
    <t xml:space="preserve">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t>
  </si>
  <si>
    <t xml:space="preserve">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t>
  </si>
  <si>
    <t xml:space="preserve">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t>
  </si>
  <si>
    <t>AL DESPERTAR</t>
  </si>
  <si>
    <t>ALABAD AL SEÑOR EN EL CIELO</t>
  </si>
  <si>
    <t>ALEGRÍA, HA NACIDO EL SALVADOR</t>
  </si>
  <si>
    <t>Villancico (Kiko Argüello)</t>
  </si>
  <si>
    <t>ALELUYA, ALABAD AL SEÑOR</t>
  </si>
  <si>
    <t>ALELUYA, BENDECID AL SEÑOR</t>
  </si>
  <si>
    <t>ALELUYA, YA LLEGÓ EL REINO</t>
  </si>
  <si>
    <t>Apocalipsis 19,6-9</t>
  </si>
  <si>
    <t xml:space="preserve">ALZAOS,PUERTAS </t>
  </si>
  <si>
    <t>AMÉN, AMÉN, AMÉN</t>
  </si>
  <si>
    <t>AMO AL SEÑOR</t>
  </si>
  <si>
    <t>AQUEDAH</t>
  </si>
  <si>
    <t>ASÍ HABLA EL AMÉN</t>
  </si>
  <si>
    <t>AVE MARIA II</t>
  </si>
  <si>
    <t>AVE MARIA I</t>
  </si>
  <si>
    <t>BALAAM</t>
  </si>
  <si>
    <t>BENDEDIRÉ AL SEÑOR EN TODO TIEMPO</t>
  </si>
  <si>
    <t>BENDICE, ALMA MIA, A YAHVEH</t>
  </si>
  <si>
    <t>CANTO</t>
  </si>
  <si>
    <t>CITA</t>
  </si>
  <si>
    <t>LETRAS</t>
  </si>
  <si>
    <t>#</t>
  </si>
  <si>
    <t>BENDITA ERES TÚ, MARIA</t>
  </si>
  <si>
    <t>BENDITO ERES, SEÑOR</t>
  </si>
  <si>
    <t>BENDITO SEA DIOS</t>
  </si>
  <si>
    <t>BENETICTUS</t>
  </si>
  <si>
    <t xml:space="preserve">BABILONIA CRIMINAL </t>
  </si>
  <si>
    <t>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t>
  </si>
  <si>
    <t>CANTAD A DIOS</t>
  </si>
  <si>
    <t>CANTAD AL SEÑOR</t>
  </si>
  <si>
    <t>CANTIAGO DE LOS TRES JOVENES</t>
  </si>
  <si>
    <t>CANTO DE MOISES</t>
  </si>
  <si>
    <t>CARITAS CHRISTI URGET NOS</t>
  </si>
  <si>
    <t>CARMEN 63</t>
  </si>
  <si>
    <t xml:space="preserve">COMO CONDENADOS A MUERTE </t>
  </si>
  <si>
    <t>CÓMO ES MARAVILLOSO</t>
  </si>
  <si>
    <t>COMO LA CIERVA</t>
  </si>
  <si>
    <t>COMO OVEJA QUE VE</t>
  </si>
  <si>
    <t>Kontáklon (Romano el Meloda)</t>
  </si>
  <si>
    <t>CONSOLAD A MI PUEBLO</t>
  </si>
  <si>
    <t xml:space="preserve">CRISTO ES LA LUZ </t>
  </si>
  <si>
    <t>CUANDO EL SEÑOR</t>
  </si>
  <si>
    <t>CUANDO ISRAEL SALIÓ DE EGIPO</t>
  </si>
  <si>
    <t>DAYENÚ</t>
  </si>
  <si>
    <t>DE PROFUNDIS</t>
  </si>
  <si>
    <t>DECIDLE A LOS DE CORAZÓN CANSADO</t>
  </si>
  <si>
    <t xml:space="preserve">DELANTE DE LOS ÁNGELES </t>
  </si>
  <si>
    <t xml:space="preserve">DÍA DE REPOSO </t>
  </si>
  <si>
    <t>DICE EL SEÑOR A MI SEÑOR</t>
  </si>
  <si>
    <t>DICHOSO EL HOMBRE</t>
  </si>
  <si>
    <t>EL COMBATE ESCATOLÓGICO</t>
  </si>
  <si>
    <t>EL ESPÍRITU DEL SEÑOR ESTÁ SOBRE MÍ</t>
  </si>
  <si>
    <t>EL JACAL DE LOS PASTORES</t>
  </si>
  <si>
    <t xml:space="preserve">EL LAGARERO </t>
  </si>
  <si>
    <t>EL MESÍAS LEÓN</t>
  </si>
  <si>
    <t>EL NECIO PIENSA QUE DIOS NO EXISTE</t>
  </si>
  <si>
    <t>EL PUEBLO QUE CAMINABA EN LAS TINIEBLAS</t>
  </si>
  <si>
    <t>EL SEÑOR ANUNCIA UNA NOTICIA</t>
  </si>
  <si>
    <t>EL SEÑOR ES MI PASTOR</t>
  </si>
  <si>
    <t>EL SEÑOR ME HA DADO</t>
  </si>
  <si>
    <t>ELÍ, ELÍ, LAMÁ SABACTANÍ</t>
  </si>
  <si>
    <t xml:space="preserve">EN MEDIO DE AQUEL GENTÍO </t>
  </si>
  <si>
    <t xml:space="preserve">EN UNA NOCHE OSCURA </t>
  </si>
  <si>
    <t>ERES DIGNO DE TOMAR EL LIBRO</t>
  </si>
  <si>
    <t>Apocalipsis 5,9ss</t>
  </si>
  <si>
    <t>ERES HERMOSO</t>
  </si>
  <si>
    <t>ES PACIENTE</t>
  </si>
  <si>
    <t xml:space="preserve">ESCÓNDEME EN LO OCULTO DE TU TIENDA </t>
  </si>
  <si>
    <t xml:space="preserve">ESCUCHAD, ISLAS LEJANAS </t>
  </si>
  <si>
    <t xml:space="preserve">ESTE ES EL DÍA EN QUE ACTUÓ EL SEÑOR </t>
  </si>
  <si>
    <t xml:space="preserve">ESTE ES EL MANDAMIENTO MÍO </t>
  </si>
  <si>
    <t>Jn 15,12ss</t>
  </si>
  <si>
    <t xml:space="preserve">EVENU SHALOM ALEJEM </t>
  </si>
  <si>
    <t>Melodía hebraica</t>
  </si>
  <si>
    <t xml:space="preserve">EXTIENDO MIS MANOS </t>
  </si>
  <si>
    <t>Oda XXVII de Salomón</t>
  </si>
  <si>
    <t>EXULTAD, JUSTOS, EN EL SEÑOR</t>
  </si>
  <si>
    <t xml:space="preserve">FELICIDAD PARA EL HOMBRE </t>
  </si>
  <si>
    <t>Sal 128 (127)</t>
  </si>
  <si>
    <t>GRACIAS A YAHVEH</t>
  </si>
  <si>
    <t>Sal 136 (135) - Melodía hebraica</t>
  </si>
  <si>
    <t>GRITAD JUBILOSOS</t>
  </si>
  <si>
    <t>HACIA TI, MORADA SANTA</t>
  </si>
  <si>
    <t>HASTA CUÁNDO</t>
  </si>
  <si>
    <t>Sal 13 (12)</t>
  </si>
  <si>
    <t>HE AQUÍ MI SIERVO</t>
  </si>
  <si>
    <t>HE AQUÍ QUE VENGO PRESTO</t>
  </si>
  <si>
    <t>HE ESPERADO EN EL SEÑOR</t>
  </si>
  <si>
    <t>HIJAS DE JERUSALÉN</t>
  </si>
  <si>
    <t>HIMNO A CRISTO LUZ</t>
  </si>
  <si>
    <t>Himno vespertino (San Gregorio Nacianceno)</t>
  </si>
  <si>
    <t>HIMNO A LA CARIDAD</t>
  </si>
  <si>
    <t>HIMNO A LA KENOSIS</t>
  </si>
  <si>
    <t>HIMNO DE ADVIENTO</t>
  </si>
  <si>
    <t>HIMNO DE LA ASCENSIÓN</t>
  </si>
  <si>
    <t>HIMNO DE PASCUA</t>
  </si>
  <si>
    <t>HUYE, AMADO MÍO</t>
  </si>
  <si>
    <t>ID Y ANUNCIAD A MIS HERMANOS</t>
  </si>
  <si>
    <t>IMPROPERIOS</t>
  </si>
  <si>
    <t>Adoración de la santa Cruz el Viernes santo</t>
  </si>
  <si>
    <t>JERUSALÉN RECONSTRUIDA</t>
  </si>
  <si>
    <t>JESÚS RECORRÍA TODAS LAS CIUDADES</t>
  </si>
  <si>
    <t>LA CORDERA DE DIOS</t>
  </si>
  <si>
    <t>LA ESPADA</t>
  </si>
  <si>
    <t>LA MARCHA ES DURA</t>
  </si>
  <si>
    <t>Espiritual negro «Go down, Moses»</t>
  </si>
  <si>
    <t>LA SALVE</t>
  </si>
  <si>
    <t>Himno lat. «Salve Regina»</t>
  </si>
  <si>
    <t>LA SIEGA DE LAS NACIONES</t>
  </si>
  <si>
    <t>LA VOZ DE MI AMADO</t>
  </si>
  <si>
    <t>LAS ARMAS DE LA LUZ</t>
  </si>
  <si>
    <t>LAUDA SION</t>
  </si>
  <si>
    <t>LEVANTO MIS OJOS A LOS MONTES</t>
  </si>
  <si>
    <t>Sal 121 (120)</t>
  </si>
  <si>
    <t>LLEGUE HASTA TU PRESENCIA MI CLAMOR</t>
  </si>
  <si>
    <t>Sal 119 (118)</t>
  </si>
  <si>
    <t>LLÉVAME AL CIELO</t>
  </si>
  <si>
    <t>MAGNÍFICAT</t>
  </si>
  <si>
    <t>MARÍA, CASA DE BENDICIÓN</t>
  </si>
  <si>
    <t>MARÍA DE JASNA GÓRA</t>
  </si>
  <si>
    <t>MARÍA, MADRE DE LA IGLESIA</t>
  </si>
  <si>
    <t>MARÍA, MADRE DEL CAMINO ARDIENTE</t>
  </si>
  <si>
    <t>MARÍA, PEQUEÑA MARÍA</t>
  </si>
  <si>
    <t>Himno a la Virgen María (Kiko Argüello)</t>
  </si>
  <si>
    <t>ME ENSEÑARÁS EL CAMINO DE LA VIDA</t>
  </si>
  <si>
    <t>Sal 16 (15)</t>
  </si>
  <si>
    <t>ME HAS SEDUCIDO, SEÑOR</t>
  </si>
  <si>
    <t>¡MIRAD QUÉ ESTUPENDO!</t>
  </si>
  <si>
    <t>Sal 133 (132)</t>
  </si>
  <si>
    <t>MISERICORDIA, DIOS MÍO</t>
  </si>
  <si>
    <t>Sal 51(50)</t>
  </si>
  <si>
    <t>MISERICORDIA MÍA, MISERICORDIA</t>
  </si>
  <si>
    <t>Sal 51 (50)</t>
  </si>
  <si>
    <t>MUCHO ME HAN PERSEGUIDO</t>
  </si>
  <si>
    <t>Sal 129 (128)</t>
  </si>
  <si>
    <t>NO ESTÁ AQUÍ, RESUCITÓ</t>
  </si>
  <si>
    <t>NO HAY EN ÉL PARECER</t>
  </si>
  <si>
    <t>NOLI ME TANGERE</t>
  </si>
  <si>
    <t>OH CIELOS, LLOVED DE LO AL TO</t>
  </si>
  <si>
    <t>OH DIOS, POR TU NOMBRE SÁLVAME</t>
  </si>
  <si>
    <t>Sal 54 (53)</t>
  </si>
  <si>
    <t>OH DIOS, TÚ ERES MI DIOS</t>
  </si>
  <si>
    <t>Sal 63 (62)</t>
  </si>
  <si>
    <t>OH JESÚS, AMOR MÍO</t>
  </si>
  <si>
    <t>(Kiko Argüello)</t>
  </si>
  <si>
    <t>alavictimapascual.html</t>
  </si>
  <si>
    <t>#Pg</t>
  </si>
  <si>
    <t>ID</t>
  </si>
  <si>
    <t>Or#</t>
  </si>
  <si>
    <t>c</t>
  </si>
  <si>
    <t>Title</t>
  </si>
  <si>
    <t>c2</t>
  </si>
  <si>
    <t>Titulo</t>
  </si>
  <si>
    <t>c0</t>
  </si>
  <si>
    <t>Subtitle</t>
  </si>
  <si>
    <t>c01</t>
  </si>
  <si>
    <t>Subtitle5</t>
  </si>
  <si>
    <t>c02</t>
  </si>
  <si>
    <t>Category</t>
  </si>
  <si>
    <t>c03</t>
  </si>
  <si>
    <t>Categoria</t>
  </si>
  <si>
    <t>c04</t>
  </si>
  <si>
    <t>moments</t>
  </si>
  <si>
    <t>c05</t>
  </si>
  <si>
    <t>Pascua</t>
  </si>
  <si>
    <t>c09</t>
  </si>
  <si>
    <t>Pentecostés</t>
  </si>
  <si>
    <t>c010</t>
  </si>
  <si>
    <t>Virgen</t>
  </si>
  <si>
    <t>c011</t>
  </si>
  <si>
    <t>Niños</t>
  </si>
  <si>
    <t>c012</t>
  </si>
  <si>
    <t>Laudes/Vispera</t>
  </si>
  <si>
    <t>c013</t>
  </si>
  <si>
    <t>Entrada</t>
  </si>
  <si>
    <t>c020</t>
  </si>
  <si>
    <t>Column39</t>
  </si>
  <si>
    <t>c021</t>
  </si>
  <si>
    <t>c022</t>
  </si>
  <si>
    <t>Codigo</t>
  </si>
  <si>
    <t>{id:</t>
  </si>
  <si>
    <t>,</t>
  </si>
  <si>
    <t xml:space="preserve">title: </t>
  </si>
  <si>
    <t>"</t>
  </si>
  <si>
    <t>A la cena del Cordero</t>
  </si>
  <si>
    <t>",</t>
  </si>
  <si>
    <t xml:space="preserve"> subtitle: </t>
  </si>
  <si>
    <t>Himno lat. «Ad cenam Agni providi»</t>
  </si>
  <si>
    <t xml:space="preserve">", </t>
  </si>
  <si>
    <t xml:space="preserve">category: </t>
  </si>
  <si>
    <t>Eleccion</t>
  </si>
  <si>
    <t>, moments: [</t>
  </si>
  <si>
    <t>", "</t>
  </si>
  <si>
    <t>Laudes/Visperas</t>
  </si>
  <si>
    <t>"], url: "</t>
  </si>
  <si>
    <t>"},</t>
  </si>
  <si>
    <t>A la víctima pascual</t>
  </si>
  <si>
    <t xml:space="preserve">Secuencia de Pascua - Himno lat. «Victimae paschall laudes» </t>
  </si>
  <si>
    <t>Precatecumenado</t>
  </si>
  <si>
    <t>Comunión</t>
  </si>
  <si>
    <t>Final</t>
  </si>
  <si>
    <t>Nuevo Testamento</t>
  </si>
  <si>
    <t>A nadie demos ocasión de tropiezo</t>
  </si>
  <si>
    <t>2ª Corintios 6,3ss</t>
  </si>
  <si>
    <t>A ti levanto mis ojos</t>
  </si>
  <si>
    <t>Salmo 123 (122)</t>
  </si>
  <si>
    <t>Cuaresma</t>
  </si>
  <si>
    <t>Antiguo Testamento</t>
  </si>
  <si>
    <t>A ti, Señor, en mi clamor imploro</t>
  </si>
  <si>
    <t>Salmo 142 (141)</t>
  </si>
  <si>
    <t>A ti, Señor, levanto mi alma</t>
  </si>
  <si>
    <t>Salmo 25 (24)</t>
  </si>
  <si>
    <t>A ti, Señor, se debe la alabanza en Sión</t>
  </si>
  <si>
    <t>Salmo 65 (64)</t>
  </si>
  <si>
    <t>Abbá, Padre</t>
  </si>
  <si>
    <t>Romanos 8,15–17</t>
  </si>
  <si>
    <t>Abraham</t>
  </si>
  <si>
    <t>Génesis 18,1–5 – Teofanía de Mambré</t>
  </si>
  <si>
    <t>Aclamaciones a la oración de los fieles</t>
  </si>
  <si>
    <t>Respuestas a las oraciones de los fieles, Modelo I, II, III, IV</t>
  </si>
  <si>
    <t>Liturgia</t>
  </si>
  <si>
    <t>Aclamad al Señor</t>
  </si>
  <si>
    <t>Salmo 100 (99)</t>
  </si>
  <si>
    <t>Adónde te escondiste, Amado</t>
  </si>
  <si>
    <t xml:space="preserve">Cántico espiritual (San Juan de la Cruz) </t>
  </si>
  <si>
    <t>Al despertar</t>
  </si>
  <si>
    <t xml:space="preserve">Salmo 17 (16) </t>
  </si>
  <si>
    <t>Alabad al Señor en el cielo</t>
  </si>
  <si>
    <t xml:space="preserve">Salmo 148 </t>
  </si>
  <si>
    <t>Navidad</t>
  </si>
  <si>
    <t>Alegría, ha nacido el salvador</t>
  </si>
  <si>
    <t>Adviento</t>
  </si>
  <si>
    <t>Ordinario</t>
  </si>
  <si>
    <t>Aleluya interleccional</t>
  </si>
  <si>
    <t>Modelo I, II, III</t>
  </si>
  <si>
    <t>Aleluya pascual</t>
  </si>
  <si>
    <t>Apropiado para el tiempo Pascual</t>
  </si>
  <si>
    <t>Aleluya, alabad al Señor</t>
  </si>
  <si>
    <t>Salmo 150</t>
  </si>
  <si>
    <t>Paz</t>
  </si>
  <si>
    <t>Aleluya, bendecid al Señor</t>
  </si>
  <si>
    <t>Salmo 1.34 (1.33) - Melodía hebraica</t>
  </si>
  <si>
    <t>Aleluya, ya llegó el reino</t>
  </si>
  <si>
    <t>Alzaos, puertas</t>
  </si>
  <si>
    <t>Salmo 24 (23)</t>
  </si>
  <si>
    <t>Amén, amén, amén</t>
  </si>
  <si>
    <t xml:space="preserve">Apocalipsis 7,12-14 </t>
  </si>
  <si>
    <t>Amo al Señor</t>
  </si>
  <si>
    <t>Salmo 116 (114-115)</t>
  </si>
  <si>
    <t>Antífona para el Evangelio</t>
  </si>
  <si>
    <t>Tiempo de Cuaresma</t>
  </si>
  <si>
    <t>Fracción del Fracción del Pan</t>
  </si>
  <si>
    <t>Aquedah</t>
  </si>
  <si>
    <t>Gn 22,1-19 - Del Targum Neofiti sobre el sacrificio de Isaac</t>
  </si>
  <si>
    <t>Así habla el amén</t>
  </si>
  <si>
    <t>Ap 3,14-20</t>
  </si>
  <si>
    <t>Ave María I</t>
  </si>
  <si>
    <t>Lc 1,28ss</t>
  </si>
  <si>
    <t>Ave María II (1984)</t>
  </si>
  <si>
    <t xml:space="preserve">Lc 1,28ss - 1984 </t>
  </si>
  <si>
    <t>Babilonia criminal</t>
  </si>
  <si>
    <t>Sal 137 (136)</t>
  </si>
  <si>
    <t>Balaam</t>
  </si>
  <si>
    <t>Nm 23,7-24</t>
  </si>
  <si>
    <t>Bendeciré al Señor en todo tiempo</t>
  </si>
  <si>
    <t>Sal 34 (33)</t>
  </si>
  <si>
    <t>Bendice, alma mía, a Yahveh</t>
  </si>
  <si>
    <t>Sal 103 (102)</t>
  </si>
  <si>
    <t>Bendición del agua</t>
  </si>
  <si>
    <t>De la liturgia bautismal de la Vigilia pascual</t>
  </si>
  <si>
    <t>Bendita eres tú, María</t>
  </si>
  <si>
    <t>Lucas 1,42-45</t>
  </si>
  <si>
    <t>Penitencial</t>
  </si>
  <si>
    <t>Bendito eres, Señor</t>
  </si>
  <si>
    <t>Daniel 3,52-57</t>
  </si>
  <si>
    <t>Bendito sea Dios</t>
  </si>
  <si>
    <t>Efesios 1,3-13</t>
  </si>
  <si>
    <t>Benedictus</t>
  </si>
  <si>
    <t>Lucas 1,67-80</t>
  </si>
  <si>
    <t>Cantad a Dios</t>
  </si>
  <si>
    <t>Salmo 67 (68) 2.4-7</t>
  </si>
  <si>
    <t>Cantad al Señor</t>
  </si>
  <si>
    <t>Salmo 117 (116)</t>
  </si>
  <si>
    <t>Cántico de los tres jóvenes</t>
  </si>
  <si>
    <t>Daniel 3,57-58</t>
  </si>
  <si>
    <t>Canto de Moisés</t>
  </si>
  <si>
    <t>Éxodo 15,1-18</t>
  </si>
  <si>
    <t>Caritas Christi urget nos</t>
  </si>
  <si>
    <t>2ª Corintios 5,14.15.17.21</t>
  </si>
  <si>
    <r>
      <t xml:space="preserve">Carmen 63 - </t>
    </r>
    <r>
      <rPr>
        <b/>
        <sz val="11"/>
        <color theme="1"/>
        <rFont val="Aptos Narrow"/>
        <family val="2"/>
        <scheme val="minor"/>
      </rPr>
      <t>(ESTÁN ROTAS MIS ATADURAS )</t>
    </r>
  </si>
  <si>
    <t>(Rabindranath Tagore)*</t>
  </si>
  <si>
    <r>
      <t xml:space="preserve">Celebración penitencial </t>
    </r>
    <r>
      <rPr>
        <b/>
        <sz val="11"/>
        <color theme="1"/>
        <rFont val="Aptos Narrow"/>
        <family val="2"/>
        <scheme val="minor"/>
      </rPr>
      <t>(Bendición penitencial )</t>
    </r>
  </si>
  <si>
    <t>Acción de gracias</t>
  </si>
  <si>
    <t>Como condenados a muerte</t>
  </si>
  <si>
    <t>1ª Corintios 4,9-13</t>
  </si>
  <si>
    <t>Como destila la miel</t>
  </si>
  <si>
    <t>Oda XL de Salomón</t>
  </si>
  <si>
    <t>Como el impulso que siente la ira</t>
  </si>
  <si>
    <t>Oda VII de Salomón</t>
  </si>
  <si>
    <t>Catecumenado</t>
  </si>
  <si>
    <t>Cómo es maravilloso</t>
  </si>
  <si>
    <t>Salmo 133 (132)</t>
  </si>
  <si>
    <t>Como la cierva</t>
  </si>
  <si>
    <t>Salmo 42-43 (41-42)</t>
  </si>
  <si>
    <t>Como lirio entre los cardos</t>
  </si>
  <si>
    <t xml:space="preserve">Cantar de los cantares 1,13ss </t>
  </si>
  <si>
    <t>Como oveja que ve</t>
  </si>
  <si>
    <t>Fracción del Pan</t>
  </si>
  <si>
    <t>Consolad a mi pueblo</t>
  </si>
  <si>
    <t xml:space="preserve">Isaías 40,1-11 - Melodía hebraica </t>
  </si>
  <si>
    <t>Cordero de Dios</t>
  </si>
  <si>
    <t>Después de la consagración</t>
  </si>
  <si>
    <t>Credo</t>
  </si>
  <si>
    <t>Símbolo Apostólico</t>
  </si>
  <si>
    <t>Cristo es la luz</t>
  </si>
  <si>
    <t>Himno - Juan 8,12; 14,6</t>
  </si>
  <si>
    <t>Cuando dormía</t>
  </si>
  <si>
    <t xml:space="preserve">Cantar de los Cantares 5,2ss </t>
  </si>
  <si>
    <t>Cuando el Señor</t>
  </si>
  <si>
    <t>Salmo 126 (125)</t>
  </si>
  <si>
    <t>Cuando Israel salió de Egipto</t>
  </si>
  <si>
    <t>Salmo 114 (113)</t>
  </si>
  <si>
    <t>Dayenú</t>
  </si>
  <si>
    <t>De la Hagadá de Pésaj hebrea</t>
  </si>
  <si>
    <t>De Profundis</t>
  </si>
  <si>
    <t>Salmo 130 (129)</t>
  </si>
  <si>
    <t>Débora</t>
  </si>
  <si>
    <t>Jueces 5</t>
  </si>
  <si>
    <t>Decidle a los de corazón cansado</t>
  </si>
  <si>
    <t>Isaías 35,4ss</t>
  </si>
  <si>
    <t>Delante de los ángeles</t>
  </si>
  <si>
    <t>Salmo 138 (137)</t>
  </si>
  <si>
    <t>Día de reposo</t>
  </si>
  <si>
    <t>Juan 8,52</t>
  </si>
  <si>
    <t>Dice el Señor a mi Señor</t>
  </si>
  <si>
    <t>Salmo 110 (109)</t>
  </si>
  <si>
    <t>Dichoso el hombre</t>
  </si>
  <si>
    <t>Salmo 1</t>
  </si>
  <si>
    <t>El combate escatológico</t>
  </si>
  <si>
    <t>Apocalipsis 19,11-20</t>
  </si>
  <si>
    <t>El Espíritu del Señor está sobre mí</t>
  </si>
  <si>
    <t>Lucas 4,18 – Isaías 61,1-3</t>
  </si>
  <si>
    <t>El jacal de los pastores</t>
  </si>
  <si>
    <t>Cantar de los Cantares 1,2-8</t>
  </si>
  <si>
    <t>El lagarero</t>
  </si>
  <si>
    <t>Isaías 63,1-6</t>
  </si>
  <si>
    <t>El Mesías león</t>
  </si>
  <si>
    <t>Comentario al Apocalipsis (Victorino de Pettau)</t>
  </si>
  <si>
    <t>El mismo Dios</t>
  </si>
  <si>
    <t>2 Corintios 4,6-12</t>
  </si>
  <si>
    <t>El necio piensa que Dios no existe</t>
  </si>
  <si>
    <t>Salmo 14 (13)</t>
  </si>
  <si>
    <t>El pueblo que caminaba en las tinieblas</t>
  </si>
  <si>
    <t>Isaías 9,1-5</t>
  </si>
  <si>
    <t>El sembrador</t>
  </si>
  <si>
    <t>Marcos 4,3ss</t>
  </si>
  <si>
    <t>El Señor anuncia una noticia</t>
  </si>
  <si>
    <t>Salmo 68 (67)</t>
  </si>
  <si>
    <t>El Señor es mi pastor</t>
  </si>
  <si>
    <t>Salmo 23 (22)</t>
  </si>
  <si>
    <t>El Señor me ha dado</t>
  </si>
  <si>
    <t>Isaías 50,4-10  - Tercer canto del Siervo de Yahveh</t>
  </si>
  <si>
    <t>Elí, Elí, lamá sabactaní</t>
  </si>
  <si>
    <t>Salmo 22 (21)</t>
  </si>
  <si>
    <t>En medio de aquel gentío</t>
  </si>
  <si>
    <t>Lucas 8,42b-48</t>
  </si>
  <si>
    <t>En una noche oscura</t>
  </si>
  <si>
    <t>Subida al Monte Carmelo – San Juan de la Cruz</t>
  </si>
  <si>
    <t>Eres digno de tomar el libro</t>
  </si>
  <si>
    <t>Eres hermoso</t>
  </si>
  <si>
    <t xml:space="preserve">Salmo 45 (44) </t>
  </si>
  <si>
    <t>Es paciente</t>
  </si>
  <si>
    <t xml:space="preserve">Himno al Espíritu Santo (Kiko Argüello) </t>
  </si>
  <si>
    <t>Escóndeme en lo oculto de tu tienda</t>
  </si>
  <si>
    <t>Salmo 27 (26)</t>
  </si>
  <si>
    <t>Escuchad, islas lejanas</t>
  </si>
  <si>
    <t>Isaias 49,1-16 - Segundo canto de Siervo de Yahveh</t>
  </si>
  <si>
    <t>Éste es el día en que actuó el Señor</t>
  </si>
  <si>
    <t>Sal 118 (117)</t>
  </si>
  <si>
    <t>Este es el mandamiento mío</t>
  </si>
  <si>
    <t>Evenu shalom alejem</t>
  </si>
  <si>
    <t>Extiendo mis manos</t>
  </si>
  <si>
    <t>Exultad, justos, en el Señor</t>
  </si>
  <si>
    <t>Sal 33 (32)</t>
  </si>
  <si>
    <t>Felicidad para el hombre</t>
  </si>
  <si>
    <t>Gloria a Dios en lo alto del cielo</t>
  </si>
  <si>
    <t>Himno Litúrgico</t>
  </si>
  <si>
    <t>Gracias a Yahveh</t>
  </si>
  <si>
    <t>Gritad jubilosos</t>
  </si>
  <si>
    <t>Isaías 12,1ss</t>
  </si>
  <si>
    <t>Hacia ti, morada santa</t>
  </si>
  <si>
    <t>Himno procesional eucarístico (Kiko Argüello)</t>
  </si>
  <si>
    <t>Hasta cuándo</t>
  </si>
  <si>
    <t>He aquí mi siervo</t>
  </si>
  <si>
    <t>Isaías 42,1-4; Mateo 12,18-21 - Primer canto de Siervo de Yahveh</t>
  </si>
  <si>
    <t>He aquí que nuestro espejo es el Señor</t>
  </si>
  <si>
    <t>Oda XIII de Salomón</t>
  </si>
  <si>
    <t>He aquí que vengo presto</t>
  </si>
  <si>
    <t>Apocalipsis 22,12-16</t>
  </si>
  <si>
    <t>He esperado en el Señor</t>
  </si>
  <si>
    <t>Salmo 40 (39)</t>
  </si>
  <si>
    <t>Hermosa eres, amiga mía</t>
  </si>
  <si>
    <t>Cantar de los cantares 6-7</t>
  </si>
  <si>
    <t>Hijas de Jerusalén</t>
  </si>
  <si>
    <t>Lucas 23,28-46</t>
  </si>
  <si>
    <t>Himno a Cristo luz</t>
  </si>
  <si>
    <t>Himno a la caridad</t>
  </si>
  <si>
    <t>1 Corintios 13,1-7</t>
  </si>
  <si>
    <t>Himno a la cruz gloriosa</t>
  </si>
  <si>
    <t>Homilía La Santa Pascua (Anónimo s. II)</t>
  </si>
  <si>
    <t>Himno a la kenosis</t>
  </si>
  <si>
    <t>Filipenses 2,1-11</t>
  </si>
  <si>
    <t>Himno de Adviento</t>
  </si>
  <si>
    <t>Himno lat. «Vox clara ecce Intonat»</t>
  </si>
  <si>
    <t>Himno de la Ascensión</t>
  </si>
  <si>
    <t xml:space="preserve">Himno de Laudes del tiempo Pascual, de la Ascensión a Pentecostés  / Himno de la liturgia de las horas </t>
  </si>
  <si>
    <t>Himno de Pascua</t>
  </si>
  <si>
    <t>Himno lat. «Aurora lucis rutiiat»</t>
  </si>
  <si>
    <t>Huye, amado mío</t>
  </si>
  <si>
    <t>Cantar de los Cantares 8,10-14</t>
  </si>
  <si>
    <t>Id y anunciad a mis hermanos</t>
  </si>
  <si>
    <t>Mateo 28,10.16-20</t>
  </si>
  <si>
    <t>Improperios</t>
  </si>
  <si>
    <t>Jacob</t>
  </si>
  <si>
    <t xml:space="preserve">Genesis 32,23-29 </t>
  </si>
  <si>
    <t>Jerusalén reconstruida</t>
  </si>
  <si>
    <t>Tobias 13,11-17</t>
  </si>
  <si>
    <t>Jesús recorría todas las ciudades</t>
  </si>
  <si>
    <t xml:space="preserve">Mateo 9,35ss; 10 </t>
  </si>
  <si>
    <t>La cordera de Dios</t>
  </si>
  <si>
    <t>Mateo 1,18s; 2,13s.18</t>
  </si>
  <si>
    <t>La espada</t>
  </si>
  <si>
    <t>Ezequiel 21,14-22</t>
  </si>
  <si>
    <t>La marcha es dura</t>
  </si>
  <si>
    <t>La paloma voló</t>
  </si>
  <si>
    <t>Oda XXIV de Salomón</t>
  </si>
  <si>
    <t>La Salve</t>
  </si>
  <si>
    <t>La siega de las naciones</t>
  </si>
  <si>
    <t>Juan 4,31-38</t>
  </si>
  <si>
    <t>La voz de mi amado</t>
  </si>
  <si>
    <t>Cantar de los Cantares 2,8-17</t>
  </si>
  <si>
    <t>Las armas de la luz</t>
  </si>
  <si>
    <t>cf Efesios 6,11.ss</t>
  </si>
  <si>
    <t>Lauda Sión</t>
  </si>
  <si>
    <t xml:space="preserve">Secuencia del Corpus Christi (Santo Tomas de Aquino) </t>
  </si>
  <si>
    <t>Letanías de los santos</t>
  </si>
  <si>
    <t>Letanías penitenciales I</t>
  </si>
  <si>
    <t>Letanía para la Celebración Penitencial – modelo abreviado</t>
  </si>
  <si>
    <t>Letanías penitenciales II</t>
  </si>
  <si>
    <t>Letanía para la Celebración Penitencial</t>
  </si>
  <si>
    <t>Levanto mis ojos a los montes</t>
  </si>
  <si>
    <t>Llegue hasta tu presencia mi clamor</t>
  </si>
  <si>
    <t>Llévame al cielo</t>
  </si>
  <si>
    <t>Filipenses 1,23</t>
  </si>
  <si>
    <t>Magníficat</t>
  </si>
  <si>
    <t>Lucas 1,46-55</t>
  </si>
  <si>
    <t>María de Jasna Göra</t>
  </si>
  <si>
    <t xml:space="preserve">Himno a la Virgen de Jasna Göra, Częstochowa Polonia (Kiko Argüello) </t>
  </si>
  <si>
    <t>María, casa de bendición</t>
  </si>
  <si>
    <t>Juan 2,1–11 – Las Bodas de Caná</t>
  </si>
  <si>
    <t>María, madre de la Iglesia</t>
  </si>
  <si>
    <t>Juan 19,26-34</t>
  </si>
  <si>
    <t>María, madre del camino ardiente</t>
  </si>
  <si>
    <t>Himno a la Virgen del Tercer Milenio (Kiko Argüello)</t>
  </si>
  <si>
    <t>María, pequeña María</t>
  </si>
  <si>
    <t>Me enseñarás el camino de la vida</t>
  </si>
  <si>
    <t>Me has seducido, Señor</t>
  </si>
  <si>
    <t>Jeremias 20,7-18</t>
  </si>
  <si>
    <t>Me robaste el corazón</t>
  </si>
  <si>
    <t>Cantar de los cantares 4,9 - 5,1</t>
  </si>
  <si>
    <t>Mirad qué estupendo</t>
  </si>
  <si>
    <t>Misericordia mía, misericordia</t>
  </si>
  <si>
    <t>Misericordia, Dios mío</t>
  </si>
  <si>
    <t>Mucho me han perseguido</t>
  </si>
  <si>
    <t>Ninguno puede servir a dos señores</t>
  </si>
  <si>
    <t xml:space="preserve">Mateo 6,24-33 </t>
  </si>
  <si>
    <t>No está aquí, resucitó</t>
  </si>
  <si>
    <t>Mateo 28,1-8</t>
  </si>
  <si>
    <t>No hay en él parecer</t>
  </si>
  <si>
    <t>Isaías 53,2ss - Cuarto canto del Siervo de Yahveh</t>
  </si>
  <si>
    <t>No resistáis al mal</t>
  </si>
  <si>
    <t>Mateo 5,38ss</t>
  </si>
  <si>
    <t>No sufras por los malvados</t>
  </si>
  <si>
    <t>Sal 37 (36)</t>
  </si>
  <si>
    <t>Noli me tangere</t>
  </si>
  <si>
    <t>Juan 20,15-17</t>
  </si>
  <si>
    <t>Oh cielos, lloved de lo alto</t>
  </si>
  <si>
    <t>Isaías 45,8</t>
  </si>
  <si>
    <t>Oh Dios, por tu nombre sálvame</t>
  </si>
  <si>
    <t>Oh Dios, tú eres mi Dios</t>
  </si>
  <si>
    <t>Oh Jesús, amor mío</t>
  </si>
  <si>
    <t>Oh muerte, ¿dónde está tu victoria?</t>
  </si>
  <si>
    <t>1 Corintios 15</t>
  </si>
  <si>
    <t>Oh Señor, mi corazón ya no es ambicioso</t>
  </si>
  <si>
    <t>Sal 131 (130)</t>
  </si>
  <si>
    <t>Oh Señor, nuestro Dios</t>
  </si>
  <si>
    <t>Salmo 8</t>
  </si>
  <si>
    <t>Os tomaré de entre las naciones</t>
  </si>
  <si>
    <t>Ezequiel 36,24-28</t>
  </si>
  <si>
    <t>Padre nuestro</t>
  </si>
  <si>
    <t>Tiempo de la Elección</t>
  </si>
  <si>
    <t>Paloma incorrupta</t>
  </si>
  <si>
    <t>Kontákion (Romano el Meloda)</t>
  </si>
  <si>
    <t xml:space="preserve">Hchos de los Apostoles 2,1-13 </t>
  </si>
  <si>
    <t>Plegaria Eucarística II</t>
  </si>
  <si>
    <t>Modelo I</t>
  </si>
  <si>
    <t>Modelo II (1987)</t>
  </si>
  <si>
    <t xml:space="preserve">Plegaria Eucarística IV </t>
  </si>
  <si>
    <t>(1988)</t>
  </si>
  <si>
    <t>Por el amor de mis amigos</t>
  </si>
  <si>
    <t xml:space="preserve">Sal 122 (121) - Melodía hebraica </t>
  </si>
  <si>
    <t>Por qué esta noche es diferente</t>
  </si>
  <si>
    <t>Haggadá de Pesaj - Melodía hebraica</t>
  </si>
  <si>
    <t>Por qué las gentes conjuran</t>
  </si>
  <si>
    <t>Salmo 2</t>
  </si>
  <si>
    <t>Porque mi yugo es suave</t>
  </si>
  <si>
    <t>Mateo 11,28ss</t>
  </si>
  <si>
    <t>Prefacio para Adviento y Navidad</t>
  </si>
  <si>
    <t>Prefacio IV de Adviento*</t>
  </si>
  <si>
    <t>Prefacio para el tiempo Pascual</t>
  </si>
  <si>
    <t>Prefacio I de Pascua*</t>
  </si>
  <si>
    <t>Pregón Pascual</t>
  </si>
  <si>
    <t>«Exsultet»</t>
  </si>
  <si>
    <t>Qué amables son tus moradas</t>
  </si>
  <si>
    <t>Sal 84 (83)</t>
  </si>
  <si>
    <t>Qué estupendo, qué alegría</t>
  </si>
  <si>
    <t>Quién es ésta que sube del desierto</t>
  </si>
  <si>
    <t>Cantar de los Cantares 8,5-7</t>
  </si>
  <si>
    <t>Quién nos separará</t>
  </si>
  <si>
    <t>Romanos 8,34-39</t>
  </si>
  <si>
    <t>Quiero andar, madre, a Jerusalén</t>
  </si>
  <si>
    <t>Canto sefardí</t>
  </si>
  <si>
    <t>Quiero cantar</t>
  </si>
  <si>
    <t>Sal 57 (56)</t>
  </si>
  <si>
    <t>Resucitó</t>
  </si>
  <si>
    <t>Resurrexit</t>
  </si>
  <si>
    <t>Juan 11,25s</t>
  </si>
  <si>
    <t>Salmodia para el evangelio</t>
  </si>
  <si>
    <t xml:space="preserve">Juan 3,11-20 </t>
  </si>
  <si>
    <t>Salmodia para el rosario</t>
  </si>
  <si>
    <t>Salmodia para el Salmo responsorial</t>
  </si>
  <si>
    <t>Salmodias para la oración de los fieles</t>
  </si>
  <si>
    <t>Para las solemnidades</t>
  </si>
  <si>
    <t>Salmodias para laudes</t>
  </si>
  <si>
    <t>Modelo I, II, III, IV, V</t>
  </si>
  <si>
    <t>Salve, reina de los cielos</t>
  </si>
  <si>
    <t>Himno lat. «Ave, Regina Caelorum»</t>
  </si>
  <si>
    <t>Santo</t>
  </si>
  <si>
    <t>Palomeras 65</t>
  </si>
  <si>
    <t xml:space="preserve">Melodía hebraica </t>
  </si>
  <si>
    <t>Palestina 74</t>
  </si>
  <si>
    <t>Roma 77</t>
  </si>
  <si>
    <t>Se encontraron dos ángeles</t>
  </si>
  <si>
    <t>Señor, ayúdame a no dudar de ti</t>
  </si>
  <si>
    <t>Señor, no me corrijas en tu cólera</t>
  </si>
  <si>
    <t>Salmo 6</t>
  </si>
  <si>
    <t>Señor, tú me escrutas y conoces</t>
  </si>
  <si>
    <t>Sal 139 (138)</t>
  </si>
  <si>
    <t>Sermón de la montaña</t>
  </si>
  <si>
    <t>Lucas 6,20-38</t>
  </si>
  <si>
    <t>Shemá Israel</t>
  </si>
  <si>
    <t>Dt 6,4-9</t>
  </si>
  <si>
    <t>Shlom lej Mariam</t>
  </si>
  <si>
    <t>Ave María en arameo antiguo</t>
  </si>
  <si>
    <t>Si el Señor no construye la casa</t>
  </si>
  <si>
    <t>Sal 127 (126)</t>
  </si>
  <si>
    <t>Si habéis resucitado con Cristo</t>
  </si>
  <si>
    <t>Colosense 3,1-4</t>
  </si>
  <si>
    <t>Si hoy escucháis su voz</t>
  </si>
  <si>
    <t>Sal 95 (94)</t>
  </si>
  <si>
    <t>Si me he refugiado en el Señor</t>
  </si>
  <si>
    <t>Sal 11(10)</t>
  </si>
  <si>
    <t>Siéntate solitario y silencioso</t>
  </si>
  <si>
    <t>Lamentaciones 3</t>
  </si>
  <si>
    <t>Sión, madre de todos los pueblos</t>
  </si>
  <si>
    <t>Sal 87 (86)</t>
  </si>
  <si>
    <t>Sola a Solo</t>
  </si>
  <si>
    <t>Stabat Mater dolorosa</t>
  </si>
  <si>
    <t>Himno latin</t>
  </si>
  <si>
    <t>Suba el Esposo al leño de su tálamo</t>
  </si>
  <si>
    <t>Himno (San Quodvultdeus)</t>
  </si>
  <si>
    <t>Sube Dios entre aclamaciones</t>
  </si>
  <si>
    <t>Sal 47 (46)</t>
  </si>
  <si>
    <t>Te Deum</t>
  </si>
  <si>
    <t>Himno</t>
  </si>
  <si>
    <t>Te estoy llamando, Señor</t>
  </si>
  <si>
    <t>Sal 141 (140)</t>
  </si>
  <si>
    <t>Te he manifestado mi pecado</t>
  </si>
  <si>
    <t>Sal 32 (31)</t>
  </si>
  <si>
    <t>Tú eres mi esperanza, Señor</t>
  </si>
  <si>
    <t>Oda XXIX de Salomón</t>
  </si>
  <si>
    <t>Tú has cubierto de vergüenza la muerte</t>
  </si>
  <si>
    <t>Homilía Pascual (Melltón de Sardes)</t>
  </si>
  <si>
    <t>Tú que eres fiel</t>
  </si>
  <si>
    <t>Sal 143 (142)</t>
  </si>
  <si>
    <t>Un retoño brota del tronco de Jesé</t>
  </si>
  <si>
    <t>Isaías 11,1-11</t>
  </si>
  <si>
    <t>Una gran señal</t>
  </si>
  <si>
    <t>Apocalipsis 12</t>
  </si>
  <si>
    <t>Urí, urí, urá</t>
  </si>
  <si>
    <t>Vamos ya, pastores</t>
  </si>
  <si>
    <t>Ven del Líbano</t>
  </si>
  <si>
    <t>Cantar de los cantares 4,8ss</t>
  </si>
  <si>
    <t>Ven, Espíritu Santo</t>
  </si>
  <si>
    <t>Secuencia de Pentecostés - Himno latin. «Veni, Sancte Spiritus»</t>
  </si>
  <si>
    <t>Ven, Hijo del Hombre</t>
  </si>
  <si>
    <t>Apocalipsis 21,17ss</t>
  </si>
  <si>
    <t>Veni Creator</t>
  </si>
  <si>
    <t>Viene el Señor</t>
  </si>
  <si>
    <t>Salmo 93 (92) - Apocalipsis 1,5-7</t>
  </si>
  <si>
    <t>Virgen de la maravilla</t>
  </si>
  <si>
    <t>(Dante Allghlerl)</t>
  </si>
  <si>
    <t>Vivid alegres</t>
  </si>
  <si>
    <t>Filipenses 4,4ss</t>
  </si>
  <si>
    <t>Vosotros sois la luz del mundo</t>
  </si>
  <si>
    <t xml:space="preserve">Mateo 5,14ss </t>
  </si>
  <si>
    <t>Ya viene mi Dios</t>
  </si>
  <si>
    <t>Yahveh, tú eres mi Dios</t>
  </si>
  <si>
    <t>Isaías 25,1-8</t>
  </si>
  <si>
    <t>Yo te amo, Señor</t>
  </si>
  <si>
    <t>Sal 18 (17)</t>
  </si>
  <si>
    <t>Yo vengo a reunir</t>
  </si>
  <si>
    <t>Isaías 66,18-21</t>
  </si>
  <si>
    <t>Zaqueo</t>
  </si>
  <si>
    <t>Lucas 19,1-10</t>
  </si>
  <si>
    <t>Prountuario de Acordes</t>
  </si>
  <si>
    <t>Notas</t>
  </si>
  <si>
    <t>Libro de Canto en PDF</t>
  </si>
  <si>
    <t xml:space="preserve">Cantos del Camino Neo Catecumenal </t>
  </si>
  <si>
    <t>Autor: Kiko Argüelo</t>
  </si>
  <si>
    <t>/cantos/src/doc/resucito.pdf</t>
  </si>
  <si>
    <t>Column1</t>
  </si>
  <si>
    <t>canto2</t>
  </si>
  <si>
    <t>citas</t>
  </si>
  <si>
    <t>letra</t>
  </si>
  <si>
    <t>Column2</t>
  </si>
  <si>
    <t>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t>
  </si>
  <si>
    <t>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t>
  </si>
  <si>
    <t>    {</t>
  </si>
  <si>
    <r>
      <t>      "</t>
    </r>
    <r>
      <rPr>
        <sz val="11"/>
        <color rgb="FF9CDCFE"/>
        <rFont val="Consolas"/>
        <family val="3"/>
      </rPr>
      <t>id</t>
    </r>
    <r>
      <rPr>
        <sz val="11"/>
        <color rgb="FFD4D4D4"/>
        <rFont val="Consolas"/>
        <family val="3"/>
      </rPr>
      <t xml:space="preserve">": </t>
    </r>
    <r>
      <rPr>
        <sz val="11"/>
        <color rgb="FFCE9178"/>
        <rFont val="Consolas"/>
        <family val="3"/>
      </rPr>
      <t>"amoalsenor"</t>
    </r>
    <r>
      <rPr>
        <sz val="11"/>
        <color rgb="FFD4D4D4"/>
        <rFont val="Consolas"/>
        <family val="3"/>
      </rPr>
      <t>,</t>
    </r>
  </si>
  <si>
    <r>
      <t>      "</t>
    </r>
    <r>
      <rPr>
        <sz val="11"/>
        <color rgb="FF9CDCFE"/>
        <rFont val="Consolas"/>
        <family val="3"/>
      </rPr>
      <t>titulo</t>
    </r>
    <r>
      <rPr>
        <sz val="11"/>
        <color rgb="FFD4D4D4"/>
        <rFont val="Consolas"/>
        <family val="3"/>
      </rPr>
      <t xml:space="preserve">": </t>
    </r>
    <r>
      <rPr>
        <sz val="11"/>
        <color rgb="FFCE9178"/>
        <rFont val="Consolas"/>
        <family val="3"/>
      </rPr>
      <t>"Amo al Señor"</t>
    </r>
    <r>
      <rPr>
        <sz val="11"/>
        <color rgb="FFD4D4D4"/>
        <rFont val="Consolas"/>
        <family val="3"/>
      </rPr>
      <t>,</t>
    </r>
  </si>
  <si>
    <r>
      <t>      "</t>
    </r>
    <r>
      <rPr>
        <sz val="11"/>
        <color rgb="FF9CDCFE"/>
        <rFont val="Consolas"/>
        <family val="3"/>
      </rPr>
      <t>salmo</t>
    </r>
    <r>
      <rPr>
        <sz val="11"/>
        <color rgb="FFD4D4D4"/>
        <rFont val="Consolas"/>
        <family val="3"/>
      </rPr>
      <t xml:space="preserve">": </t>
    </r>
    <r>
      <rPr>
        <sz val="11"/>
        <color rgb="FFCE9178"/>
        <rFont val="Consolas"/>
        <family val="3"/>
      </rPr>
      <t>"Salmo 114"</t>
    </r>
    <r>
      <rPr>
        <sz val="11"/>
        <color rgb="FFD4D4D4"/>
        <rFont val="Consolas"/>
        <family val="3"/>
      </rPr>
      <t>,</t>
    </r>
  </si>
  <si>
    <r>
      <t>      "</t>
    </r>
    <r>
      <rPr>
        <sz val="11"/>
        <color rgb="FF9CDCFE"/>
        <rFont val="Consolas"/>
        <family val="3"/>
      </rPr>
      <t>letra</t>
    </r>
    <r>
      <rPr>
        <sz val="11"/>
        <color rgb="FFD4D4D4"/>
        <rFont val="Consolas"/>
        <family val="3"/>
      </rPr>
      <t xml:space="preserve">": </t>
    </r>
    <r>
      <rPr>
        <sz val="11"/>
        <color rgb="FFCE9178"/>
        <rFont val="Consolas"/>
        <family val="3"/>
      </rPr>
      <t>"amo al señor porque escucha..."</t>
    </r>
    <r>
      <rPr>
        <sz val="11"/>
        <color rgb="FFD4D4D4"/>
        <rFont val="Consolas"/>
        <family val="3"/>
      </rPr>
      <t>,</t>
    </r>
  </si>
  <si>
    <r>
      <t>      "</t>
    </r>
    <r>
      <rPr>
        <sz val="11"/>
        <color rgb="FF9CDCFE"/>
        <rFont val="Consolas"/>
        <family val="3"/>
      </rPr>
      <t>archivo</t>
    </r>
    <r>
      <rPr>
        <sz val="11"/>
        <color rgb="FFD4D4D4"/>
        <rFont val="Consolas"/>
        <family val="3"/>
      </rPr>
      <t xml:space="preserve">": </t>
    </r>
    <r>
      <rPr>
        <sz val="11"/>
        <color rgb="FFCE9178"/>
        <rFont val="Consolas"/>
        <family val="3"/>
      </rPr>
      <t>"/cantos/resucito/amoalsenor.html"</t>
    </r>
  </si>
  <si>
    <t>    },</t>
  </si>
  <si>
    <t>id</t>
  </si>
  <si>
    <t>Santo Rosario</t>
  </si>
  <si>
    <t>A LA VÍCTIMA PASCUAL</t>
  </si>
  <si>
    <t>{ "id": "amoalsenor", "titulo": "Amo al Señor", "salmo": "Salmo 114", "letra": "amo al señor porque escucha...", "archivo": "/cantos/resucito/amoalsenor.html"},</t>
  </si>
  <si>
    <t>titulo</t>
  </si>
  <si>
    <t>ARCHIVO</t>
  </si>
  <si>
    <r>
      <t>"</t>
    </r>
    <r>
      <rPr>
        <sz val="11"/>
        <color rgb="FF9CDCFE"/>
        <rFont val="Consolas"/>
        <family val="3"/>
      </rPr>
      <t>archivo</t>
    </r>
    <r>
      <rPr>
        <sz val="11"/>
        <color rgb="FFD4D4D4"/>
        <rFont val="Consolas"/>
        <family val="3"/>
      </rPr>
      <t xml:space="preserve">": </t>
    </r>
    <r>
      <rPr>
        <sz val="11"/>
        <color rgb="FFCE9178"/>
        <rFont val="Consolas"/>
        <family val="3"/>
      </rPr>
      <t>"/cantos/resucito/amoalsenor.html"</t>
    </r>
  </si>
  <si>
    <t>"archivo": "/cantos/resucito/a/alavictimapascual.html"</t>
  </si>
  <si>
    <t>{ "id": "amoalsenor", "titulo": "Amo al Señor", "salmo": "Salmo 116 (114-115)", "letra": "amo al señor porque escucha...", "archivo": "/cantos/resucito/amoalsenor.html"},</t>
  </si>
  <si>
    <t xml:space="preserve">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t>
  </si>
  <si>
    <t xml:space="preserve">a ti señor, levanto mi alma: salmo 25 (24): a ti, señor, levanto mi alma, a ti, oh Dios mío. en ti confío, señor, no triunfen sobre mí mis enemigos. muéstrame, señor, tu camino, enséñame, señor, tu sendero. a ti, señor, levanto mi alma ... acuérdate, señor, de tu ternura, de tu inmensa compasión, que son de siempre. de mis pecados, señor, no te acuerdes, acuérdate, señor, que eres misericordia. rocíame, señor, de tu misericordia. sumérgeme, señor, en tu misericordia. a ti, señor, levanto mi alma ... </t>
  </si>
  <si>
    <t xml:space="preserve">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t>
  </si>
  <si>
    <t>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t>
  </si>
  <si>
    <t xml:space="preserve">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t>
  </si>
  <si>
    <t xml:space="preserve">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t>
  </si>
  <si>
    <t xml:space="preserve">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t>
  </si>
  <si>
    <t xml:space="preserve">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t>
  </si>
  <si>
    <t xml:space="preserve">ave maría i lucas 1,28ss ave maría, llena de gracia, el señor es contigo, bendita tú eres entre todas las mujeres, y bendito es el fruto de tu vientre, jesús. a santa maría, madre de Dios, ruega por nosotros que somos pecadores, ruega ahora y en la hora de nuestra muerte. amén. </t>
  </si>
  <si>
    <t>ave maría ii le 1,28ss – 1984 ave maría, llena de gracia, el señor es contigo, bendita tú eres entre todas las mujeres, y bendito es el fruto de tu vientre, jesús. santa maría, madre de Dios, ruega por nosotros que somos pecadores, ruega ahora y en la hora de nuestra muerte.</t>
  </si>
  <si>
    <t>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t>
  </si>
  <si>
    <t>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 c bendito eres sobre el trono, sobre el trono de tu reino: a a ti gloria y alabanza ... dn 3,52-57 c bendito entre querubines, tú, que sondeas los abismos: a. a ti gloria y alabanza ...  bendito eres, señor, en la bóveda del cielo. a. a ti honor y alabanza, a ti gloria por los siglos. c criaturas todas del señor, a. bendecid al señor.  ensalzadlo con himnos por los siglos, a. ensalzadlo con himnos por los siglos.</t>
  </si>
  <si>
    <t>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 en él tenemos la redención, el perdón de los pecados, según la riqueza de su amor, para que en la plenitud de los tiempos cristo sea todo en todos. a. para ser alabanza ... a. bendito sea Dios ...  en él también nosotros, tras haber escucha palabra de la verdad, la buena nueva de nuestra salvación, fuimos sellados con el espíritu santo, garantía de nuestra resurrección. a. para ser alabanza ...</t>
  </si>
  <si>
    <t>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t>
  </si>
  <si>
    <t>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t>
  </si>
  <si>
    <t>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t>
  </si>
  <si>
    <t>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t>
  </si>
  <si>
    <t>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 a. hemos venido a ser ..</t>
  </si>
  <si>
    <t>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 a. espera en Dios ... c porque él, él es tu salvación ... a. espera en Dios ...</t>
  </si>
  <si>
    <t>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 ... de tu vida?  ¡háblame: no pases, te ruego, sin hablarme, hijo mío, hijo mío y Dios mío! a. ¡hijo mío, hijo mío y Dios mío!</t>
  </si>
  <si>
    <t>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t>
  </si>
  <si>
    <t>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t>
  </si>
  <si>
    <t>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t>
  </si>
  <si>
    <t>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t>
  </si>
  <si>
    <t>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t>
  </si>
  <si>
    <t>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t>
  </si>
  <si>
    <t>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t>
  </si>
  <si>
    <t>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t>
  </si>
  <si>
    <t>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t>
  </si>
  <si>
    <t>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t>
  </si>
  <si>
    <t>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t>
  </si>
  <si>
    <t>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t>
  </si>
  <si>
    <t>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t>
  </si>
  <si>
    <t>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t>
  </si>
  <si>
    <t>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t>
  </si>
  <si>
    <t xml:space="preserve">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t>
  </si>
  <si>
    <t xml:space="preserve">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t>
  </si>
  <si>
    <t>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t>
  </si>
  <si>
    <t>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t>
  </si>
  <si>
    <t>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t>
  </si>
  <si>
    <t>la espada ezequiel 21,14-22  espada, espada, bruñida para matar. a. espada, espada, bruñida para matar.  maría, maría, madre de Dios. a. maría, maría, madre de Dios.  grita, hijo de hombre, grita, hijo de hombre: la espada es para mi pueblo, espada para mi pueblo. a. espada, espada .... maría, maría ...  gira a tu derecha, gira hacia tu izquierda, allí donde tus filos quedarán saciados, allí donde se saciará mi alma. a. espada, espada .... maría, maría ...  bruñida para matar, bruñida para matar. grita, hijo de hombre, grita, hijo de hombre: la espada es para mi pueblo, espada para mi pueblo. a. espada, espada ... maría, maría ...</t>
  </si>
  <si>
    <t>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t>
  </si>
  <si>
    <t>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t>
  </si>
  <si>
    <t>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t>
  </si>
  <si>
    <t>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t>
  </si>
  <si>
    <t>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t>
  </si>
  <si>
    <t>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t>
  </si>
  <si>
    <t xml:space="preserve">misericordia mía, misericordia: salmo 51 (50) misericordia mía, misericordia ... bis a. c misericordia, Dios mío, por tu bondad, por tu inmensa compasión borra mi culpa; lava del todo mi delito, limpia mi pecado. 1  a. misericordia mía ... c pues yo reconozco mi culpa, tengo siempre presente mi pecado: contra ti, contra ti sólo pequé, cometí la maldad que aborreces. a. misericordia mía ... c en la sentencia tendrás razón, en el juicio resultarás inocente. mira, en la culpa nací, pecador me concibió mi madre. a. misericordia mía ... c te gusta un corazón sincero, y en mi interiorme inculcas sabiduría. rocíame con el hisopo: quedaré limpio; lávame: quedaré más blanco que la nieve. a. misericordia mía ... c hazme oír el gozo y la alegría, que se alegren los huesos quebrantados. aparta de mi pecado tu vista, borra en mí toda culpa. a misericordia mía ... c. oh Dios, crea en mí un corazón puro, renuévame por dentro con espíritu firme; no me arrojes lejos de tu rostro, no me quites tu santo espíritu. 2  a. misericordia mía ... c. devuélveme la alegría de tu salvación, afiánzame con espíritu generoso; enseñaré a los malvados tus caminos, los pecadores volverán a ti. a. misericordia mía ... c. líbrame de la sangre, oh Dios, Dios, salvador mío, y cantará mi lengua tu justicia. señor, me abrirás los labios, y mi boca proclamará tu alabanza. a. misericordia mía ... c los sacrificios no te satisfacen: si te ofreciera un holocausto, tú no lo querrías. mi sacrificio es un espíritu quebrantado; un corazón quebrantado y humillado, tú no lo desprecias. a. misericordia mía ... c señor, por tu bondad, favorece a sión, reconstruye las murallas de jerusalén   </t>
  </si>
  <si>
    <t>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t>
  </si>
  <si>
    <t>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t>
  </si>
  <si>
    <t>oh Dios, tú eres mi Dios: salmo 63(62): oh Dios, tú eres mi Dios, te anhelo desde la aurora, sedienta de ti está mi alma. sedienta de ti está mi alma, ansia de ti tiene mi carne: tierra reseca y árida, tierra reseca y árida, sin agua. a. oh Dios, tú eres mi Dios ...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 c. saciada de ti está mi alma, te canta con júbilo mi boca, porque tú eres mi auxilio y a la sombra de tus alas exulto. a. oh Dios, tú eres mi Dios ...</t>
  </si>
  <si>
    <t>¡oh señor, nuestro Dios!: a ¡oh señor, nuestro Dios, qué admirable es tu nombre por toda la tierra, tu nombre, hasta el cielo se eleva tu amor! c. con la boca de los niños pequeños afirmas tu gloria, oh señor, y reduces al silencio enemigos y rebeldes. a. ¡oh señor, nuestro Dios ...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t>
  </si>
  <si>
    <t>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 c. pondré mi espíritu dentro de vosotros y haré que caminéis según mi palabra. vosotros seréis mi pueblo y yo seré vuestro Dios. a. os tomaré de entre las naciones ...</t>
  </si>
  <si>
    <t>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 c Dios te salve, maría, radiante como el sol. a ti suplican todos los hombres. a ti pedimos por la iglesia: dale nuevo vigor de gracia y santidad. a Dios te salve, maría ...</t>
  </si>
  <si>
    <t>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 c. tenían un corazón como tú, como yo, que una mano de hielo oprimía, tenían los ojos llenos de lágrimas. pensaban sin duda en el amigo perdido, en la mujer dejada en la puerta de la casa, en la cruz levantada en la cima del monte. a. si sientes un soplo del cielo ...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t>
  </si>
  <si>
    <t>¡qué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 a. dichosos los que viven ... ... el santo viaje.</t>
  </si>
  <si>
    <t>¿quién nos separará? romanos 8,34-39 ¿quién nos separará, quién nos separará, del amor de Dios? c ¿acaso cristo jesús, el que murió, más aún el que resucitó, el que a la derecha de Dios intercede por nosotros? a ¿quién nos separará ...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t>
  </si>
  <si>
    <t>quiero cantar sal 57 (56) quiero cantar, a ti quiero cantar, despierta, despierta gloria mía despierta, arpa y cítara. misericordia, Dios mío, misericordia, que mi alma se refugia en ti. me refugio a la sombra de tus alas, hasta que pase el peligro. a. quiero cantar ... c. invoco a Dios, al Dios altísimo, a Dios, que ha hecho tanto por mí. desde el cielo me envía la salvación, confunde a los que ansían matarme. a. quiero cantar ...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 c. te daré gracias ante los pueblos, señor, cantaré, cantaré ante las naciones, porque tu amor ha sido grande conmigo, tu bondad más alta que los cielos. a. quiero cantar ...</t>
  </si>
  <si>
    <t>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 gloria, gloria ... c. ¿crees tú esto? ¿crees tú esto? sí, yo creo que tú eres el cristo, el hijo de Dios, que ha de venir al mundo. cf. jn 11,25s a. resurrexit, resurrexit ... gloria, gloria ... la, la, la, la, la la, la la la la, la la, la la; la, la, la, la, la la, la, la la la. resurrexit, resurrexit ... gloria, gloria ... aleluya, aleluya, aleluya, aleluya. aleluya.</t>
  </si>
  <si>
    <t>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t>
  </si>
  <si>
    <t>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t>
  </si>
  <si>
    <t>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 bis c. maría, ayúdanos, maría, ayúdanos. ¡virgen maría! ¡ay ay aaay aaaaaaaaay! [melisma] ¡ayúdanos! a. santa, santa maría ... a. shlom lej mariam</t>
  </si>
  <si>
    <t>si el señor no construye la casa: sal 127 (126): si el señor no construye la casa, en vano se cansan los constructores. si el señor no guarda la ciudad, en vano vigilan los centinelas, si el señor no guarda la ciudad. a. si el señor ... en vano madrugáis al levantaros, el descanso retrasáis, para conseguir el pan: Dios lo da a sus amigos mientras duermen. Dios lo da a sus amigos mientras duermen. a. si el señor ... don del señor son los hijos, son como flechas en manos de un guerrero, los hijos de la juventud. ¡dichoso el hombre que tiene llena su aljaba! no temerá cuando lleguen sus enemigos. a. si el señor ...</t>
  </si>
  <si>
    <t>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t>
  </si>
  <si>
    <t>si hoy escucháis su voz: salmo 95 (94): si hoy escucháis su voz no endurezcáis el corazón. c. venid, aclamemos al señor, demos vítores a la roca que nos salva; bis a. entremos a su presencia dándole gracias, aclamándolo con cantos y salmos. a. si hoy escucháis su voz ... c. porque el señor es un Dios grande, más grande que todos los Dioses; suyo es el mar, suya es la tierra, son suyas las cumbres de los montes. a. si hoy escucháis su voz ... c. entrad, postrémonos por tierra, bendiciendo al señor, creador nuestro. porque él es nuestro Dios y nosotros su pueblo, el rebaño que él conduce. a. si hoy escucháis su voz ...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t>
  </si>
  <si>
    <t>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t>
  </si>
  <si>
    <t>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t>
  </si>
  <si>
    <t>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 cantad para Dios, cantad, cantad para Dios, cantad! cantad para Dios, cantad, cantad para Dios, cantad! sube Dios entre aclamaciones ...</t>
  </si>
  <si>
    <t>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 hazme conocer el camino, la vía que he de seguir. líbrame de mis enemigos, señor, que me refugio en ti. tú que eres fiel. .. enséñame a cumplir tu voluntad, porque tú eres mi Dios; tu espíritu me guíe, tu espíritu me guíe por tierra llana. tú que eres fiel. ..</t>
  </si>
  <si>
    <t>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t>
  </si>
  <si>
    <t>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t>
  </si>
  <si>
    <t>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t>
  </si>
  <si>
    <t>virgen de la maravilla: (dante alighieri): maría, hija de tu hijo, madre de jesús y madre nuestra. virgen de la maravilla. maría, tú la creatura que has dado a luz al creador, tú eres la sierva que ha concebido al señor. maría, hija de tu hijo ... maría, hecha de tierra, tú eres la gloriosa, gloriosa imagen del cielo. maría, hija de tu hijo ... maría, siendo la pequeña tú eres la más grande, siendo hija de Dios eres su madre, siendo hija de Dios eres su madre. virgen de la maravilla. maría, hija de tu hijo ...</t>
  </si>
  <si>
    <t>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 él tiene unos ojos que hablan de amor, que hablan del padre, que hablan de Dios. ya viene, ya viene mi salvador, ya viene, ya viene mi rey. ya viene mi Dios ... murió en un madero lleno de dolor, murió por los hombres muy lleno de amor. ya viene, ya viene mi salvador, ya viene, ya viene mi rey. ya viene mi Dios ... ha entrado en la muerte, ha entrado mi Dios, ya viene, ya sube, ya llega el señor. que canten, que griten: ¡resucitó! mi Dios ha vencido, salió por amor. ya viene mi Dios ...</t>
  </si>
  <si>
    <t>yahveh, tú eres mi Dios isaías 25,1-8 yahveh, tú eres mi Dios, yo te ensalzaré. y alabaré tu nombre, alabaré tu nombre, alabaré tu nombre. yahveh, tú eres mi Dios ... destruirás la muerte para siempre. y enjugarás las lágrimas de todos los rostros, de todos los rostros. yahveh, tú eres mi Dios ... ya se acercan los pasos de los pobres, los pies de los humildes, los pies de los humildes, el resto de jacob. yahveh, tú eres mi Dios ...</t>
  </si>
  <si>
    <t xml:space="preserve">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t>
  </si>
  <si>
    <t>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t>
  </si>
  <si>
    <t>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t>
  </si>
  <si>
    <t>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t>
  </si>
  <si>
    <t>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t>
  </si>
  <si>
    <t>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t>
  </si>
  <si>
    <t>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t>
  </si>
  <si>
    <t>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t>
  </si>
  <si>
    <t>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t>
  </si>
  <si>
    <t xml:space="preserve">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 n/., de nuestro obispo ...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t>
  </si>
  <si>
    <t>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t>
  </si>
  <si>
    <t>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t>
  </si>
  <si>
    <t>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t>
  </si>
  <si>
    <t>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t>
  </si>
  <si>
    <t xml:space="preserve">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t>
  </si>
  <si>
    <t>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 c ¡cómo te contemplaba en el santuario viendo tu fuerza y tu gloria! tu gracia vale más que la vida, te alabarán mis labios. a. mi alma está sedienta de ti ... modelo 11 iv domingo de pascua - ciclo a - sal 23 (22)  el señor es mi pastor, nada me falta; el señor es mi pastor, nada me falta. c preparas una mesa ante mí, enfrente de mis enemigos, bis a. me unges la cabeza con perfume, y mi copa rebosa. a. el señor es mi pastor ... c tu bondad y tu misericordia me acompañan a todos los días de mi vida, y habitaré en la casa del señor por años sin término. el señor es mi pastor ...</t>
  </si>
  <si>
    <t>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t>
  </si>
  <si>
    <t>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t>
  </si>
  <si>
    <t xml:space="preserve">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t>
  </si>
  <si>
    <t>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t>
  </si>
  <si>
    <t xml:space="preserve">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
  </si>
  <si>
    <t>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t>
  </si>
  <si>
    <t>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 c y mientras nosotros morimos el mundo recibe la vida. a. y mientras nosotros morimos el mundo recibe la vida. a. llevando siempre</t>
  </si>
  <si>
    <t xml:space="preserve">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 c en el temor es mi defensa, en el tropiezo me da fuerzas, en la victoria es la corona, en la lucha ella es mi premio. árbol de vida eterna, misterio del universo. columna de la tierra, tu cima toca el cielo y en tus brazos abiertos brilla el amor de Dios. a la cruz gloriosa ...   </t>
  </si>
  <si>
    <t>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t>
  </si>
  <si>
    <t>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 a. mirad las aves del cielo ... a. mirad los lirios del campo ... a. buscad el reino de Dios ...</t>
  </si>
  <si>
    <t>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t>
  </si>
  <si>
    <t>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t>
  </si>
  <si>
    <t>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t>
  </si>
  <si>
    <t xml:space="preserve">A nadie demos ocasión de tropiezo </t>
  </si>
  <si>
    <t xml:space="preserve">A ti levanto mis ojos </t>
  </si>
  <si>
    <t>A ti, señor, en mi clamor imploro</t>
  </si>
  <si>
    <t xml:space="preserve">A ti, señor, levanto mi alma </t>
  </si>
  <si>
    <t>A ti, señor, se debe la alabanza en sión</t>
  </si>
  <si>
    <t>Abbá, padre</t>
  </si>
  <si>
    <t xml:space="preserve">Aclamad al señor </t>
  </si>
  <si>
    <t>Alabad al señor en el cielo</t>
  </si>
  <si>
    <t>Aleluya, alabad al señor</t>
  </si>
  <si>
    <t>Aleluya, bendecid al señor</t>
  </si>
  <si>
    <t xml:space="preserve">Alzaos,puertas </t>
  </si>
  <si>
    <t>Amo al señor</t>
  </si>
  <si>
    <t>Ave maria i</t>
  </si>
  <si>
    <t>Ave maria ii</t>
  </si>
  <si>
    <t xml:space="preserve">Babilonia criminal </t>
  </si>
  <si>
    <t>Bendediré al señor en todo tiempo</t>
  </si>
  <si>
    <t>Bendice, alma mia, a yahveh</t>
  </si>
  <si>
    <t>Bendita eres tú, maria</t>
  </si>
  <si>
    <t>Bendito eres, señor</t>
  </si>
  <si>
    <t>Benetictus</t>
  </si>
  <si>
    <t>Cantad al señor</t>
  </si>
  <si>
    <t>Cantiago de los tres jovenes</t>
  </si>
  <si>
    <t>Canto de moises</t>
  </si>
  <si>
    <t>Caritas christi urget nos</t>
  </si>
  <si>
    <t>Carmen 63</t>
  </si>
  <si>
    <t xml:space="preserve">Como condenados a muerte </t>
  </si>
  <si>
    <t xml:space="preserve">Cristo es la luz </t>
  </si>
  <si>
    <t>Cuando el señor</t>
  </si>
  <si>
    <t>Cuando israel salió de egipo</t>
  </si>
  <si>
    <t>De profundis</t>
  </si>
  <si>
    <t xml:space="preserve">Delante de los ángeles </t>
  </si>
  <si>
    <t xml:space="preserve">Día de reposo </t>
  </si>
  <si>
    <t>Dice el señor a mi señor</t>
  </si>
  <si>
    <t>El espíritu del señor está sobre mí</t>
  </si>
  <si>
    <t xml:space="preserve">El lagarero </t>
  </si>
  <si>
    <t>El mesías león</t>
  </si>
  <si>
    <t>El señor anuncia una noticia</t>
  </si>
  <si>
    <t>El señor es mi pastor</t>
  </si>
  <si>
    <t>El señor me ha dado</t>
  </si>
  <si>
    <t>Elí, elí, lamá sabactaní</t>
  </si>
  <si>
    <t xml:space="preserve">En medio de aquel gentío </t>
  </si>
  <si>
    <t xml:space="preserve">En una noche oscura </t>
  </si>
  <si>
    <t xml:space="preserve">Escóndeme en lo oculto de tu tienda </t>
  </si>
  <si>
    <t xml:space="preserve">Escuchad, islas lejanas </t>
  </si>
  <si>
    <t xml:space="preserve">Este es el día en que actuó el señor </t>
  </si>
  <si>
    <t xml:space="preserve">Este es el mandamiento mío </t>
  </si>
  <si>
    <t xml:space="preserve">Evenu shalom alejem </t>
  </si>
  <si>
    <t xml:space="preserve">Extiendo mis manos </t>
  </si>
  <si>
    <t>Exultad, justos, en el señor</t>
  </si>
  <si>
    <t xml:space="preserve">Felicidad para el hombre </t>
  </si>
  <si>
    <t>Gracias a yahveh</t>
  </si>
  <si>
    <t>He esperado en el señor</t>
  </si>
  <si>
    <t>Hijas de jerusalén</t>
  </si>
  <si>
    <t>Himno a cristo luz</t>
  </si>
  <si>
    <t>Himno de adviento</t>
  </si>
  <si>
    <t>Himno de la ascensión</t>
  </si>
  <si>
    <t>Himno de pascua</t>
  </si>
  <si>
    <t>La salve</t>
  </si>
  <si>
    <t>Lauda sion</t>
  </si>
  <si>
    <t>María de jasna góra</t>
  </si>
  <si>
    <t>María, madre de la iglesia</t>
  </si>
  <si>
    <t>María, pequeña maría</t>
  </si>
  <si>
    <t>Me has seducido, señor</t>
  </si>
  <si>
    <t>¡mirad qué estupendo!</t>
  </si>
  <si>
    <t>Oh cielos, lloved de lo al to</t>
  </si>
  <si>
    <t>Oh jesús, amor mío</t>
  </si>
  <si>
    <t>Quiero andar, madre, a jerusalén</t>
  </si>
  <si>
    <t>Shlom lej mariam</t>
  </si>
  <si>
    <t>Si el señor no construye la casa</t>
  </si>
  <si>
    <t>Si habéis resucitado con cristo</t>
  </si>
  <si>
    <t>Si me he refugiado en el señor</t>
  </si>
  <si>
    <t>Sola a solo</t>
  </si>
  <si>
    <t>Stabat mater dolorosa</t>
  </si>
  <si>
    <t>Te estoy llamando, señor</t>
  </si>
  <si>
    <t>Un retoño brota del tronco de jesé</t>
  </si>
  <si>
    <t>Ven del líbano</t>
  </si>
  <si>
    <t>Ven, espíritu santo</t>
  </si>
  <si>
    <t>Ven, hijo del hombre</t>
  </si>
  <si>
    <t>Veni creator</t>
  </si>
  <si>
    <t>Viene el señor</t>
  </si>
  <si>
    <t>Yo te amo, señor</t>
  </si>
  <si>
    <t>Antífona para el evangelio</t>
  </si>
  <si>
    <t>Celebración penitencial (bendición penitencial )</t>
  </si>
  <si>
    <t>Letanías penitenciales i</t>
  </si>
  <si>
    <t>Plegaria eucarística ii</t>
  </si>
  <si>
    <t xml:space="preserve">Plegaria eucarística iv </t>
  </si>
  <si>
    <t>Prefacio para adviento y navidad</t>
  </si>
  <si>
    <t>Prefacio para el tiempo pascual</t>
  </si>
  <si>
    <t>Pregón pascual</t>
  </si>
  <si>
    <t>Salmodia para el salmo responsorial</t>
  </si>
  <si>
    <t>Te deum</t>
  </si>
  <si>
    <t>He aquí que nuestro espejo es el señor</t>
  </si>
  <si>
    <t>Oh señor, mi corazón ya no es ambicioso</t>
  </si>
  <si>
    <t>Shemá israel</t>
  </si>
  <si>
    <t>Tú eres mi esperanza, señor</t>
  </si>
  <si>
    <t>A la cena del cordero</t>
  </si>
  <si>
    <t>Adónde te escondiste, amado</t>
  </si>
  <si>
    <t>Suba el esposo al leño de su tálamo</t>
  </si>
  <si>
    <t/>
  </si>
  <si>
    <t>Oh señor, nuestro Dios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</si>
</sst>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11"/>
      <color theme="1"/>
      <name val="Aptos Narrow"/>
      <family val="2"/>
      <scheme val="minor"/>
    </font>
    <font>
      <sz val="11"/>
      <color rgb="FFFF0000"/>
      <name val="Aptos Narrow"/>
      <family val="2"/>
      <scheme val="minor"/>
    </font>
    <font>
      <sz val="5"/>
      <color theme="1"/>
      <name val="Aptos Narrow"/>
      <family val="2"/>
      <scheme val="minor"/>
    </font>
    <font>
      <sz val="4"/>
      <color theme="1"/>
      <name val="Aptos Narrow"/>
      <family val="2"/>
      <scheme val="minor"/>
    </font>
    <font>
      <sz val="11"/>
      <color rgb="FF00B0F0"/>
      <name val="Aptos Narrow"/>
      <family val="2"/>
      <scheme val="minor"/>
    </font>
    <font>
      <b/>
      <sz val="9"/>
      <color indexed="81"/>
      <name val="Tahoma"/>
      <family val="2"/>
    </font>
    <font>
      <sz val="9"/>
      <color indexed="81"/>
      <name val="Tahoma"/>
      <family val="2"/>
    </font>
    <font>
      <sz val="8"/>
      <name val="Aptos Narrow"/>
      <family val="2"/>
      <scheme val="minor"/>
    </font>
    <font>
      <sz val="11"/>
      <color rgb="FFD4D4D4"/>
      <name val="Consolas"/>
      <family val="3"/>
    </font>
    <font>
      <sz val="11"/>
      <color rgb="FF9CDCFE"/>
      <name val="Consolas"/>
      <family val="3"/>
    </font>
    <font>
      <sz val="11"/>
      <color rgb="FFCE9178"/>
      <name val="Consolas"/>
      <family val="3"/>
    </font>
    <font>
      <sz val="11"/>
      <name val="Consolas"/>
      <family val="3"/>
    </font>
  </fonts>
  <fills count="5">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3" tint="0.749992370372631"/>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0" borderId="0" xfId="0" applyFont="1"/>
    <xf numFmtId="0" fontId="4" fillId="0" borderId="0" xfId="0" applyFont="1"/>
    <xf numFmtId="0" fontId="0" fillId="2" borderId="0" xfId="0" applyFill="1"/>
    <xf numFmtId="0" fontId="2" fillId="0" borderId="0" xfId="0" applyFont="1"/>
    <xf numFmtId="0" fontId="5" fillId="0" borderId="0" xfId="0" applyFont="1"/>
    <xf numFmtId="0" fontId="0" fillId="3" borderId="0" xfId="0" applyFill="1"/>
    <xf numFmtId="0" fontId="0" fillId="4" borderId="0" xfId="0" applyFill="1"/>
    <xf numFmtId="0" fontId="0" fillId="0" borderId="0" xfId="0" quotePrefix="1"/>
    <xf numFmtId="0" fontId="9" fillId="0" borderId="0" xfId="0" applyFont="1" applyAlignment="1">
      <alignment vertical="center"/>
    </xf>
    <xf numFmtId="0" fontId="12" fillId="0" borderId="0" xfId="0" applyFont="1" applyAlignment="1">
      <alignment vertical="center"/>
    </xf>
    <xf numFmtId="0" fontId="0" fillId="0" borderId="0" xfId="0" applyNumberFormat="1"/>
    <xf numFmtId="0" fontId="0" fillId="0" borderId="0" xfId="0" applyAlignment="1"/>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theme="9" tint="0.5999938962981048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EF6469-3E0A-4A12-A0D3-DB86DCC0B89A}" name="Table1" displayName="Table1" ref="A11:H245" totalsRowShown="0">
  <autoFilter ref="A11:H245" xr:uid="{29EF6469-3E0A-4A12-A0D3-DB86DCC0B89A}"/>
  <tableColumns count="8">
    <tableColumn id="1" xr3:uid="{7B7693C8-9FEB-4003-9BA0-FC8C0F5363D1}" name="#"/>
    <tableColumn id="5" xr3:uid="{577EC704-701F-40D4-B28E-F576079F062D}" name="id" dataDxfId="8">
      <calculatedColumnFormula array="1">_xlfn.LET(
   _xlpm.texto, Table1[[#This Row],[CANTO]],
   _xlpm.caracteres, {"Á";"É";"Í";"Ó";"Ú";"Ñ";"á";"é";"í";"ó";"ú";"ñ";" ";".";"-";","},
   _xlpm.reemplazos, {"a";"e";"i";"o";"u";"n";"a";"e";"i";"o";"u";"n";"";"";"";""},
   LOWER(
      _xlfn.REDUCE(
         _xlpm.texto,
         _xlfn.SEQUENCE(COUNTA(_xlpm.caracteres)),
         _xlfn.LAMBDA(_xlpm.acc,_xlpm.i, SUBSTITUTE(_xlpm.acc, INDEX(_xlpm.caracteres, _xlpm.i), INDEX(_xlpm.reemplazos, _xlpm.i)))
      )
   )
)</calculatedColumnFormula>
    </tableColumn>
    <tableColumn id="6" xr3:uid="{7CCDCD00-77A0-4E00-9566-8978B19BEBA9}" name="titulo" dataDxfId="6"/>
    <tableColumn id="2" xr3:uid="{F3695778-3658-4F67-9234-1CC5A2DF7AD3}" name="CANTO"/>
    <tableColumn id="3" xr3:uid="{7BCFAC6A-73CE-4837-A066-0A68D2CE6B9E}" name="CITA" dataDxfId="9">
      <calculatedColumnFormula>VLOOKUP(Table1[[#This Row],['#]],'Codigo Cantos'!A3:AN238, 11, FALSE)</calculatedColumnFormula>
    </tableColumn>
    <tableColumn id="4" xr3:uid="{80E8E180-82E8-4B34-A7EE-8FC007B9894E}" name="LETRAS"/>
    <tableColumn id="7" xr3:uid="{2905DA12-F748-4761-B22D-99431EB986D4}" name="ARCHIVO" dataDxfId="7">
      <calculatedColumnFormula>_xlfn.CONCAT("""","archivo","""",": ","""","/cantos/resucito/" &amp; LEFT(Table1[[#This Row],[id]], 1),"/",Table1[[#This Row],[id]],".html","""")</calculatedColumnFormula>
    </tableColumn>
    <tableColumn id="8" xr3:uid="{5CE3485E-28A7-4D2F-BB04-44AA44AACEEA}" name="Column1" dataDxfId="5">
      <calculatedColumnFormula>_xlfn.CONCAT("{ ","""","id","""",": ","""","",B12,"""",", ","""","titulo","""",": ","""",C12,"""",", ","""","salmo","""",": ","""",E12,"""",", ","""","letra","""",": ","""",F12,"""",", ",G12,"},")</calculatedColumnFormula>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CC2117-F665-4217-94AD-797386203424}" name="Table13456" displayName="Table13456" ref="A3:AN240" totalsRowShown="0">
  <autoFilter ref="A3:AN240" xr:uid="{09DC95E1-ECA2-46BD-BC94-6DF0C998C8CD}"/>
  <sortState xmlns:xlrd2="http://schemas.microsoft.com/office/spreadsheetml/2017/richdata2" ref="A4:AH240">
    <sortCondition ref="C3:C240"/>
  </sortState>
  <tableColumns count="40">
    <tableColumn id="1" xr3:uid="{C1C46F22-8D41-442D-9988-A97D56E0AADB}" name="#Pg" dataDxfId="25"/>
    <tableColumn id="2" xr3:uid="{ADAF2F99-E097-49CC-B7E9-A337D1EB5ECF}" name="ID" dataDxfId="24"/>
    <tableColumn id="3" xr3:uid="{E40A5054-F45E-4EC0-951E-A5D5AD228538}" name="Or#" dataDxfId="23"/>
    <tableColumn id="4" xr3:uid="{2D9E6520-47CB-42FC-8AC1-C4BEAE33644F}" name="c" dataDxfId="22"/>
    <tableColumn id="5" xr3:uid="{70940C36-C8F5-4A8C-9178-21788C692359}" name="Title" dataDxfId="21"/>
    <tableColumn id="6" xr3:uid="{72746EA3-EA6E-49A5-9475-B210EC7172A8}" name="c2" dataDxfId="20"/>
    <tableColumn id="7" xr3:uid="{5AEE8B5F-083C-4FA3-8E7F-C63A3C23BD9E}" name="Titulo" dataDxfId="19"/>
    <tableColumn id="8" xr3:uid="{C9E29549-E211-4915-8F98-F9D11E2F0567}" name="c0" dataDxfId="18"/>
    <tableColumn id="9" xr3:uid="{F2E84F32-88B4-4B95-9162-D769DFCA3B66}" name="Subtitle"/>
    <tableColumn id="10" xr3:uid="{FE5FD419-3417-423A-8A3F-DFA2F8394BF1}" name="c01"/>
    <tableColumn id="11" xr3:uid="{25FAE466-4D8D-4B70-9FAD-90EAB06C271D}" name="Subtitle5"/>
    <tableColumn id="12" xr3:uid="{3BBEBA00-DBF5-43BE-898B-D548C956BB90}" name="c02"/>
    <tableColumn id="13" xr3:uid="{C3528006-22D3-4137-BDD6-B1700A095C5C}" name="Category"/>
    <tableColumn id="14" xr3:uid="{E13340D2-F075-4AED-81FB-348A1AD6BAB4}" name="c03"/>
    <tableColumn id="15" xr3:uid="{62B769D0-3242-407C-AD93-723CC0A6D2E4}" name="Categoria" dataDxfId="17"/>
    <tableColumn id="16" xr3:uid="{48C178FF-C514-4B8E-AE84-F5C86C4E139B}" name="c04"/>
    <tableColumn id="17" xr3:uid="{64889662-0B2F-40E1-B358-9823325CCBF6}" name="moments"/>
    <tableColumn id="18" xr3:uid="{9FDA1B6A-8BC3-4A4C-98A7-C9F696C99918}" name="c05"/>
    <tableColumn id="25" xr3:uid="{AFF38BDC-0B0C-40A5-B38C-BFFC93D8085A}" name="Pascua"/>
    <tableColumn id="26" xr3:uid="{27A4484C-3E52-4D01-A11F-9018639EF537}" name="c09"/>
    <tableColumn id="27" xr3:uid="{9A8D81B8-34B2-4F65-8127-BD313A724703}" name="Pentecostés"/>
    <tableColumn id="28" xr3:uid="{0A6F00C7-8604-4527-9A68-5489459FF452}" name="c010"/>
    <tableColumn id="29" xr3:uid="{A5B0F731-CD7B-4AD1-A31D-334217662A8B}" name="Virgen"/>
    <tableColumn id="30" xr3:uid="{65155484-4B8B-4105-90EA-E26BC53742B4}" name="c011"/>
    <tableColumn id="31" xr3:uid="{BD425C20-E3C8-43BE-9137-0A98DC2FAB28}" name="Niños"/>
    <tableColumn id="32" xr3:uid="{28BC71DF-D027-459E-A39F-8E1193C6DBB3}" name="c012"/>
    <tableColumn id="33" xr3:uid="{023DF2BD-DB93-4287-A2A9-BA74802A9C6E}" name="Laudes/Vispera"/>
    <tableColumn id="34" xr3:uid="{7BAF09DE-E1B3-4A20-9322-9168427AAAB0}" name="c013"/>
    <tableColumn id="35" xr3:uid="{F0745FDF-D614-40A4-BE92-F9A25D348D47}" name="Entrada"/>
    <tableColumn id="48" xr3:uid="{C2FFE89F-B327-4BBF-BDCA-1173EED2D9E0}" name="c020"/>
    <tableColumn id="49" xr3:uid="{BFFD56A3-5925-4ACB-B043-3808F9D4A5C9}" name="Column39">
      <calculatedColumnFormula array="1">_xlfn.LET(
    _xlpm.texto_limpio, _xlfn.REDUCE(
        LOWER(Table13456[[#This Row],[Titulo]]),
        {"á";"é";"í";"ó";"ú";"ñ";",";" "},
        _xlfn.LAMBDA(_xlpm.acum,_xlpm.caracter, SUBSTITUTE(_xlpm.acum, _xlpm.caracter, CHOOSE(MATCH(_xlpm.caracter, {"á";"é";"í";"ó";"ú";"ñ";",";" "}, 0), "a","e","i","o","u","n","","")))
    ),
    _xlfn.CONCAT("/cantos/src/chtml/", AG4, "/", _xlpm.texto_limpio, ".html")
)</calculatedColumnFormula>
    </tableColumn>
    <tableColumn id="50" xr3:uid="{35423734-0170-4A2E-9A8D-1FF2C09CA47F}" name="c021"/>
    <tableColumn id="51" xr3:uid="{BB4C30F8-0811-4032-B5E4-7A98EFDD5F16}" name="c022">
      <calculatedColumnFormula>LOWER(LEFT(Table13456[[#This Row],[Titulo]],1))</calculatedColumnFormula>
    </tableColumn>
    <tableColumn id="52" xr3:uid="{10A66D59-E4A0-4433-90ED-B9B492B88E0A}" name="Codigo" dataDxfId="16">
      <calculatedColumnFormula>_xlfn.CONCAT(Table13456[[#This Row],[ID]:[c021]])</calculatedColumnFormula>
    </tableColumn>
    <tableColumn id="19" xr3:uid="{35DC5EF1-CAA0-431E-9E52-5A15729E103C}" name="CANTO" dataDxfId="15">
      <calculatedColumnFormula>UPPER(Table13456[[#This Row],[Titulo]])</calculatedColumnFormula>
    </tableColumn>
    <tableColumn id="20" xr3:uid="{232FE0B0-EA0B-459C-BAB3-E4BEBEAFC795}" name="canto2" dataDxfId="14">
      <calculatedColumnFormula>LOWER(SUBSTITUTE(Table13456[[#This Row],[CANTO]], " ", ""))</calculatedColumnFormula>
    </tableColumn>
    <tableColumn id="21" xr3:uid="{E8AD92D0-0026-40B0-98F0-B54BD0BBEEA3}" name="citas" dataDxfId="13">
      <calculatedColumnFormula>Table13456[[#This Row],[Subtitle5]]</calculatedColumnFormula>
    </tableColumn>
    <tableColumn id="22" xr3:uid="{CF46505C-22C1-4C55-B148-E8BC49690909}" name="letra" dataDxfId="12"/>
    <tableColumn id="23" xr3:uid="{326C0793-91F8-4AFC-816B-B701161B2226}" name="Column1" dataDxfId="11">
      <calculatedColumnFormula>Table1[[#Headers],[CANTO]]</calculatedColumnFormula>
    </tableColumn>
    <tableColumn id="24" xr3:uid="{5EB69D13-9E12-498C-80D0-68F047154351}" name="Column2" dataDxfId="10">
      <calculatedColumnFormula>Table13456[[#This Row],[CANTO]]</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88DA165-D6AE-4F1B-88FF-B9893B57E5B4}" name="Table14" displayName="Table14" ref="A11:H245" totalsRowShown="0">
  <autoFilter ref="A11:H245" xr:uid="{29EF6469-3E0A-4A12-A0D3-DB86DCC0B89A}"/>
  <tableColumns count="8">
    <tableColumn id="1" xr3:uid="{131FEE9B-AD12-48A4-AFC3-CB0E48A9A0D5}" name="#"/>
    <tableColumn id="5" xr3:uid="{188C2D64-C592-4BDB-9AFC-EC2E92CC148D}" name="id" dataDxfId="4">
      <calculatedColumnFormula array="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calculatedColumnFormula>
    </tableColumn>
    <tableColumn id="6" xr3:uid="{9711C4EA-D708-4413-A6E9-7B9CB3A46C0A}" name="titulo" dataDxfId="3">
      <calculatedColumnFormula>REPLACE(LOWER(Table14[[#This Row],[CANTO]]),1,1,UPPER(LEFT(Table14[[#This Row],[CANTO]],1)))</calculatedColumnFormula>
    </tableColumn>
    <tableColumn id="2" xr3:uid="{642ADA13-0430-43D5-A301-D13A8F377732}" name="CANTO"/>
    <tableColumn id="3" xr3:uid="{1A25DCF0-0EF3-47B2-8A3E-FFD449EA23F2}" name="CITA" dataDxfId="2">
      <calculatedColumnFormula>VLOOKUP(Table14[[#This Row],['#]],'Codigo Cantos'!A3:AN238, 11, FALSE)</calculatedColumnFormula>
    </tableColumn>
    <tableColumn id="4" xr3:uid="{69A86176-DDFB-48EF-B07F-8968A3A5822E}" name="LETRAS"/>
    <tableColumn id="7" xr3:uid="{A277D4BE-DB5E-4DDD-A157-C1FFC1CC7508}" name="ARCHIVO" dataDxfId="1">
      <calculatedColumnFormula>_xlfn.CONCAT("""","archivo","""",": ","""","/cantos/resucito/" &amp; LEFT(Table14[[#This Row],[id]], 1),"/",Table14[[#This Row],[id]],".html","""")</calculatedColumnFormula>
    </tableColumn>
    <tableColumn id="8" xr3:uid="{30C0A535-C76D-452A-82D9-ABA2B92E73E6}" name="Column1" dataDxfId="0">
      <calculatedColumnFormula>_xlfn.CONCAT("{ ","""","id","""",": ","""","",B12,"""",", ","""","titulo","""",": ","""",C12,"""",", ","""","salmo","""",": ","""",E12,"""",", ","""","letra","""",": ","""",F12,"""",", ",G12,"},")</calculatedColumnFormula>
    </tableColum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37AD0-4FF3-4072-8719-9FC40F52AFD2}">
  <dimension ref="A1:H245"/>
  <sheetViews>
    <sheetView tabSelected="1" topLeftCell="C224" zoomScale="235" zoomScaleNormal="235" workbookViewId="0">
      <selection activeCell="H12" sqref="H12:H241"/>
    </sheetView>
  </sheetViews>
  <sheetFormatPr defaultRowHeight="15" x14ac:dyDescent="0.25"/>
  <cols>
    <col min="1" max="2" width="24.140625" customWidth="1"/>
    <col min="3" max="3" width="40.42578125" bestFit="1" customWidth="1"/>
    <col min="4" max="4" width="27.5703125" customWidth="1"/>
    <col min="5" max="5" width="22.7109375" customWidth="1"/>
    <col min="6" max="6" width="33.28515625" customWidth="1"/>
    <col min="7" max="7" width="55.85546875" customWidth="1"/>
  </cols>
  <sheetData>
    <row r="1" spans="1:8" x14ac:dyDescent="0.25">
      <c r="A1" s="10" t="s">
        <v>769</v>
      </c>
      <c r="C1" t="s">
        <v>779</v>
      </c>
    </row>
    <row r="2" spans="1:8" x14ac:dyDescent="0.25">
      <c r="A2" s="10" t="s">
        <v>770</v>
      </c>
    </row>
    <row r="3" spans="1:8" x14ac:dyDescent="0.25">
      <c r="A3" s="10" t="s">
        <v>771</v>
      </c>
    </row>
    <row r="4" spans="1:8" x14ac:dyDescent="0.25">
      <c r="A4" s="10" t="s">
        <v>772</v>
      </c>
    </row>
    <row r="5" spans="1:8" x14ac:dyDescent="0.25">
      <c r="A5" s="10" t="s">
        <v>773</v>
      </c>
    </row>
    <row r="6" spans="1:8" x14ac:dyDescent="0.25">
      <c r="A6" s="10" t="s">
        <v>774</v>
      </c>
      <c r="D6" s="10" t="s">
        <v>782</v>
      </c>
    </row>
    <row r="7" spans="1:8" x14ac:dyDescent="0.25">
      <c r="D7" s="11" t="s">
        <v>783</v>
      </c>
    </row>
    <row r="8" spans="1:8" x14ac:dyDescent="0.25">
      <c r="A8" s="10" t="s">
        <v>775</v>
      </c>
    </row>
    <row r="9" spans="1:8" x14ac:dyDescent="0.25">
      <c r="B9" t="s">
        <v>784</v>
      </c>
    </row>
    <row r="10" spans="1:8" x14ac:dyDescent="0.25">
      <c r="B10" t="str">
        <f>_xlfn.CONCAT("{ ","""","id","""",": ","""","",B29,"""",", ","""","titulo","""",": ","""",C29,"""",", ","""","salmo","""",": ","""",E29,"""",", ","""","letra","""",": ","""",F29,"""",", ","""","archivo","""",": ",G29,"},")</f>
        <v>{ "id": "amoalsenor", "titulo": "Amo al señor", "salmo": "Salmo 116 (114-115)", "letra": "amo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 "archivo": "archivo": "/cantos/resucito/a/amoalsenor.html"},</v>
      </c>
    </row>
    <row r="11" spans="1:8" x14ac:dyDescent="0.25">
      <c r="A11" t="s">
        <v>152</v>
      </c>
      <c r="B11" t="s">
        <v>776</v>
      </c>
      <c r="C11" t="s">
        <v>780</v>
      </c>
      <c r="D11" t="s">
        <v>149</v>
      </c>
      <c r="E11" t="s">
        <v>150</v>
      </c>
      <c r="F11" t="s">
        <v>151</v>
      </c>
      <c r="G11" t="s">
        <v>781</v>
      </c>
      <c r="H11" t="s">
        <v>762</v>
      </c>
    </row>
    <row r="12" spans="1:8" x14ac:dyDescent="0.25">
      <c r="A12">
        <v>1</v>
      </c>
      <c r="B12" t="str" cm="1">
        <f t="array" ref="B1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alavictimapascual</v>
      </c>
      <c r="C12" t="s">
        <v>327</v>
      </c>
      <c r="D12" t="s">
        <v>778</v>
      </c>
      <c r="E12" t="str">
        <f>VLOOKUP(Table1[[#This Row],['#]],'Codigo Cantos'!A4:AN239, 11, FALSE)</f>
        <v xml:space="preserve">Secuencia de Pascua - Himno lat. «Victimae paschall laudes» </v>
      </c>
      <c r="F12" t="s">
        <v>0</v>
      </c>
      <c r="G12" s="12" t="str">
        <f>_xlfn.CONCAT("""","archivo","""",": ","""","/cantos/resucito/" &amp; LEFT(Table1[[#This Row],[id]], 1),"/",Table1[[#This Row],[id]],".html","""")</f>
        <v>"archivo": "/cantos/resucito/a/alavictimapascual.html"</v>
      </c>
      <c r="H12" s="12" t="str">
        <f t="shared" ref="H12:H75" si="0">_xlfn.CONCAT("{ ","""","id","""",": ","""","",B12,"""",", ","""","titulo","""",": ","""",C12,"""",", ","""","salmo","""",": ","""",E12,"""",", ","""","letra","""",": ","""",F12,"""",", ",G12,"},")</f>
        <v>{ "id": "alavictimapascual", "titulo": "A la víctima pascual", "salmo": "Secuencia de Pascua - Himno lat. «Victimae paschall laudes» ", "letra": "a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"archivo": "/cantos/resucito/a/alavictimapascual.html"},</v>
      </c>
    </row>
    <row r="13" spans="1:8" x14ac:dyDescent="0.25">
      <c r="A13">
        <v>2</v>
      </c>
      <c r="B13" t="str" cm="1">
        <f t="array" ref="B1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anadiedemosocasiondetropiezo</v>
      </c>
      <c r="C13" t="s">
        <v>889</v>
      </c>
      <c r="D13" t="s">
        <v>116</v>
      </c>
      <c r="E13" t="str">
        <f>VLOOKUP(Table1[[#This Row],['#]],'Codigo Cantos'!A4:AN239, 11, FALSE)</f>
        <v>2ª Corintios 6,3ss</v>
      </c>
      <c r="F13" t="s">
        <v>785</v>
      </c>
      <c r="G13" s="12" t="str">
        <f>_xlfn.CONCAT("""","archivo","""",": ","""","/cantos/resucito/" &amp; LEFT(Table1[[#This Row],[id]], 1),"/",Table1[[#This Row],[id]],".html","""")</f>
        <v>"archivo": "/cantos/resucito/a/anadiedemosocasiondetropiezo.html"</v>
      </c>
      <c r="H13" s="12" t="str">
        <f t="shared" si="0"/>
        <v>{ "id": "anadiedemosocasiondetropiezo", "titulo": "A nadie demos ocasión de tropiezo ", "salmo": "2ª Corintios 6,3ss", "letra": "hermanos,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 "archivo": "/cantos/resucito/a/anadiedemosocasiondetropiezo.html"},</v>
      </c>
    </row>
    <row r="14" spans="1:8" x14ac:dyDescent="0.25">
      <c r="A14">
        <v>3</v>
      </c>
      <c r="B14" t="str" cm="1">
        <f t="array" ref="B1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atilevantomisojos</v>
      </c>
      <c r="C14" t="s">
        <v>890</v>
      </c>
      <c r="D14" t="s">
        <v>117</v>
      </c>
      <c r="E14" t="str">
        <f>VLOOKUP(Table1[[#This Row],['#]],'Codigo Cantos'!A4:AN239, 11, FALSE)</f>
        <v>Salmo 123 (122)</v>
      </c>
      <c r="F14" t="s">
        <v>122</v>
      </c>
      <c r="G14" s="12" t="str">
        <f>_xlfn.CONCAT("""","archivo","""",": ","""","/cantos/resucito/" &amp; LEFT(Table1[[#This Row],[id]], 1),"/",Table1[[#This Row],[id]],".html","""")</f>
        <v>"archivo": "/cantos/resucito/a/atilevantomisojos.html"</v>
      </c>
      <c r="H14" s="12" t="str">
        <f t="shared" si="0"/>
        <v>{ "id": "atilevantomisojos", "titulo": "A ti levanto mis ojos ", "salmo": "Salmo 123 (122)", "letra": "a ti levanto mis ojos: salmo 123 (122):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 "archivo": "/cantos/resucito/a/atilevantomisojos.html"},</v>
      </c>
    </row>
    <row r="15" spans="1:8" x14ac:dyDescent="0.25">
      <c r="A15">
        <v>4</v>
      </c>
      <c r="B15" t="str" cm="1">
        <f t="array" ref="B1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atisenorenmiclamorimploro</v>
      </c>
      <c r="C15" t="s">
        <v>891</v>
      </c>
      <c r="D15" s="13" t="s">
        <v>118</v>
      </c>
      <c r="E15" t="str">
        <f>VLOOKUP(Table1[[#This Row],['#]],'Codigo Cantos'!A4:AN239, 11, FALSE)</f>
        <v>Salmo 142 (141)</v>
      </c>
      <c r="F15" t="s">
        <v>121</v>
      </c>
      <c r="G15" s="12" t="str">
        <f>_xlfn.CONCAT("""","archivo","""",": ","""","/cantos/resucito/" &amp; LEFT(Table1[[#This Row],[id]], 1),"/",Table1[[#This Row],[id]],".html","""")</f>
        <v>"archivo": "/cantos/resucito/a/atisenorenmiclamorimploro.html"</v>
      </c>
      <c r="H15" s="12" t="str">
        <f t="shared" si="0"/>
        <v>{ "id": "atisenorenmiclamorimploro", "titulo": "A ti, señor, en mi clamor imploro", "salmo": "Salmo 142 (141)", "letra": "a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 "archivo": "/cantos/resucito/a/atisenorenmiclamorimploro.html"},</v>
      </c>
    </row>
    <row r="16" spans="1:8" x14ac:dyDescent="0.25">
      <c r="A16">
        <v>5</v>
      </c>
      <c r="B16" t="str" cm="1">
        <f t="array" ref="B1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atisenorlevantomialma</v>
      </c>
      <c r="C16" t="s">
        <v>892</v>
      </c>
      <c r="D16" t="s">
        <v>119</v>
      </c>
      <c r="E16" t="str">
        <f>VLOOKUP(Table1[[#This Row],['#]],'Codigo Cantos'!A4:AN239, 11, FALSE)</f>
        <v>Salmo 25 (24)</v>
      </c>
      <c r="F16" t="s">
        <v>786</v>
      </c>
      <c r="G16" s="12" t="str">
        <f>_xlfn.CONCAT("""","archivo","""",": ","""","/cantos/resucito/" &amp; LEFT(Table1[[#This Row],[id]], 1),"/",Table1[[#This Row],[id]],".html","""")</f>
        <v>"archivo": "/cantos/resucito/a/atisenorlevantomialma.html"</v>
      </c>
      <c r="H16" s="12" t="str">
        <f t="shared" si="0"/>
        <v>{ "id": "atisenorlevantomialma", "titulo": "A ti, señor, levanto mi alma ", "salmo": "Salmo 25 (24)", "letra": "a ti señor, levanto mi alma: salmo 25 (24): a ti, señor, levanto mi alma, a ti, oh Dios mío. en ti confío, señor, no triunfen sobre mí mis enemigos. muéstrame, señor, tu camino, enséñame, señor, tu sendero. a ti, señor, levanto mi alma ... acuérdate, señor, de tu ternura, de tu inmensa compasión, que son de siempre. de mis pecados, señor, no te acuerdes, acuérdate, señor, que eres misericordia. rocíame, señor, de tu misericordia. sumérgeme, señor, en tu misericordia. a ti, señor, levanto mi alma ... ", "archivo": "/cantos/resucito/a/atisenorlevantomialma.html"},</v>
      </c>
    </row>
    <row r="17" spans="1:8" x14ac:dyDescent="0.25">
      <c r="A17">
        <v>6</v>
      </c>
      <c r="B17" t="str" cm="1">
        <f t="array" ref="B1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atisenorsedebelaalabanzaension</v>
      </c>
      <c r="C17" t="s">
        <v>893</v>
      </c>
      <c r="D17" t="s">
        <v>120</v>
      </c>
      <c r="E17" t="str">
        <f>VLOOKUP(Table1[[#This Row],['#]],'Codigo Cantos'!A4:AN239, 11, FALSE)</f>
        <v>Salmo 65 (64)</v>
      </c>
      <c r="F17" t="s">
        <v>123</v>
      </c>
      <c r="G17" s="12" t="str">
        <f>_xlfn.CONCAT("""","archivo","""",": ","""","/cantos/resucito/" &amp; LEFT(Table1[[#This Row],[id]], 1),"/",Table1[[#This Row],[id]],".html","""")</f>
        <v>"archivo": "/cantos/resucito/a/atisenorsedebelaalabanzaension.html"</v>
      </c>
      <c r="H17" s="12" t="str">
        <f t="shared" si="0"/>
        <v>{ "id": "atisenorsedebelaalabanzaension", "titulo": "A ti, señor, se debe la alabanza en sión", "salmo": "Salmo 65 (64)", "letra": "salmo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 nos saciaremos de los bienes de tu casa, de la santidad de tu templo. con los prodigios de tu amor tú nos hablas, con los portentos de tu justicia nos respondes. a ti que escuchas la oración, viene todo mortal, viene todo mortal. a ti que escuchas la oración", "archivo": "/cantos/resucito/a/atisenorsedebelaalabanzaension.html"},</v>
      </c>
    </row>
    <row r="18" spans="1:8" x14ac:dyDescent="0.25">
      <c r="A18">
        <v>7</v>
      </c>
      <c r="B18" t="str" cm="1">
        <f t="array" ref="B1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abbapadre</v>
      </c>
      <c r="C18" t="s">
        <v>894</v>
      </c>
      <c r="D18" t="s">
        <v>124</v>
      </c>
      <c r="E18" t="str">
        <f>VLOOKUP(Table1[[#This Row],['#]],'Codigo Cantos'!A4:AN239, 11, FALSE)</f>
        <v>Romanos 8,15–17</v>
      </c>
      <c r="F18" t="s">
        <v>787</v>
      </c>
      <c r="G18" s="12" t="str">
        <f>_xlfn.CONCAT("""","archivo","""",": ","""","/cantos/resucito/" &amp; LEFT(Table1[[#This Row],[id]], 1),"/",Table1[[#This Row],[id]],".html","""")</f>
        <v>"archivo": "/cantos/resucito/a/abbapadre.html"</v>
      </c>
      <c r="H18" s="12" t="str">
        <f t="shared" si="0"/>
        <v>{ "id": "abbapadre", "titulo": "Abbá, padre", "salmo": "Romanos 8,15–17", "letra": "abbá,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 "archivo": "/cantos/resucito/a/abbapadre.html"},</v>
      </c>
    </row>
    <row r="19" spans="1:8" x14ac:dyDescent="0.25">
      <c r="A19">
        <v>8</v>
      </c>
      <c r="B19" t="str" cm="1">
        <f t="array" ref="B1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abraham</v>
      </c>
      <c r="C19" t="s">
        <v>347</v>
      </c>
      <c r="D19" t="s">
        <v>125</v>
      </c>
      <c r="E19" t="str">
        <f>VLOOKUP(Table1[[#This Row],['#]],'Codigo Cantos'!A4:AN239, 11, FALSE)</f>
        <v>Génesis 18,1–5 – Teofanía de Mambré</v>
      </c>
      <c r="F19" t="s">
        <v>127</v>
      </c>
      <c r="G19" s="12" t="str">
        <f>_xlfn.CONCAT("""","archivo","""",": ","""","/cantos/resucito/" &amp; LEFT(Table1[[#This Row],[id]], 1),"/",Table1[[#This Row],[id]],".html","""")</f>
        <v>"archivo": "/cantos/resucito/a/abraham.html"</v>
      </c>
      <c r="H19" s="12" t="str">
        <f t="shared" si="0"/>
        <v>{ "id": "abraham", "titulo": "Abraham", "salmo": "Génesis 18,1–5 – Teofanía de Mambré", "letra": "abraham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 "archivo": "/cantos/resucito/a/abraham.html"},</v>
      </c>
    </row>
    <row r="20" spans="1:8" x14ac:dyDescent="0.25">
      <c r="A20">
        <v>9</v>
      </c>
      <c r="B20" t="str" cm="1">
        <f t="array" ref="B2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aclamadalsenor</v>
      </c>
      <c r="C20" t="s">
        <v>895</v>
      </c>
      <c r="D20" t="s">
        <v>126</v>
      </c>
      <c r="E20" t="str">
        <f>VLOOKUP(Table1[[#This Row],['#]],'Codigo Cantos'!A4:AN239, 11, FALSE)</f>
        <v>Salmo 100 (99)</v>
      </c>
      <c r="F20" t="s">
        <v>788</v>
      </c>
      <c r="G20" s="12" t="str">
        <f>_xlfn.CONCAT("""","archivo","""",": ","""","/cantos/resucito/" &amp; LEFT(Table1[[#This Row],[id]], 1),"/",Table1[[#This Row],[id]],".html","""")</f>
        <v>"archivo": "/cantos/resucito/a/aclamadalsenor.html"</v>
      </c>
      <c r="H20" s="12" t="str">
        <f t="shared" si="0"/>
        <v>{ "id": "aclamadalsenor", "titulo": "Aclamad al señor ", "salmo": "Salmo 100 (99)", "letra": "aclamad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"archivo": "/cantos/resucito/a/aclamadalsenor.html"},</v>
      </c>
    </row>
    <row r="21" spans="1:8" x14ac:dyDescent="0.25">
      <c r="A21">
        <v>10</v>
      </c>
      <c r="B21" t="str" cm="1">
        <f t="array" ref="B2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aldespertar</v>
      </c>
      <c r="C21" t="s">
        <v>356</v>
      </c>
      <c r="D21" t="s">
        <v>131</v>
      </c>
      <c r="E21" t="str">
        <f>VLOOKUP(Table1[[#This Row],['#]],'Codigo Cantos'!A4:AN239, 11, FALSE)</f>
        <v xml:space="preserve">Salmo 17 (16) </v>
      </c>
      <c r="F21" t="s">
        <v>128</v>
      </c>
      <c r="G21" s="12" t="str">
        <f>_xlfn.CONCAT("""","archivo","""",": ","""","/cantos/resucito/" &amp; LEFT(Table1[[#This Row],[id]], 1),"/",Table1[[#This Row],[id]],".html","""")</f>
        <v>"archivo": "/cantos/resucito/a/aldespertar.html"</v>
      </c>
      <c r="H21" s="12" t="str">
        <f t="shared" si="0"/>
        <v>{ "id": "aldespertar", "titulo": "Al despertar", "salmo": "Salmo 17 (16) ", "letra": "al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 "archivo": "/cantos/resucito/a/aldespertar.html"},</v>
      </c>
    </row>
    <row r="22" spans="1:8" x14ac:dyDescent="0.25">
      <c r="A22">
        <v>11</v>
      </c>
      <c r="B22" t="str" cm="1">
        <f t="array" ref="B2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alabadalsenorenelcielo</v>
      </c>
      <c r="C22" t="s">
        <v>896</v>
      </c>
      <c r="D22" t="s">
        <v>132</v>
      </c>
      <c r="E22" t="str">
        <f>VLOOKUP(Table1[[#This Row],['#]],'Codigo Cantos'!A4:AN239, 11, FALSE)</f>
        <v xml:space="preserve">Salmo 148 </v>
      </c>
      <c r="F22" t="s">
        <v>129</v>
      </c>
      <c r="G22" s="12" t="str">
        <f>_xlfn.CONCAT("""","archivo","""",": ","""","/cantos/resucito/" &amp; LEFT(Table1[[#This Row],[id]], 1),"/",Table1[[#This Row],[id]],".html","""")</f>
        <v>"archivo": "/cantos/resucito/a/alabadalsenorenelcielo.html"</v>
      </c>
      <c r="H22" s="12" t="str">
        <f t="shared" si="0"/>
        <v>{ "id": "alabadalsenorenelcielo", "titulo": "Alabad al señor en el cielo", "salmo": "Salmo 148 ", "letra": "alabad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 "archivo": "/cantos/resucito/a/alabadalsenorenelcielo.html"},</v>
      </c>
    </row>
    <row r="23" spans="1:8" x14ac:dyDescent="0.25">
      <c r="A23">
        <v>12</v>
      </c>
      <c r="B23" t="str" cm="1">
        <f t="array" ref="B2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alegriahanacidoelsalvador</v>
      </c>
      <c r="C23" t="s">
        <v>361</v>
      </c>
      <c r="D23" t="s">
        <v>133</v>
      </c>
      <c r="E23" t="str">
        <f>VLOOKUP(Table1[[#This Row],['#]],'Codigo Cantos'!A4:AN239, 11, FALSE)</f>
        <v>Villancico (Kiko Argüello)</v>
      </c>
      <c r="F23" t="s">
        <v>130</v>
      </c>
      <c r="G23" s="12" t="str">
        <f>_xlfn.CONCAT("""","archivo","""",": ","""","/cantos/resucito/" &amp; LEFT(Table1[[#This Row],[id]], 1),"/",Table1[[#This Row],[id]],".html","""")</f>
        <v>"archivo": "/cantos/resucito/a/alegriahanacidoelsalvador.html"</v>
      </c>
      <c r="H23" s="12" t="str">
        <f t="shared" si="0"/>
        <v>{ "id": "alegriahanacidoelsalvador", "titulo": "Alegría, ha nacido el salvador", "salmo": "Villancico (Kiko Argüello)", "letra": "alegría,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 "archivo": "/cantos/resucito/a/alegriahanacidoelsalvador.html"},</v>
      </c>
    </row>
    <row r="24" spans="1:8" x14ac:dyDescent="0.25">
      <c r="A24">
        <v>13</v>
      </c>
      <c r="B24" t="str" cm="1">
        <f t="array" ref="B2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aleluyaalabadalsenor</v>
      </c>
      <c r="C24" t="s">
        <v>897</v>
      </c>
      <c r="D24" t="s">
        <v>135</v>
      </c>
      <c r="E24" t="str">
        <f>VLOOKUP(Table1[[#This Row],['#]],'Codigo Cantos'!A4:AN239, 11, FALSE)</f>
        <v>Salmo 150</v>
      </c>
      <c r="F24" t="s">
        <v>1</v>
      </c>
      <c r="G24" s="12" t="str">
        <f>_xlfn.CONCAT("""","archivo","""",": ","""","/cantos/resucito/" &amp; LEFT(Table1[[#This Row],[id]], 1),"/",Table1[[#This Row],[id]],".html","""")</f>
        <v>"archivo": "/cantos/resucito/a/aleluyaalabadalsenor.html"</v>
      </c>
      <c r="H24" s="12" t="str">
        <f t="shared" si="0"/>
        <v>{ "id": "aleluyaalabadalsenor", "titulo": "Aleluya, alabad al señor", "salmo": "Salmo 150", "letra": "aleluya,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 "archivo": "/cantos/resucito/a/aleluyaalabadalsenor.html"},</v>
      </c>
    </row>
    <row r="25" spans="1:8" x14ac:dyDescent="0.25">
      <c r="A25">
        <v>14</v>
      </c>
      <c r="B25" t="str" cm="1">
        <f t="array" ref="B2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aleluyabendecidalsenor</v>
      </c>
      <c r="C25" t="s">
        <v>898</v>
      </c>
      <c r="D25" t="s">
        <v>136</v>
      </c>
      <c r="E25" t="str">
        <f>VLOOKUP(Table1[[#This Row],['#]],'Codigo Cantos'!A4:AN239, 11, FALSE)</f>
        <v>Salmo 1.34 (1.33) - Melodía hebraica</v>
      </c>
      <c r="F25" t="s">
        <v>2</v>
      </c>
      <c r="G25" s="12" t="str">
        <f>_xlfn.CONCAT("""","archivo","""",": ","""","/cantos/resucito/" &amp; LEFT(Table1[[#This Row],[id]], 1),"/",Table1[[#This Row],[id]],".html","""")</f>
        <v>"archivo": "/cantos/resucito/a/aleluyabendecidalsenor.html"</v>
      </c>
      <c r="H25" s="12" t="str">
        <f t="shared" si="0"/>
        <v>{ "id": "aleluyabendecidalsenor", "titulo": "Aleluya, bendecid al señor", "salmo": "Salmo 1.34 (1.33) - Melodía hebraica", "letra": "aleluya,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 "archivo": "/cantos/resucito/a/aleluyabendecidalsenor.html"},</v>
      </c>
    </row>
    <row r="26" spans="1:8" x14ac:dyDescent="0.25">
      <c r="A26">
        <v>15</v>
      </c>
      <c r="B26" t="str" cm="1">
        <f t="array" ref="B2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aleluyayallegoelreino</v>
      </c>
      <c r="C26" t="s">
        <v>373</v>
      </c>
      <c r="D26" t="s">
        <v>137</v>
      </c>
      <c r="E26" t="str">
        <f>VLOOKUP(Table1[[#This Row],['#]],'Codigo Cantos'!A4:AN239, 11, FALSE)</f>
        <v>Apocalipsis 19,6-9</v>
      </c>
      <c r="F26" t="s">
        <v>789</v>
      </c>
      <c r="G26" s="12" t="str">
        <f>_xlfn.CONCAT("""","archivo","""",": ","""","/cantos/resucito/" &amp; LEFT(Table1[[#This Row],[id]], 1),"/",Table1[[#This Row],[id]],".html","""")</f>
        <v>"archivo": "/cantos/resucito/a/aleluyayallegoelreino.html"</v>
      </c>
      <c r="H26" s="12" t="str">
        <f t="shared" si="0"/>
        <v>{ "id": "aleluyayallegoelreino", "titulo": "Aleluya, ya llegó el reino", "salmo": "Apocalipsis 19,6-9", "letra": "aleluya,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 "archivo": "/cantos/resucito/a/aleluyayallegoelreino.html"},</v>
      </c>
    </row>
    <row r="27" spans="1:8" x14ac:dyDescent="0.25">
      <c r="A27">
        <v>16</v>
      </c>
      <c r="B27" t="str" cm="1">
        <f t="array" ref="B2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alzaospuertas</v>
      </c>
      <c r="C27" t="s">
        <v>899</v>
      </c>
      <c r="D27" t="s">
        <v>139</v>
      </c>
      <c r="E27" t="str">
        <f>VLOOKUP(Table1[[#This Row],['#]],'Codigo Cantos'!A4:AN239, 11, FALSE)</f>
        <v>Salmo 24 (23)</v>
      </c>
      <c r="F27" t="s">
        <v>790</v>
      </c>
      <c r="G27" s="12" t="str">
        <f>_xlfn.CONCAT("""","archivo","""",": ","""","/cantos/resucito/" &amp; LEFT(Table1[[#This Row],[id]], 1),"/",Table1[[#This Row],[id]],".html","""")</f>
        <v>"archivo": "/cantos/resucito/a/alzaospuertas.html"</v>
      </c>
      <c r="H27" s="12" t="str">
        <f t="shared" si="0"/>
        <v>{ "id": "alzaospuertas", "titulo": "Alzaos,puertas ", "salmo": "Salmo 24 (23)", "letra": "alzaos,puertas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 "archivo": "/cantos/resucito/a/alzaospuertas.html"},</v>
      </c>
    </row>
    <row r="28" spans="1:8" x14ac:dyDescent="0.25">
      <c r="A28">
        <v>17</v>
      </c>
      <c r="B28" t="str" cm="1">
        <f t="array" ref="B2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amenamenamen</v>
      </c>
      <c r="C28" t="s">
        <v>376</v>
      </c>
      <c r="D28" t="s">
        <v>140</v>
      </c>
      <c r="E28" t="str">
        <f>VLOOKUP(Table1[[#This Row],['#]],'Codigo Cantos'!A4:AN239, 11, FALSE)</f>
        <v xml:space="preserve">Apocalipsis 7,12-14 </v>
      </c>
      <c r="F28" t="s">
        <v>791</v>
      </c>
      <c r="G28" s="12" t="str">
        <f>_xlfn.CONCAT("""","archivo","""",": ","""","/cantos/resucito/" &amp; LEFT(Table1[[#This Row],[id]], 1),"/",Table1[[#This Row],[id]],".html","""")</f>
        <v>"archivo": "/cantos/resucito/a/amenamenamen.html"</v>
      </c>
      <c r="H28" s="12" t="str">
        <f t="shared" si="0"/>
        <v>{ "id": "amenamenamen", "titulo": "Amén, amén, amén", "salmo": "Apocalipsis 7,12-14 ", "letra": "amén,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 "archivo": "/cantos/resucito/a/amenamenamen.html"},</v>
      </c>
    </row>
    <row r="29" spans="1:8" x14ac:dyDescent="0.25">
      <c r="A29">
        <v>18</v>
      </c>
      <c r="B29" t="str" cm="1">
        <f t="array" ref="B2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amoalsenor</v>
      </c>
      <c r="C29" t="s">
        <v>900</v>
      </c>
      <c r="D29" t="s">
        <v>141</v>
      </c>
      <c r="E29" t="str">
        <f>VLOOKUP(Table1[[#This Row],['#]],'Codigo Cantos'!A4:AN239, 11, FALSE)</f>
        <v>Salmo 116 (114-115)</v>
      </c>
      <c r="F29" t="s">
        <v>3</v>
      </c>
      <c r="G29" s="12" t="str">
        <f>_xlfn.CONCAT("""","archivo","""",": ","""","/cantos/resucito/" &amp; LEFT(Table1[[#This Row],[id]], 1),"/",Table1[[#This Row],[id]],".html","""")</f>
        <v>"archivo": "/cantos/resucito/a/amoalsenor.html"</v>
      </c>
      <c r="H29" s="12" t="str">
        <f t="shared" si="0"/>
        <v>{ "id": "amoalsenor", "titulo": "Amo al señor", "salmo": "Salmo 116 (114-115)", "letra": "amo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 "archivo": "/cantos/resucito/a/amoalsenor.html"},</v>
      </c>
    </row>
    <row r="30" spans="1:8" x14ac:dyDescent="0.25">
      <c r="A30">
        <v>19</v>
      </c>
      <c r="B30" t="str" cm="1">
        <f t="array" ref="B3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aquedah</v>
      </c>
      <c r="C30" t="s">
        <v>383</v>
      </c>
      <c r="D30" t="s">
        <v>142</v>
      </c>
      <c r="E30" t="str">
        <f>VLOOKUP(Table1[[#This Row],['#]],'Codigo Cantos'!A4:AN239, 11, FALSE)</f>
        <v>Gn 22,1-19 - Del Targum Neofiti sobre el sacrificio de Isaac</v>
      </c>
      <c r="F30" t="s">
        <v>4</v>
      </c>
      <c r="G30" s="12" t="str">
        <f>_xlfn.CONCAT("""","archivo","""",": ","""","/cantos/resucito/" &amp; LEFT(Table1[[#This Row],[id]], 1),"/",Table1[[#This Row],[id]],".html","""")</f>
        <v>"archivo": "/cantos/resucito/a/aquedah.html"</v>
      </c>
      <c r="H30" s="12" t="str">
        <f t="shared" si="0"/>
        <v>{ "id": "aquedah", "titulo": "Aquedah", "salmo": "Gn 22,1-19 - Del Targum Neofiti sobre el sacrificio de Isaac", "letra": "aquedah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 "archivo": "/cantos/resucito/a/aquedah.html"},</v>
      </c>
    </row>
    <row r="31" spans="1:8" x14ac:dyDescent="0.25">
      <c r="A31">
        <v>20</v>
      </c>
      <c r="B31" t="str" cm="1">
        <f t="array" ref="B3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asihablaelamen</v>
      </c>
      <c r="C31" t="s">
        <v>385</v>
      </c>
      <c r="D31" t="s">
        <v>143</v>
      </c>
      <c r="E31" t="str">
        <f>VLOOKUP(Table1[[#This Row],['#]],'Codigo Cantos'!A4:AN239, 11, FALSE)</f>
        <v>Ap 3,14-20</v>
      </c>
      <c r="F31" t="s">
        <v>792</v>
      </c>
      <c r="G31" s="12" t="str">
        <f>_xlfn.CONCAT("""","archivo","""",": ","""","/cantos/resucito/" &amp; LEFT(Table1[[#This Row],[id]], 1),"/",Table1[[#This Row],[id]],".html","""")</f>
        <v>"archivo": "/cantos/resucito/a/asihablaelamen.html"</v>
      </c>
      <c r="H31" s="12" t="str">
        <f t="shared" si="0"/>
        <v>{ "id": "asihablaelamen", "titulo": "Así habla el amén", "salmo": "Ap 3,14-20", "letra": "así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 "archivo": "/cantos/resucito/a/asihablaelamen.html"},</v>
      </c>
    </row>
    <row r="32" spans="1:8" x14ac:dyDescent="0.25">
      <c r="A32">
        <v>21</v>
      </c>
      <c r="B32" t="str" cm="1">
        <f t="array" ref="B3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avemariai</v>
      </c>
      <c r="C32" t="s">
        <v>901</v>
      </c>
      <c r="D32" t="s">
        <v>145</v>
      </c>
      <c r="E32" t="str">
        <f>VLOOKUP(Table1[[#This Row],['#]],'Codigo Cantos'!A4:AN239, 11, FALSE)</f>
        <v>Lc 1,28ss</v>
      </c>
      <c r="F32" t="s">
        <v>793</v>
      </c>
      <c r="G32" s="12" t="str">
        <f>_xlfn.CONCAT("""","archivo","""",": ","""","/cantos/resucito/" &amp; LEFT(Table1[[#This Row],[id]], 1),"/",Table1[[#This Row],[id]],".html","""")</f>
        <v>"archivo": "/cantos/resucito/a/avemariai.html"</v>
      </c>
      <c r="H32" s="12" t="str">
        <f t="shared" si="0"/>
        <v>{ "id": "avemariai", "titulo": "Ave maria i", "salmo": "Lc 1,28ss", "letra": "ave maría i lucas 1,28ss ave maría, llena de gracia, el señor es contigo, bendita tú eres entre todas las mujeres, y bendito es el fruto de tu vientre, jesús. a santa maría, madre de Dios, ruega por nosotros que somos pecadores, ruega ahora y en la hora de nuestra muerte. amén. ", "archivo": "/cantos/resucito/a/avemariai.html"},</v>
      </c>
    </row>
    <row r="33" spans="1:8" x14ac:dyDescent="0.25">
      <c r="A33">
        <v>22</v>
      </c>
      <c r="B33" t="str" cm="1">
        <f t="array" ref="B3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avemariaii</v>
      </c>
      <c r="C33" t="s">
        <v>902</v>
      </c>
      <c r="D33" t="s">
        <v>144</v>
      </c>
      <c r="E33" t="str">
        <f>VLOOKUP(Table1[[#This Row],['#]],'Codigo Cantos'!A4:AN239, 11, FALSE)</f>
        <v xml:space="preserve">Lc 1,28ss - 1984 </v>
      </c>
      <c r="F33" t="s">
        <v>794</v>
      </c>
      <c r="G33" s="12" t="str">
        <f>_xlfn.CONCAT("""","archivo","""",": ","""","/cantos/resucito/" &amp; LEFT(Table1[[#This Row],[id]], 1),"/",Table1[[#This Row],[id]],".html","""")</f>
        <v>"archivo": "/cantos/resucito/a/avemariaii.html"</v>
      </c>
      <c r="H33" s="12" t="str">
        <f t="shared" si="0"/>
        <v>{ "id": "avemariaii", "titulo": "Ave maria ii", "salmo": "Lc 1,28ss - 1984 ", "letra": "ave maría ii le 1,28ss – 1984 ave maría, llena de gracia, el señor es contigo, bendita tú eres entre todas las mujeres, y bendito es el fruto de tu vientre, jesús. santa maría, madre de Dios, ruega por nosotros que somos pecadores, ruega ahora y en la hora de nuestra muerte.", "archivo": "/cantos/resucito/a/avemariaii.html"},</v>
      </c>
    </row>
    <row r="34" spans="1:8" x14ac:dyDescent="0.25">
      <c r="A34">
        <v>23</v>
      </c>
      <c r="B34" t="str" cm="1">
        <f t="array" ref="B3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babiloniacriminal</v>
      </c>
      <c r="C34" t="s">
        <v>903</v>
      </c>
      <c r="D34" t="s">
        <v>157</v>
      </c>
      <c r="E34" t="str">
        <f>VLOOKUP(Table1[[#This Row],['#]],'Codigo Cantos'!A4:AN239, 11, FALSE)</f>
        <v>Sal 137 (136)</v>
      </c>
      <c r="F34" t="s">
        <v>158</v>
      </c>
      <c r="G34" s="12" t="str">
        <f>_xlfn.CONCAT("""","archivo","""",": ","""","/cantos/resucito/" &amp; LEFT(Table1[[#This Row],[id]], 1),"/",Table1[[#This Row],[id]],".html","""")</f>
        <v>"archivo": "/cantos/resucito/b/babiloniacriminal.html"</v>
      </c>
      <c r="H34" s="12" t="str">
        <f t="shared" si="0"/>
        <v>{ "id": "babiloniacriminal", "titulo": "Babilonia criminal ", "salmo": "Sal 137 (136)", "letra": "junto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 "archivo": "/cantos/resucito/b/babiloniacriminal.html"},</v>
      </c>
    </row>
    <row r="35" spans="1:8" x14ac:dyDescent="0.25">
      <c r="A35">
        <v>24</v>
      </c>
      <c r="B35" t="str" cm="1">
        <f t="array" ref="B3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balaam</v>
      </c>
      <c r="C35" t="s">
        <v>393</v>
      </c>
      <c r="D35" t="s">
        <v>146</v>
      </c>
      <c r="E35" t="str">
        <f>VLOOKUP(Table1[[#This Row],['#]],'Codigo Cantos'!A4:AN239, 11, FALSE)</f>
        <v>Nm 23,7-24</v>
      </c>
      <c r="F35" t="s">
        <v>795</v>
      </c>
      <c r="G35" s="12" t="str">
        <f>_xlfn.CONCAT("""","archivo","""",": ","""","/cantos/resucito/" &amp; LEFT(Table1[[#This Row],[id]], 1),"/",Table1[[#This Row],[id]],".html","""")</f>
        <v>"archivo": "/cantos/resucito/b/balaam.html"</v>
      </c>
      <c r="H35" s="12" t="str">
        <f t="shared" si="0"/>
        <v>{ "id": "balaam", "titulo": "Balaam", "salmo": "Nm 23,7-24", "letra": "balaam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 "archivo": "/cantos/resucito/b/balaam.html"},</v>
      </c>
    </row>
    <row r="36" spans="1:8" x14ac:dyDescent="0.25">
      <c r="A36">
        <v>25</v>
      </c>
      <c r="B36" t="str" cm="1">
        <f t="array" ref="B3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bendedirealsenorentodotiempo</v>
      </c>
      <c r="C36" t="s">
        <v>904</v>
      </c>
      <c r="D36" t="s">
        <v>147</v>
      </c>
      <c r="E36" t="str">
        <f>VLOOKUP(Table1[[#This Row],['#]],'Codigo Cantos'!A4:AN239, 11, FALSE)</f>
        <v>Sal 34 (33)</v>
      </c>
      <c r="F36" t="s">
        <v>5</v>
      </c>
      <c r="G36" s="12" t="str">
        <f>_xlfn.CONCAT("""","archivo","""",": ","""","/cantos/resucito/" &amp; LEFT(Table1[[#This Row],[id]], 1),"/",Table1[[#This Row],[id]],".html","""")</f>
        <v>"archivo": "/cantos/resucito/b/bendedirealsenorentodotiempo.html"</v>
      </c>
      <c r="H36" s="12" t="str">
        <f t="shared" si="0"/>
        <v>{ "id": "bendedirealsenorentodotiempo", "titulo": "Bendediré al señor en todo tiempo", "salmo": "Sal 34 (33)", "letra": "bendeciré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 "archivo": "/cantos/resucito/b/bendedirealsenorentodotiempo.html"},</v>
      </c>
    </row>
    <row r="37" spans="1:8" x14ac:dyDescent="0.25">
      <c r="A37">
        <v>26</v>
      </c>
      <c r="B37" t="str" cm="1">
        <f t="array" ref="B3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bendicealmamiaayahveh</v>
      </c>
      <c r="C37" t="s">
        <v>905</v>
      </c>
      <c r="D37" t="s">
        <v>148</v>
      </c>
      <c r="E37" t="str">
        <f>VLOOKUP(Table1[[#This Row],['#]],'Codigo Cantos'!A4:AN239, 11, FALSE)</f>
        <v>Sal 103 (102)</v>
      </c>
      <c r="F37" t="s">
        <v>6</v>
      </c>
      <c r="G37" s="12" t="str">
        <f>_xlfn.CONCAT("""","archivo","""",": ","""","/cantos/resucito/" &amp; LEFT(Table1[[#This Row],[id]], 1),"/",Table1[[#This Row],[id]],".html","""")</f>
        <v>"archivo": "/cantos/resucito/b/bendicealmamiaayahveh.html"</v>
      </c>
      <c r="H37" s="12" t="str">
        <f t="shared" si="0"/>
        <v>{ "id": "bendicealmamiaayahveh", "titulo": "Bendice, alma mia, a yahveh", "salmo": "Sal 103 (102)", "letra": "bendice,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"archivo": "/cantos/resucito/b/bendicealmamiaayahveh.html"},</v>
      </c>
    </row>
    <row r="38" spans="1:8" x14ac:dyDescent="0.25">
      <c r="A38">
        <v>27</v>
      </c>
      <c r="B38" t="str" cm="1">
        <f t="array" ref="B3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benditaerestumaria</v>
      </c>
      <c r="C38" t="s">
        <v>906</v>
      </c>
      <c r="D38" t="s">
        <v>153</v>
      </c>
      <c r="E38" t="str">
        <f>VLOOKUP(Table1[[#This Row],['#]],'Codigo Cantos'!A4:AN239, 11, FALSE)</f>
        <v>Lucas 1,42-45</v>
      </c>
      <c r="F38" t="s">
        <v>7</v>
      </c>
      <c r="G38" s="12" t="str">
        <f>_xlfn.CONCAT("""","archivo","""",": ","""","/cantos/resucito/" &amp; LEFT(Table1[[#This Row],[id]], 1),"/",Table1[[#This Row],[id]],".html","""")</f>
        <v>"archivo": "/cantos/resucito/b/benditaerestumaria.html"</v>
      </c>
      <c r="H38" s="12" t="str">
        <f t="shared" si="0"/>
        <v>{ "id": "benditaerestumaria", "titulo": "Bendita eres tú, maria", "salmo": "Lucas 1,42-45", "letra": "bendita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  porque apenas he sentido tu voz ... a maría, bendita maría ...", "archivo": "/cantos/resucito/b/benditaerestumaria.html"},</v>
      </c>
    </row>
    <row r="39" spans="1:8" x14ac:dyDescent="0.25">
      <c r="A39">
        <v>28</v>
      </c>
      <c r="B39" t="str" cm="1">
        <f t="array" ref="B3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benditoeressenor</v>
      </c>
      <c r="C39" t="s">
        <v>907</v>
      </c>
      <c r="D39" t="s">
        <v>154</v>
      </c>
      <c r="E39" t="str">
        <f>VLOOKUP(Table1[[#This Row],['#]],'Codigo Cantos'!A4:AN239, 11, FALSE)</f>
        <v>Daniel 3,52-57</v>
      </c>
      <c r="F39" t="s">
        <v>796</v>
      </c>
      <c r="G39" s="12" t="str">
        <f>_xlfn.CONCAT("""","archivo","""",": ","""","/cantos/resucito/" &amp; LEFT(Table1[[#This Row],[id]], 1),"/",Table1[[#This Row],[id]],".html","""")</f>
        <v>"archivo": "/cantos/resucito/b/benditoeressenor.html"</v>
      </c>
      <c r="H39" s="12" t="str">
        <f t="shared" si="0"/>
        <v>{ "id": "benditoeressenor", "titulo": "Bendito eres, señor", "salmo": "Daniel 3,52-57", "letra": "bendito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 c bendito eres sobre el trono, sobre el trono de tu reino: a a ti gloria y alabanza ... dn 3,52-57 c bendito entre querubines, tú, que sondeas los abismos: a. a ti gloria y alabanza ...  bendito eres, señor, en la bóveda del cielo. a. a ti honor y alabanza, a ti gloria por los siglos. c criaturas todas del señor, a. bendecid al señor.  ensalzadlo con himnos por los siglos, a. ensalzadlo con himnos por los siglos.", "archivo": "/cantos/resucito/b/benditoeressenor.html"},</v>
      </c>
    </row>
    <row r="40" spans="1:8" x14ac:dyDescent="0.25">
      <c r="A40">
        <v>29</v>
      </c>
      <c r="B40" t="str" cm="1">
        <f t="array" ref="B4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benditoseadios</v>
      </c>
      <c r="C40" t="s">
        <v>406</v>
      </c>
      <c r="D40" t="s">
        <v>155</v>
      </c>
      <c r="E40" t="str">
        <f>VLOOKUP(Table1[[#This Row],['#]],'Codigo Cantos'!A4:AN239, 11, FALSE)</f>
        <v>Efesios 1,3-13</v>
      </c>
      <c r="F40" t="s">
        <v>797</v>
      </c>
      <c r="G40" s="12" t="str">
        <f>_xlfn.CONCAT("""","archivo","""",": ","""","/cantos/resucito/" &amp; LEFT(Table1[[#This Row],[id]], 1),"/",Table1[[#This Row],[id]],".html","""")</f>
        <v>"archivo": "/cantos/resucito/b/benditoseadios.html"</v>
      </c>
      <c r="H40" s="12" t="str">
        <f t="shared" si="0"/>
        <v>{ "id": "benditoseadios", "titulo": "Bendito sea Dios", "salmo": "Efesios 1,3-13", "letra": "bendito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 en él tenemos la redención, el perdón de los pecados, según la riqueza de su amor, para que en la plenitud de los tiempos cristo sea todo en todos. a. para ser alabanza ... a. bendito sea Dios ...  en él también nosotros, tras haber escucha palabra de la verdad, la buena nueva de nuestra salvación, fuimos sellados con el espíritu santo, garantía de nuestra resurrección. a. para ser alabanza ...", "archivo": "/cantos/resucito/b/benditoseadios.html"},</v>
      </c>
    </row>
    <row r="41" spans="1:8" x14ac:dyDescent="0.25">
      <c r="A41">
        <v>30</v>
      </c>
      <c r="B41" t="str" cm="1">
        <f t="array" ref="B4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benetictus</v>
      </c>
      <c r="C41" t="s">
        <v>908</v>
      </c>
      <c r="D41" t="s">
        <v>156</v>
      </c>
      <c r="E41" t="str">
        <f>VLOOKUP(Table1[[#This Row],['#]],'Codigo Cantos'!A4:AN239, 11, FALSE)</f>
        <v>Lucas 1,67-80</v>
      </c>
      <c r="F41" t="s">
        <v>798</v>
      </c>
      <c r="G41" s="12" t="str">
        <f>_xlfn.CONCAT("""","archivo","""",": ","""","/cantos/resucito/" &amp; LEFT(Table1[[#This Row],[id]], 1),"/",Table1[[#This Row],[id]],".html","""")</f>
        <v>"archivo": "/cantos/resucito/b/benetictus.html"</v>
      </c>
      <c r="H41" s="12" t="str">
        <f t="shared" si="0"/>
        <v>{ "id": "benetictus", "titulo": "Benetictus", "salmo": "Lucas 1,67-80", "letra": "benedictus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"archivo": "/cantos/resucito/b/benetictus.html"},</v>
      </c>
    </row>
    <row r="42" spans="1:8" x14ac:dyDescent="0.25">
      <c r="A42">
        <v>31</v>
      </c>
      <c r="B42" t="str" cm="1">
        <f t="array" ref="B4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cantadadios</v>
      </c>
      <c r="C42" t="s">
        <v>410</v>
      </c>
      <c r="D42" t="s">
        <v>159</v>
      </c>
      <c r="E42" t="str">
        <f>VLOOKUP(Table1[[#This Row],['#]],'Codigo Cantos'!A4:AN239, 11, FALSE)</f>
        <v>Salmo 67 (68) 2.4-7</v>
      </c>
      <c r="F42" t="s">
        <v>799</v>
      </c>
      <c r="G42" s="12" t="str">
        <f>_xlfn.CONCAT("""","archivo","""",": ","""","/cantos/resucito/" &amp; LEFT(Table1[[#This Row],[id]], 1),"/",Table1[[#This Row],[id]],".html","""")</f>
        <v>"archivo": "/cantos/resucito/c/cantadadios.html"</v>
      </c>
      <c r="H42" s="12" t="str">
        <f t="shared" si="0"/>
        <v>{ "id": "cantadadios", "titulo": "Cantad a Dios", "salmo": "Salmo 67 (68) 2.4-7", "letra": "cantad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"archivo": "/cantos/resucito/c/cantadadios.html"},</v>
      </c>
    </row>
    <row r="43" spans="1:8" x14ac:dyDescent="0.25">
      <c r="A43">
        <v>32</v>
      </c>
      <c r="B43" t="str" cm="1">
        <f t="array" ref="B4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cantadalsenor</v>
      </c>
      <c r="C43" t="s">
        <v>909</v>
      </c>
      <c r="D43" t="s">
        <v>160</v>
      </c>
      <c r="E43" t="str">
        <f>VLOOKUP(Table1[[#This Row],['#]],'Codigo Cantos'!A4:AN239, 11, FALSE)</f>
        <v>Salmo 117 (116)</v>
      </c>
      <c r="F43" t="s">
        <v>8</v>
      </c>
      <c r="G43" s="12" t="str">
        <f>_xlfn.CONCAT("""","archivo","""",": ","""","/cantos/resucito/" &amp; LEFT(Table1[[#This Row],[id]], 1),"/",Table1[[#This Row],[id]],".html","""")</f>
        <v>"archivo": "/cantos/resucito/c/cantadalsenor.html"</v>
      </c>
      <c r="H43" s="12" t="str">
        <f t="shared" si="0"/>
        <v>{ "id": "cantadalsenor", "titulo": "Cantad al señor", "salmo": "Salmo 117 (116)", "letra": "cantad al señor sal 117 (116) cantad al señor, pueblos todos de la tierra, naciones, dadle gloria.  porque grande es su amor hacia nosotros, es eterna su misericordia, naciones, dadle gloria. a. cantad al señor ...  porque firme es su amor hacia nosotros, su fidelidad dura por siempre, naciones, dadle gloria.", "archivo": "/cantos/resucito/c/cantadalsenor.html"},</v>
      </c>
    </row>
    <row r="44" spans="1:8" x14ac:dyDescent="0.25">
      <c r="A44">
        <v>33</v>
      </c>
      <c r="B44" t="str" cm="1">
        <f t="array" ref="B4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cantiagodelostresjovenes</v>
      </c>
      <c r="C44" t="s">
        <v>910</v>
      </c>
      <c r="D44" t="s">
        <v>161</v>
      </c>
      <c r="E44" t="str">
        <f>VLOOKUP(Table1[[#This Row],['#]],'Codigo Cantos'!A4:AN239, 11, FALSE)</f>
        <v>Daniel 3,57-58</v>
      </c>
      <c r="F44" t="s">
        <v>9</v>
      </c>
      <c r="G44" s="12" t="str">
        <f>_xlfn.CONCAT("""","archivo","""",": ","""","/cantos/resucito/" &amp; LEFT(Table1[[#This Row],[id]], 1),"/",Table1[[#This Row],[id]],".html","""")</f>
        <v>"archivo": "/cantos/resucito/c/cantiagodelostresjovenes.html"</v>
      </c>
      <c r="H44" s="12" t="str">
        <f t="shared" si="0"/>
        <v>{ "id": "cantiagodelostresjovenes", "titulo": "Cantiago de los tres jovenes", "salmo": "Daniel 3,57-58", "letra": "cántico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"archivo": "/cantos/resucito/c/cantiagodelostresjovenes.html"},</v>
      </c>
    </row>
    <row r="45" spans="1:8" x14ac:dyDescent="0.25">
      <c r="A45">
        <v>34</v>
      </c>
      <c r="B45" t="str" cm="1">
        <f t="array" ref="B4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cantodemoises</v>
      </c>
      <c r="C45" t="s">
        <v>911</v>
      </c>
      <c r="D45" t="s">
        <v>162</v>
      </c>
      <c r="E45" t="str">
        <f>VLOOKUP(Table1[[#This Row],['#]],'Codigo Cantos'!A4:AN239, 11, FALSE)</f>
        <v>Éxodo 15,1-18</v>
      </c>
      <c r="F45" t="s">
        <v>800</v>
      </c>
      <c r="G45" s="12" t="str">
        <f>_xlfn.CONCAT("""","archivo","""",": ","""","/cantos/resucito/" &amp; LEFT(Table1[[#This Row],[id]], 1),"/",Table1[[#This Row],[id]],".html","""")</f>
        <v>"archivo": "/cantos/resucito/c/cantodemoises.html"</v>
      </c>
      <c r="H45" s="12" t="str">
        <f t="shared" si="0"/>
        <v>{ "id": "cantodemoises", "titulo": "Canto de moises", "salmo": "Éxodo 15,1-18", "letra": "canto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"archivo": "/cantos/resucito/c/cantodemoises.html"},</v>
      </c>
    </row>
    <row r="46" spans="1:8" x14ac:dyDescent="0.25">
      <c r="A46">
        <v>35</v>
      </c>
      <c r="B46" t="str" cm="1">
        <f t="array" ref="B4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caritaschristiurgetnos</v>
      </c>
      <c r="C46" t="s">
        <v>912</v>
      </c>
      <c r="D46" t="s">
        <v>163</v>
      </c>
      <c r="E46" t="str">
        <f>VLOOKUP(Table1[[#This Row],['#]],'Codigo Cantos'!A4:AN239, 11, FALSE)</f>
        <v>2ª Corintios 5,14.15.17.21</v>
      </c>
      <c r="F46" t="s">
        <v>801</v>
      </c>
      <c r="G46" s="12" t="str">
        <f>_xlfn.CONCAT("""","archivo","""",": ","""","/cantos/resucito/" &amp; LEFT(Table1[[#This Row],[id]], 1),"/",Table1[[#This Row],[id]],".html","""")</f>
        <v>"archivo": "/cantos/resucito/c/caritaschristiurgetnos.html"</v>
      </c>
      <c r="H46" s="12" t="str">
        <f t="shared" si="0"/>
        <v>{ "id": "caritaschristiurgetnos", "titulo": "Caritas christi urget nos", "salmo": "2ª Corintios 5,14.15.17.21", "letra": "caritas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"archivo": "/cantos/resucito/c/caritaschristiurgetnos.html"},</v>
      </c>
    </row>
    <row r="47" spans="1:8" x14ac:dyDescent="0.25">
      <c r="A47">
        <v>36</v>
      </c>
      <c r="B47" t="str" cm="1">
        <f t="array" ref="B4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carmen63</v>
      </c>
      <c r="C47" t="s">
        <v>913</v>
      </c>
      <c r="D47" t="s">
        <v>164</v>
      </c>
      <c r="E47" t="str">
        <f>VLOOKUP(Table1[[#This Row],['#]],'Codigo Cantos'!A4:AN239, 11, FALSE)</f>
        <v>(Rabindranath Tagore)*</v>
      </c>
      <c r="F47" t="s">
        <v>10</v>
      </c>
      <c r="G47" s="12" t="str">
        <f>_xlfn.CONCAT("""","archivo","""",": ","""","/cantos/resucito/" &amp; LEFT(Table1[[#This Row],[id]], 1),"/",Table1[[#This Row],[id]],".html","""")</f>
        <v>"archivo": "/cantos/resucito/c/carmen63.html"</v>
      </c>
      <c r="H47" s="12" t="str">
        <f t="shared" si="0"/>
        <v>{ "id": "carmen63", "titulo": "Carmen 63", "salmo": "(Rabindranath Tagore)*", "letra": "están rotas mis ataduras, pagadas mis deudas, mis puertas de par en par ...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 ¡me voy a todas partes! a. ¡ganaré mi reino ...", "archivo": "/cantos/resucito/c/carmen63.html"},</v>
      </c>
    </row>
    <row r="48" spans="1:8" x14ac:dyDescent="0.25">
      <c r="A48">
        <v>37</v>
      </c>
      <c r="B48" t="str" cm="1">
        <f t="array" ref="B4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comocondenadosamuerte</v>
      </c>
      <c r="C48" t="s">
        <v>914</v>
      </c>
      <c r="D48" t="s">
        <v>165</v>
      </c>
      <c r="E48" t="str">
        <f>VLOOKUP(Table1[[#This Row],['#]],'Codigo Cantos'!A4:AN239, 11, FALSE)</f>
        <v>1ª Corintios 4,9-13</v>
      </c>
      <c r="F48" t="s">
        <v>802</v>
      </c>
      <c r="G48" s="12" t="str">
        <f>_xlfn.CONCAT("""","archivo","""",": ","""","/cantos/resucito/" &amp; LEFT(Table1[[#This Row],[id]], 1),"/",Table1[[#This Row],[id]],".html","""")</f>
        <v>"archivo": "/cantos/resucito/c/comocondenadosamuerte.html"</v>
      </c>
      <c r="H48" s="12" t="str">
        <f t="shared" si="0"/>
        <v>{ "id": "comocondenadosamuerte", "titulo": "Como condenados a muerte ", "salmo": "1ª Corintios 4,9-13", "letra": "como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 a. hemos venido a ser ..", "archivo": "/cantos/resucito/c/comocondenadosamuerte.html"},</v>
      </c>
    </row>
    <row r="49" spans="1:8" x14ac:dyDescent="0.25">
      <c r="A49">
        <v>38</v>
      </c>
      <c r="B49" t="str" cm="1">
        <f t="array" ref="B4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comoesmaravilloso</v>
      </c>
      <c r="C49" t="s">
        <v>431</v>
      </c>
      <c r="D49" t="s">
        <v>166</v>
      </c>
      <c r="E49" t="str">
        <f>VLOOKUP(Table1[[#This Row],['#]],'Codigo Cantos'!A4:AN239, 11, FALSE)</f>
        <v>Salmo 133 (132)</v>
      </c>
      <c r="F49" t="s">
        <v>11</v>
      </c>
      <c r="G49" s="12" t="str">
        <f>_xlfn.CONCAT("""","archivo","""",": ","""","/cantos/resucito/" &amp; LEFT(Table1[[#This Row],[id]], 1),"/",Table1[[#This Row],[id]],".html","""")</f>
        <v>"archivo": "/cantos/resucito/c/comoesmaravilloso.html"</v>
      </c>
      <c r="H49" s="12" t="str">
        <f t="shared" si="0"/>
        <v>{ "id": "comoesmaravilloso", "titulo": "Cómo es maravilloso", "salmo": "Salmo 133 (132)", "letra": "cómo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"archivo": "/cantos/resucito/c/comoesmaravilloso.html"},</v>
      </c>
    </row>
    <row r="50" spans="1:8" x14ac:dyDescent="0.25">
      <c r="A50">
        <v>39</v>
      </c>
      <c r="B50" t="str" cm="1">
        <f t="array" ref="B5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comolacierva</v>
      </c>
      <c r="C50" t="s">
        <v>433</v>
      </c>
      <c r="D50" t="s">
        <v>167</v>
      </c>
      <c r="E50" t="str">
        <f>VLOOKUP(Table1[[#This Row],['#]],'Codigo Cantos'!A4:AN239, 11, FALSE)</f>
        <v>Salmo 42-43 (41-42)</v>
      </c>
      <c r="F50" t="s">
        <v>803</v>
      </c>
      <c r="G50" s="12" t="str">
        <f>_xlfn.CONCAT("""","archivo","""",": ","""","/cantos/resucito/" &amp; LEFT(Table1[[#This Row],[id]], 1),"/",Table1[[#This Row],[id]],".html","""")</f>
        <v>"archivo": "/cantos/resucito/c/comolacierva.html"</v>
      </c>
      <c r="H50" s="12" t="str">
        <f t="shared" si="0"/>
        <v>{ "id": "comolacierva", "titulo": "Como la cierva", "salmo": "Salmo 42-43 (41-42)", "letra": "como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 a. espera en Dios ... c porque él, él es tu salvación ... a. espera en Dios ...", "archivo": "/cantos/resucito/c/comolacierva.html"},</v>
      </c>
    </row>
    <row r="51" spans="1:8" x14ac:dyDescent="0.25">
      <c r="A51">
        <v>40</v>
      </c>
      <c r="B51" t="str" cm="1">
        <f t="array" ref="B5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comoovejaqueve</v>
      </c>
      <c r="C51" t="s">
        <v>437</v>
      </c>
      <c r="D51" t="s">
        <v>168</v>
      </c>
      <c r="E51" t="str">
        <f>VLOOKUP(Table1[[#This Row],['#]],'Codigo Cantos'!A4:AN239, 11, FALSE)</f>
        <v>Kontáklon (Romano el Meloda)</v>
      </c>
      <c r="F51" t="s">
        <v>804</v>
      </c>
      <c r="G51" s="12" t="str">
        <f>_xlfn.CONCAT("""","archivo","""",": ","""","/cantos/resucito/" &amp; LEFT(Table1[[#This Row],[id]], 1),"/",Table1[[#This Row],[id]],".html","""")</f>
        <v>"archivo": "/cantos/resucito/c/comoovejaqueve.html"</v>
      </c>
      <c r="H51" s="12" t="str">
        <f t="shared" si="0"/>
        <v>{ "id": "comoovejaqueve", "titulo": "Como oveja que ve", "salmo": "Kontáklon (Romano el Meloda)", "letra": "como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 ... de tu vida?  ¡háblame: no pases, te ruego, sin hablarme, hijo mío, hijo mío y Dios mío! a. ¡hijo mío, hijo mío y Dios mío!", "archivo": "/cantos/resucito/c/comoovejaqueve.html"},</v>
      </c>
    </row>
    <row r="52" spans="1:8" x14ac:dyDescent="0.25">
      <c r="A52">
        <v>41</v>
      </c>
      <c r="B52" t="str" cm="1">
        <f t="array" ref="B5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consoladamipueblo</v>
      </c>
      <c r="C52" t="s">
        <v>439</v>
      </c>
      <c r="D52" t="s">
        <v>170</v>
      </c>
      <c r="E52" t="str">
        <f>VLOOKUP(Table1[[#This Row],['#]],'Codigo Cantos'!A4:AN239, 11, FALSE)</f>
        <v xml:space="preserve">Isaías 40,1-11 - Melodía hebraica </v>
      </c>
      <c r="F52" t="s">
        <v>12</v>
      </c>
      <c r="G52" s="12" t="str">
        <f>_xlfn.CONCAT("""","archivo","""",": ","""","/cantos/resucito/" &amp; LEFT(Table1[[#This Row],[id]], 1),"/",Table1[[#This Row],[id]],".html","""")</f>
        <v>"archivo": "/cantos/resucito/c/consoladamipueblo.html"</v>
      </c>
      <c r="H52" s="12" t="str">
        <f t="shared" si="0"/>
        <v>{ "id": "consoladamipueblo", "titulo": "Consolad a mi pueblo", "salmo": "Isaías 40,1-11 - Melodía hebraica ", "letra": "consolad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 "archivo": "/cantos/resucito/c/consoladamipueblo.html"},</v>
      </c>
    </row>
    <row r="53" spans="1:8" x14ac:dyDescent="0.25">
      <c r="A53">
        <v>42</v>
      </c>
      <c r="B53" t="str" cm="1">
        <f t="array" ref="B5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cristoeslaluz</v>
      </c>
      <c r="C53" t="s">
        <v>915</v>
      </c>
      <c r="D53" t="s">
        <v>171</v>
      </c>
      <c r="E53" t="str">
        <f>VLOOKUP(Table1[[#This Row],['#]],'Codigo Cantos'!A4:AN239, 11, FALSE)</f>
        <v>Himno - Juan 8,12; 14,6</v>
      </c>
      <c r="F53" t="s">
        <v>13</v>
      </c>
      <c r="G53" s="12" t="str">
        <f>_xlfn.CONCAT("""","archivo","""",": ","""","/cantos/resucito/" &amp; LEFT(Table1[[#This Row],[id]], 1),"/",Table1[[#This Row],[id]],".html","""")</f>
        <v>"archivo": "/cantos/resucito/c/cristoeslaluz.html"</v>
      </c>
      <c r="H53" s="12" t="str">
        <f t="shared" si="0"/>
        <v>{ "id": "cristoeslaluz", "titulo": "Cristo es la luz ", "salmo": "Himno - Juan 8,12; 14,6", "letra": "cristo es la luz juan 8,12; 14,6 cristo es la luz. él es la salvación cristo es el camino. cristo es la verdad. cristo es la vida.", "archivo": "/cantos/resucito/c/cristoeslaluz.html"},</v>
      </c>
    </row>
    <row r="54" spans="1:8" x14ac:dyDescent="0.25">
      <c r="A54">
        <v>43</v>
      </c>
      <c r="B54" t="str" cm="1">
        <f t="array" ref="B5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cuandoelsenor</v>
      </c>
      <c r="C54" t="s">
        <v>916</v>
      </c>
      <c r="D54" t="s">
        <v>172</v>
      </c>
      <c r="E54" t="str">
        <f>VLOOKUP(Table1[[#This Row],['#]],'Codigo Cantos'!A4:AN239, 11, FALSE)</f>
        <v>Salmo 126 (125)</v>
      </c>
      <c r="F54" t="s">
        <v>14</v>
      </c>
      <c r="G54" s="12" t="str">
        <f>_xlfn.CONCAT("""","archivo","""",": ","""","/cantos/resucito/" &amp; LEFT(Table1[[#This Row],[id]], 1),"/",Table1[[#This Row],[id]],".html","""")</f>
        <v>"archivo": "/cantos/resucito/c/cuandoelsenor.html"</v>
      </c>
      <c r="H54" s="12" t="str">
        <f t="shared" si="0"/>
        <v>{ "id": "cuandoelsenor", "titulo": "Cuando el señor", "salmo": "Salmo 126 (125)", "letra": "cuando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"archivo": "/cantos/resucito/c/cuandoelsenor.html"},</v>
      </c>
    </row>
    <row r="55" spans="1:8" x14ac:dyDescent="0.25">
      <c r="A55">
        <v>44</v>
      </c>
      <c r="B55" t="str" cm="1">
        <f t="array" ref="B5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cuandoisraelsaliodeegipo</v>
      </c>
      <c r="C55" t="s">
        <v>917</v>
      </c>
      <c r="D55" t="s">
        <v>173</v>
      </c>
      <c r="E55" t="str">
        <f>VLOOKUP(Table1[[#This Row],['#]],'Codigo Cantos'!A4:AN239, 11, FALSE)</f>
        <v>Salmo 114 (113)</v>
      </c>
      <c r="F55" t="s">
        <v>805</v>
      </c>
      <c r="G55" s="12" t="str">
        <f>_xlfn.CONCAT("""","archivo","""",": ","""","/cantos/resucito/" &amp; LEFT(Table1[[#This Row],[id]], 1),"/",Table1[[#This Row],[id]],".html","""")</f>
        <v>"archivo": "/cantos/resucito/c/cuandoisraelsaliodeegipo.html"</v>
      </c>
      <c r="H55" s="12" t="str">
        <f t="shared" si="0"/>
        <v>{ "id": "cuandoisraelsaliodeegipo", "titulo": "Cuando israel salió de egipo", "salmo": "Salmo 114 (113)", "letra": "cuando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"archivo": "/cantos/resucito/c/cuandoisraelsaliodeegipo.html"},</v>
      </c>
    </row>
    <row r="56" spans="1:8" x14ac:dyDescent="0.25">
      <c r="A56">
        <v>45</v>
      </c>
      <c r="B56" t="str" cm="1">
        <f t="array" ref="B5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dayenu</v>
      </c>
      <c r="C56" t="s">
        <v>453</v>
      </c>
      <c r="D56" t="s">
        <v>174</v>
      </c>
      <c r="E56" t="str">
        <f>VLOOKUP(Table1[[#This Row],['#]],'Codigo Cantos'!A4:AN239, 11, FALSE)</f>
        <v>De la Hagadá de Pésaj hebrea</v>
      </c>
      <c r="F56" t="s">
        <v>15</v>
      </c>
      <c r="G56" s="12" t="str">
        <f>_xlfn.CONCAT("""","archivo","""",": ","""","/cantos/resucito/" &amp; LEFT(Table1[[#This Row],[id]], 1),"/",Table1[[#This Row],[id]],".html","""")</f>
        <v>"archivo": "/cantos/resucito/d/dayenu.html"</v>
      </c>
      <c r="H56" s="12" t="str">
        <f t="shared" si="0"/>
        <v>{ "id": "dayenu", "titulo": "Dayenú", "salmo": "De la Hagadá de Pésaj hebrea", "letra": "dayenú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 c si nos hubiera librado de todos los ídolos y no nos hubiera dado todas sus riquezas: a eso nos habría bastado ... c si nos hubiera dado todas sus riquezas y no hubiera abierto el mar para nosotros: a eso nos habría bastado ...  si hubiera abierto el mar para nosotros y no hubiera hundido a nuestros opresores: a. eso nos habría bastado ... c si hubiera hundido a nuestros opresores y no nos hubiera abierto un camino en el desierto: a eso nos habría bastado ...  si nos hubiera abierto un camino en el desierto y no nos hubiera nutrido con el pan de la vida: a eso nos habría bastado ... c si nos hubiera nutrido con el pan de la vida y no nos hubiera dado el día del señor: a. eso nos habría bastado ...  si nos hubiera dado el día del señor y no nos hubiera sellado una nueva alianza: a. eso nos habría bastado ... c si hubiera hecho con nosotros una nueva alianza y no nos hubiera hecho entrar en su iglesia: a. eso nos habría bastado ... c si nos hubiera hecho entrar en su iglesia y no hubiera construido en nosotros su templo: a. eso nos habría bastado ... si hubiera construido en nosotros su templo y no lo hubiera llenado de su santo espíritu: a. eso nos habría bastado ...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"archivo": "/cantos/resucito/d/dayenu.html"},</v>
      </c>
    </row>
    <row r="57" spans="1:8" x14ac:dyDescent="0.25">
      <c r="A57">
        <v>47</v>
      </c>
      <c r="B57" t="str" cm="1">
        <f t="array" ref="B5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deprofundis</v>
      </c>
      <c r="C57" t="s">
        <v>918</v>
      </c>
      <c r="D57" t="s">
        <v>175</v>
      </c>
      <c r="E57" t="str">
        <f>VLOOKUP(Table1[[#This Row],['#]],'Codigo Cantos'!A4:AN239, 11, FALSE)</f>
        <v>Salmo 130 (129)</v>
      </c>
      <c r="F57" t="s">
        <v>16</v>
      </c>
      <c r="G57" s="12" t="str">
        <f>_xlfn.CONCAT("""","archivo","""",": ","""","/cantos/resucito/" &amp; LEFT(Table1[[#This Row],[id]], 1),"/",Table1[[#This Row],[id]],".html","""")</f>
        <v>"archivo": "/cantos/resucito/d/deprofundis.html"</v>
      </c>
      <c r="H57" s="12" t="str">
        <f t="shared" si="0"/>
        <v>{ "id": "deprofundis", "titulo": "De profundis", "salmo": "Salmo 130 (129)", "letra": "de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"archivo": "/cantos/resucito/d/deprofundis.html"},</v>
      </c>
    </row>
    <row r="58" spans="1:8" x14ac:dyDescent="0.25">
      <c r="A58">
        <v>48</v>
      </c>
      <c r="B58" t="str" cm="1">
        <f t="array" ref="B5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decidlealosdecorazoncansado</v>
      </c>
      <c r="C58" t="s">
        <v>459</v>
      </c>
      <c r="D58" t="s">
        <v>176</v>
      </c>
      <c r="E58" t="str">
        <f>VLOOKUP(Table1[[#This Row],['#]],'Codigo Cantos'!A4:AN239, 11, FALSE)</f>
        <v>Isaías 35,4ss</v>
      </c>
      <c r="F58" t="s">
        <v>806</v>
      </c>
      <c r="G58" s="12" t="str">
        <f>_xlfn.CONCAT("""","archivo","""",": ","""","/cantos/resucito/" &amp; LEFT(Table1[[#This Row],[id]], 1),"/",Table1[[#This Row],[id]],".html","""")</f>
        <v>"archivo": "/cantos/resucito/d/decidlealosdecorazoncansado.html"</v>
      </c>
      <c r="H58" s="12" t="str">
        <f t="shared" si="0"/>
        <v>{ "id": "decidlealosdecorazoncansado", "titulo": "Decidle a los de corazón cansado", "salmo": "Isaías 35,4ss", "letra": "decidle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"archivo": "/cantos/resucito/d/decidlealosdecorazoncansado.html"},</v>
      </c>
    </row>
    <row r="59" spans="1:8" x14ac:dyDescent="0.25">
      <c r="A59">
        <v>49</v>
      </c>
      <c r="B59" t="str" cm="1">
        <f t="array" ref="B5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delantedelosangeles</v>
      </c>
      <c r="C59" t="s">
        <v>919</v>
      </c>
      <c r="D59" t="s">
        <v>177</v>
      </c>
      <c r="E59" t="str">
        <f>VLOOKUP(Table1[[#This Row],['#]],'Codigo Cantos'!A4:AN239, 11, FALSE)</f>
        <v>Salmo 138 (137)</v>
      </c>
      <c r="F59" t="s">
        <v>17</v>
      </c>
      <c r="G59" s="12" t="str">
        <f>_xlfn.CONCAT("""","archivo","""",": ","""","/cantos/resucito/" &amp; LEFT(Table1[[#This Row],[id]], 1),"/",Table1[[#This Row],[id]],".html","""")</f>
        <v>"archivo": "/cantos/resucito/d/delantedelosangeles.html"</v>
      </c>
      <c r="H59" s="12" t="str">
        <f t="shared" si="0"/>
        <v>{ "id": "delantedelosangeles", "titulo": "Delante de los ángeles ", "salmo": "Salmo 138 (137)", "letra": "delante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"archivo": "/cantos/resucito/d/delantedelosangeles.html"},</v>
      </c>
    </row>
    <row r="60" spans="1:8" x14ac:dyDescent="0.25">
      <c r="A60">
        <v>50</v>
      </c>
      <c r="B60" t="str" cm="1">
        <f t="array" ref="B6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diadereposo</v>
      </c>
      <c r="C60" t="s">
        <v>920</v>
      </c>
      <c r="D60" t="s">
        <v>178</v>
      </c>
      <c r="E60" t="str">
        <f>VLOOKUP(Table1[[#This Row],['#]],'Codigo Cantos'!A4:AN239, 11, FALSE)</f>
        <v>Juan 8,52</v>
      </c>
      <c r="F60" t="s">
        <v>18</v>
      </c>
      <c r="G60" s="12" t="str">
        <f>_xlfn.CONCAT("""","archivo","""",": ","""","/cantos/resucito/" &amp; LEFT(Table1[[#This Row],[id]], 1),"/",Table1[[#This Row],[id]],".html","""")</f>
        <v>"archivo": "/cantos/resucito/d/diadereposo.html"</v>
      </c>
      <c r="H60" s="12" t="str">
        <f t="shared" si="0"/>
        <v>{ "id": "diadereposo", "titulo": "Día de reposo ", "salmo": "Juan 8,52", "letra": "día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"archivo": "/cantos/resucito/d/diadereposo.html"},</v>
      </c>
    </row>
    <row r="61" spans="1:8" x14ac:dyDescent="0.25">
      <c r="A61">
        <v>51</v>
      </c>
      <c r="B61" t="str" cm="1">
        <f t="array" ref="B6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diceelsenoramisenor</v>
      </c>
      <c r="C61" t="s">
        <v>921</v>
      </c>
      <c r="D61" t="s">
        <v>179</v>
      </c>
      <c r="E61" t="str">
        <f>VLOOKUP(Table1[[#This Row],['#]],'Codigo Cantos'!A4:AN239, 11, FALSE)</f>
        <v>Salmo 110 (109)</v>
      </c>
      <c r="F61" t="s">
        <v>19</v>
      </c>
      <c r="G61" s="12" t="str">
        <f>_xlfn.CONCAT("""","archivo","""",": ","""","/cantos/resucito/" &amp; LEFT(Table1[[#This Row],[id]], 1),"/",Table1[[#This Row],[id]],".html","""")</f>
        <v>"archivo": "/cantos/resucito/d/diceelsenoramisenor.html"</v>
      </c>
      <c r="H61" s="12" t="str">
        <f t="shared" si="0"/>
        <v>{ "id": "diceelsenoramisenor", "titulo": "Dice el señor a mi señor", "salmo": "Salmo 110 (109)", "letra": "dice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 "archivo": "/cantos/resucito/d/diceelsenoramisenor.html"},</v>
      </c>
    </row>
    <row r="62" spans="1:8" x14ac:dyDescent="0.25">
      <c r="A62">
        <v>52</v>
      </c>
      <c r="B62" t="str" cm="1">
        <f t="array" ref="B6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dichosoelhombre</v>
      </c>
      <c r="C62" t="s">
        <v>467</v>
      </c>
      <c r="D62" t="s">
        <v>180</v>
      </c>
      <c r="E62" t="str">
        <f>VLOOKUP(Table1[[#This Row],['#]],'Codigo Cantos'!A4:AN239, 11, FALSE)</f>
        <v>Salmo 1</v>
      </c>
      <c r="F62" t="s">
        <v>20</v>
      </c>
      <c r="G62" s="12" t="str">
        <f>_xlfn.CONCAT("""","archivo","""",": ","""","/cantos/resucito/" &amp; LEFT(Table1[[#This Row],[id]], 1),"/",Table1[[#This Row],[id]],".html","""")</f>
        <v>"archivo": "/cantos/resucito/d/dichosoelhombre.html"</v>
      </c>
      <c r="H62" s="12" t="str">
        <f t="shared" si="0"/>
        <v>{ "id": "dichosoelhombre", "titulo": "Dichoso el hombre", "salmo": "Salmo 1", "letra": "dichoso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 "archivo": "/cantos/resucito/d/dichosoelhombre.html"},</v>
      </c>
    </row>
    <row r="63" spans="1:8" x14ac:dyDescent="0.25">
      <c r="A63">
        <v>53</v>
      </c>
      <c r="B63" t="str" cm="1">
        <f t="array" ref="B6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elcombateescatologico</v>
      </c>
      <c r="C63" t="s">
        <v>469</v>
      </c>
      <c r="D63" t="s">
        <v>181</v>
      </c>
      <c r="E63" t="str">
        <f>VLOOKUP(Table1[[#This Row],['#]],'Codigo Cantos'!A4:AN239, 11, FALSE)</f>
        <v>Apocalipsis 19,11-20</v>
      </c>
      <c r="F63" t="s">
        <v>807</v>
      </c>
      <c r="G63" s="12" t="str">
        <f>_xlfn.CONCAT("""","archivo","""",": ","""","/cantos/resucito/" &amp; LEFT(Table1[[#This Row],[id]], 1),"/",Table1[[#This Row],[id]],".html","""")</f>
        <v>"archivo": "/cantos/resucito/e/elcombateescatologico.html"</v>
      </c>
      <c r="H63" s="12" t="str">
        <f t="shared" si="0"/>
        <v>{ "id": "elcombateescatologico", "titulo": "El combate escatológico", "salmo": "Apocalipsis 19,11-20", "letra": "el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"archivo": "/cantos/resucito/e/elcombateescatologico.html"},</v>
      </c>
    </row>
    <row r="64" spans="1:8" x14ac:dyDescent="0.25">
      <c r="A64">
        <v>54</v>
      </c>
      <c r="B64" t="str" cm="1">
        <f t="array" ref="B6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elespiritudelsenorestasobremi</v>
      </c>
      <c r="C64" t="s">
        <v>922</v>
      </c>
      <c r="D64" t="s">
        <v>182</v>
      </c>
      <c r="E64" t="str">
        <f>VLOOKUP(Table1[[#This Row],['#]],'Codigo Cantos'!A4:AN239, 11, FALSE)</f>
        <v>Lucas 4,18 – Isaías 61,1-3</v>
      </c>
      <c r="F64" t="s">
        <v>21</v>
      </c>
      <c r="G64" s="12" t="str">
        <f>_xlfn.CONCAT("""","archivo","""",": ","""","/cantos/resucito/" &amp; LEFT(Table1[[#This Row],[id]], 1),"/",Table1[[#This Row],[id]],".html","""")</f>
        <v>"archivo": "/cantos/resucito/e/elespiritudelsenorestasobremi.html"</v>
      </c>
      <c r="H64" s="12" t="str">
        <f t="shared" si="0"/>
        <v>{ "id": "elespiritudelsenorestasobremi", "titulo": "El espíritu del señor está sobre mí", "salmo": "Lucas 4,18 – Isaías 61,1-3", "letra": "el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"archivo": "/cantos/resucito/e/elespiritudelsenorestasobremi.html"},</v>
      </c>
    </row>
    <row r="65" spans="1:8" x14ac:dyDescent="0.25">
      <c r="A65">
        <v>55</v>
      </c>
      <c r="B65" t="str" cm="1">
        <f t="array" ref="B6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eljacaldelospastores</v>
      </c>
      <c r="C65" t="s">
        <v>473</v>
      </c>
      <c r="D65" t="s">
        <v>183</v>
      </c>
      <c r="E65" t="str">
        <f>VLOOKUP(Table1[[#This Row],['#]],'Codigo Cantos'!A4:AN239, 11, FALSE)</f>
        <v>Cantar de los Cantares 1,2-8</v>
      </c>
      <c r="F65" t="s">
        <v>22</v>
      </c>
      <c r="G65" s="12" t="str">
        <f>_xlfn.CONCAT("""","archivo","""",": ","""","/cantos/resucito/" &amp; LEFT(Table1[[#This Row],[id]], 1),"/",Table1[[#This Row],[id]],".html","""")</f>
        <v>"archivo": "/cantos/resucito/e/eljacaldelospastores.html"</v>
      </c>
      <c r="H65" s="12" t="str">
        <f t="shared" si="0"/>
        <v>{ "id": "eljacaldelospastores", "titulo": "El jacal de los pastores", "salmo": "Cantar de los Cantares 1,2-8", "letra": "el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"archivo": "/cantos/resucito/e/eljacaldelospastores.html"},</v>
      </c>
    </row>
    <row r="66" spans="1:8" x14ac:dyDescent="0.25">
      <c r="A66">
        <v>56</v>
      </c>
      <c r="B66" t="str" cm="1">
        <f t="array" ref="B6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ellagarero</v>
      </c>
      <c r="C66" t="s">
        <v>923</v>
      </c>
      <c r="D66" t="s">
        <v>184</v>
      </c>
      <c r="E66" t="str">
        <f>VLOOKUP(Table1[[#This Row],['#]],'Codigo Cantos'!A4:AN239, 11, FALSE)</f>
        <v>Isaías 63,1-6</v>
      </c>
      <c r="F66" t="s">
        <v>23</v>
      </c>
      <c r="G66" s="12" t="str">
        <f>_xlfn.CONCAT("""","archivo","""",": ","""","/cantos/resucito/" &amp; LEFT(Table1[[#This Row],[id]], 1),"/",Table1[[#This Row],[id]],".html","""")</f>
        <v>"archivo": "/cantos/resucito/e/ellagarero.html"</v>
      </c>
      <c r="H66" s="12" t="str">
        <f t="shared" si="0"/>
        <v>{ "id": "ellagarero", "titulo": "El lagarero ", "salmo": "Isaías 63,1-6", "letra": "el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 "archivo": "/cantos/resucito/e/ellagarero.html"},</v>
      </c>
    </row>
    <row r="67" spans="1:8" x14ac:dyDescent="0.25">
      <c r="A67">
        <v>57</v>
      </c>
      <c r="B67" t="str" cm="1">
        <f t="array" ref="B6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elmesiasleon</v>
      </c>
      <c r="C67" t="s">
        <v>924</v>
      </c>
      <c r="D67" t="s">
        <v>185</v>
      </c>
      <c r="E67" t="str">
        <f>VLOOKUP(Table1[[#This Row],['#]],'Codigo Cantos'!A4:AN239, 11, FALSE)</f>
        <v>Comentario al Apocalipsis (Victorino de Pettau)</v>
      </c>
      <c r="F67" t="s">
        <v>24</v>
      </c>
      <c r="G67" s="12" t="str">
        <f>_xlfn.CONCAT("""","archivo","""",": ","""","/cantos/resucito/" &amp; LEFT(Table1[[#This Row],[id]], 1),"/",Table1[[#This Row],[id]],".html","""")</f>
        <v>"archivo": "/cantos/resucito/e/elmesiasleon.html"</v>
      </c>
      <c r="H67" s="12" t="str">
        <f t="shared" si="0"/>
        <v>{ "id": "elmesiasleon", "titulo": "El mesías león", "salmo": "Comentario al Apocalipsis (Victorino de Pettau)", "letra": "el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"archivo": "/cantos/resucito/e/elmesiasleon.html"},</v>
      </c>
    </row>
    <row r="68" spans="1:8" x14ac:dyDescent="0.25">
      <c r="A68">
        <v>58</v>
      </c>
      <c r="B68" t="str" cm="1">
        <f t="array" ref="B6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elneciopiensaquediosnoexiste</v>
      </c>
      <c r="C68" t="s">
        <v>481</v>
      </c>
      <c r="D68" t="s">
        <v>186</v>
      </c>
      <c r="E68" t="str">
        <f>VLOOKUP(Table1[[#This Row],['#]],'Codigo Cantos'!A4:AN239, 11, FALSE)</f>
        <v>Salmo 14 (13)</v>
      </c>
      <c r="F68" t="s">
        <v>808</v>
      </c>
      <c r="G68" s="12" t="str">
        <f>_xlfn.CONCAT("""","archivo","""",": ","""","/cantos/resucito/" &amp; LEFT(Table1[[#This Row],[id]], 1),"/",Table1[[#This Row],[id]],".html","""")</f>
        <v>"archivo": "/cantos/resucito/e/elneciopiensaquediosnoexiste.html"</v>
      </c>
      <c r="H68" s="12" t="str">
        <f t="shared" si="0"/>
        <v>{ "id": "elneciopiensaquediosnoexiste", "titulo": "El necio piensa que Dios no existe", "salmo": "Salmo 14 (13)", "letra": "el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"archivo": "/cantos/resucito/e/elneciopiensaquediosnoexiste.html"},</v>
      </c>
    </row>
    <row r="69" spans="1:8" x14ac:dyDescent="0.25">
      <c r="A69">
        <v>59</v>
      </c>
      <c r="B69" t="str" cm="1">
        <f t="array" ref="B6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elpuebloquecaminabaenlastinieblas</v>
      </c>
      <c r="C69" t="s">
        <v>483</v>
      </c>
      <c r="D69" t="s">
        <v>187</v>
      </c>
      <c r="E69" t="str">
        <f>VLOOKUP(Table1[[#This Row],['#]],'Codigo Cantos'!A4:AN239, 11, FALSE)</f>
        <v>Isaías 9,1-5</v>
      </c>
      <c r="F69" t="s">
        <v>809</v>
      </c>
      <c r="G69" s="12" t="str">
        <f>_xlfn.CONCAT("""","archivo","""",": ","""","/cantos/resucito/" &amp; LEFT(Table1[[#This Row],[id]], 1),"/",Table1[[#This Row],[id]],".html","""")</f>
        <v>"archivo": "/cantos/resucito/e/elpuebloquecaminabaenlastinieblas.html"</v>
      </c>
      <c r="H69" s="12" t="str">
        <f t="shared" si="0"/>
        <v>{ "id": "elpuebloquecaminabaenlastinieblas", "titulo": "El pueblo que caminaba en las tinieblas", "salmo": "Isaías 9,1-5", "letra": "el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"archivo": "/cantos/resucito/e/elpuebloquecaminabaenlastinieblas.html"},</v>
      </c>
    </row>
    <row r="70" spans="1:8" x14ac:dyDescent="0.25">
      <c r="A70">
        <v>60</v>
      </c>
      <c r="B70" t="str" cm="1">
        <f t="array" ref="B7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elsenoranunciaunanoticia</v>
      </c>
      <c r="C70" t="s">
        <v>925</v>
      </c>
      <c r="D70" t="s">
        <v>188</v>
      </c>
      <c r="E70" t="str">
        <f>VLOOKUP(Table1[[#This Row],['#]],'Codigo Cantos'!A4:AN239, 11, FALSE)</f>
        <v>Salmo 68 (67)</v>
      </c>
      <c r="F70" t="s">
        <v>810</v>
      </c>
      <c r="G70" s="12" t="str">
        <f>_xlfn.CONCAT("""","archivo","""",": ","""","/cantos/resucito/" &amp; LEFT(Table1[[#This Row],[id]], 1),"/",Table1[[#This Row],[id]],".html","""")</f>
        <v>"archivo": "/cantos/resucito/e/elsenoranunciaunanoticia.html"</v>
      </c>
      <c r="H70" s="12" t="str">
        <f t="shared" si="0"/>
        <v>{ "id": "elsenoranunciaunanoticia", "titulo": "El señor anuncia una noticia", "salmo": "Salmo 68 (67)", "letra": "el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"archivo": "/cantos/resucito/e/elsenoranunciaunanoticia.html"},</v>
      </c>
    </row>
    <row r="71" spans="1:8" x14ac:dyDescent="0.25">
      <c r="A71">
        <v>61</v>
      </c>
      <c r="B71" t="str" cm="1">
        <f t="array" ref="B7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elsenoresmipastor</v>
      </c>
      <c r="C71" t="s">
        <v>926</v>
      </c>
      <c r="D71" t="s">
        <v>189</v>
      </c>
      <c r="E71" t="str">
        <f>VLOOKUP(Table1[[#This Row],['#]],'Codigo Cantos'!A4:AN239, 11, FALSE)</f>
        <v>Salmo 23 (22)</v>
      </c>
      <c r="F71" t="s">
        <v>25</v>
      </c>
      <c r="G71" s="12" t="str">
        <f>_xlfn.CONCAT("""","archivo","""",": ","""","/cantos/resucito/" &amp; LEFT(Table1[[#This Row],[id]], 1),"/",Table1[[#This Row],[id]],".html","""")</f>
        <v>"archivo": "/cantos/resucito/e/elsenoresmipastor.html"</v>
      </c>
      <c r="H71" s="12" t="str">
        <f t="shared" si="0"/>
        <v>{ "id": "elsenoresmipastor", "titulo": "El señor es mi pastor", "salmo": "Salmo 23 (22)", "letra": "el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"archivo": "/cantos/resucito/e/elsenoresmipastor.html"},</v>
      </c>
    </row>
    <row r="72" spans="1:8" x14ac:dyDescent="0.25">
      <c r="A72">
        <v>62</v>
      </c>
      <c r="B72" t="str" cm="1">
        <f t="array" ref="B7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elsenormehadado</v>
      </c>
      <c r="C72" t="s">
        <v>927</v>
      </c>
      <c r="D72" t="s">
        <v>190</v>
      </c>
      <c r="E72" t="str">
        <f>VLOOKUP(Table1[[#This Row],['#]],'Codigo Cantos'!A4:AN239, 11, FALSE)</f>
        <v>Isaías 50,4-10  - Tercer canto del Siervo de Yahveh</v>
      </c>
      <c r="F72" t="s">
        <v>811</v>
      </c>
      <c r="G72" s="12" t="str">
        <f>_xlfn.CONCAT("""","archivo","""",": ","""","/cantos/resucito/" &amp; LEFT(Table1[[#This Row],[id]], 1),"/",Table1[[#This Row],[id]],".html","""")</f>
        <v>"archivo": "/cantos/resucito/e/elsenormehadado.html"</v>
      </c>
      <c r="H72" s="12" t="str">
        <f t="shared" si="0"/>
        <v>{ "id": "elsenormehadado", "titulo": "El señor me ha dado", "salmo": "Isaías 50,4-10  - Tercer canto del Siervo de Yahveh", "letra": "el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"archivo": "/cantos/resucito/e/elsenormehadado.html"},</v>
      </c>
    </row>
    <row r="73" spans="1:8" x14ac:dyDescent="0.25">
      <c r="A73">
        <v>63</v>
      </c>
      <c r="B73" t="str" cm="1">
        <f t="array" ref="B7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elielilamasabactani</v>
      </c>
      <c r="C73" t="s">
        <v>928</v>
      </c>
      <c r="D73" t="s">
        <v>191</v>
      </c>
      <c r="E73" t="str">
        <f>VLOOKUP(Table1[[#This Row],['#]],'Codigo Cantos'!A4:AN239, 11, FALSE)</f>
        <v>Salmo 22 (21)</v>
      </c>
      <c r="F73" t="s">
        <v>812</v>
      </c>
      <c r="G73" s="12" t="str">
        <f>_xlfn.CONCAT("""","archivo","""",": ","""","/cantos/resucito/" &amp; LEFT(Table1[[#This Row],[id]], 1),"/",Table1[[#This Row],[id]],".html","""")</f>
        <v>"archivo": "/cantos/resucito/e/elielilamasabactani.html"</v>
      </c>
      <c r="H73" s="12" t="str">
        <f t="shared" si="0"/>
        <v>{ "id": "elielilamasabactani", "titulo": "Elí, elí, lamá sabactaní", "salmo": "Salmo 22 (21)", "letra": "elí,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"archivo": "/cantos/resucito/e/elielilamasabactani.html"},</v>
      </c>
    </row>
    <row r="74" spans="1:8" x14ac:dyDescent="0.25">
      <c r="A74">
        <v>64</v>
      </c>
      <c r="B74" t="str" cm="1">
        <f t="array" ref="B7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enmediodeaquelgentio</v>
      </c>
      <c r="C74" t="s">
        <v>929</v>
      </c>
      <c r="D74" t="s">
        <v>192</v>
      </c>
      <c r="E74" t="str">
        <f>VLOOKUP(Table1[[#This Row],['#]],'Codigo Cantos'!A4:AN239, 11, FALSE)</f>
        <v>Lucas 8,42b-48</v>
      </c>
      <c r="F74" t="s">
        <v>813</v>
      </c>
      <c r="G74" s="12" t="str">
        <f>_xlfn.CONCAT("""","archivo","""",": ","""","/cantos/resucito/" &amp; LEFT(Table1[[#This Row],[id]], 1),"/",Table1[[#This Row],[id]],".html","""")</f>
        <v>"archivo": "/cantos/resucito/e/enmediodeaquelgentio.html"</v>
      </c>
      <c r="H74" s="12" t="str">
        <f t="shared" si="0"/>
        <v>{ "id": "enmediodeaquelgentio", "titulo": "En medio de aquel gentío ", "salmo": "Lucas 8,42b-48", "letra": "en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"archivo": "/cantos/resucito/e/enmediodeaquelgentio.html"},</v>
      </c>
    </row>
    <row r="75" spans="1:8" x14ac:dyDescent="0.25">
      <c r="A75">
        <v>65</v>
      </c>
      <c r="B75" t="str" cm="1">
        <f t="array" ref="B7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enunanocheoscura</v>
      </c>
      <c r="C75" t="s">
        <v>930</v>
      </c>
      <c r="D75" t="s">
        <v>193</v>
      </c>
      <c r="E75" t="str">
        <f>VLOOKUP(Table1[[#This Row],['#]],'Codigo Cantos'!A4:AN239, 11, FALSE)</f>
        <v>Subida al Monte Carmelo – San Juan de la Cruz</v>
      </c>
      <c r="F75" t="s">
        <v>26</v>
      </c>
      <c r="G75" s="12" t="str">
        <f>_xlfn.CONCAT("""","archivo","""",": ","""","/cantos/resucito/" &amp; LEFT(Table1[[#This Row],[id]], 1),"/",Table1[[#This Row],[id]],".html","""")</f>
        <v>"archivo": "/cantos/resucito/e/enunanocheoscura.html"</v>
      </c>
      <c r="H75" s="12" t="str">
        <f t="shared" si="0"/>
        <v>{ "id": "enunanocheoscura", "titulo": "En una noche oscura ", "salmo": "Subida al Monte Carmelo – San Juan de la Cruz", "letra": "en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"archivo": "/cantos/resucito/e/enunanocheoscura.html"},</v>
      </c>
    </row>
    <row r="76" spans="1:8" x14ac:dyDescent="0.25">
      <c r="A76">
        <v>66</v>
      </c>
      <c r="B76" t="str" cm="1">
        <f t="array" ref="B7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eresdignodetomarellibro</v>
      </c>
      <c r="C76" t="s">
        <v>499</v>
      </c>
      <c r="D76" t="s">
        <v>194</v>
      </c>
      <c r="E76" t="str">
        <f>VLOOKUP(Table1[[#This Row],['#]],'Codigo Cantos'!A4:AN239, 11, FALSE)</f>
        <v>Apocalipsis 5,9ss</v>
      </c>
      <c r="F76" t="s">
        <v>814</v>
      </c>
      <c r="G76" s="12" t="str">
        <f>_xlfn.CONCAT("""","archivo","""",": ","""","/cantos/resucito/" &amp; LEFT(Table1[[#This Row],[id]], 1),"/",Table1[[#This Row],[id]],".html","""")</f>
        <v>"archivo": "/cantos/resucito/e/eresdignodetomarellibro.html"</v>
      </c>
      <c r="H76" s="12" t="str">
        <f t="shared" ref="H76:H139" si="1">_xlfn.CONCAT("{ ","""","id","""",": ","""","",B76,"""",", ","""","titulo","""",": ","""",C76,"""",", ","""","salmo","""",": ","""",E76,"""",", ","""","letra","""",": ","""",F76,"""",", ",G76,"},")</f>
        <v>{ "id": "eresdignodetomarellibro", "titulo": "Eres digno de tomar el libro", "salmo": "Apocalipsis 5,9ss", "letra": "eres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"archivo": "/cantos/resucito/e/eresdignodetomarellibro.html"},</v>
      </c>
    </row>
    <row r="77" spans="1:8" x14ac:dyDescent="0.25">
      <c r="A77">
        <v>67</v>
      </c>
      <c r="B77" t="str" cm="1">
        <f t="array" ref="B7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ereshermoso</v>
      </c>
      <c r="C77" t="s">
        <v>500</v>
      </c>
      <c r="D77" t="s">
        <v>196</v>
      </c>
      <c r="E77" t="str">
        <f>VLOOKUP(Table1[[#This Row],['#]],'Codigo Cantos'!A4:AN239, 11, FALSE)</f>
        <v xml:space="preserve">Salmo 45 (44) </v>
      </c>
      <c r="F77" t="s">
        <v>27</v>
      </c>
      <c r="G77" s="12" t="str">
        <f>_xlfn.CONCAT("""","archivo","""",": ","""","/cantos/resucito/" &amp; LEFT(Table1[[#This Row],[id]], 1),"/",Table1[[#This Row],[id]],".html","""")</f>
        <v>"archivo": "/cantos/resucito/e/ereshermoso.html"</v>
      </c>
      <c r="H77" s="12" t="str">
        <f t="shared" si="1"/>
        <v>{ "id": "ereshermoso", "titulo": "Eres hermoso", "salmo": "Salmo 45 (44) ", "letra": "eres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"archivo": "/cantos/resucito/e/ereshermoso.html"},</v>
      </c>
    </row>
    <row r="78" spans="1:8" x14ac:dyDescent="0.25">
      <c r="A78">
        <v>68</v>
      </c>
      <c r="B78" t="str" cm="1">
        <f t="array" ref="B7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espaciente</v>
      </c>
      <c r="C78" t="s">
        <v>502</v>
      </c>
      <c r="D78" t="s">
        <v>197</v>
      </c>
      <c r="E78" t="str">
        <f>VLOOKUP(Table1[[#This Row],['#]],'Codigo Cantos'!A4:AN239, 11, FALSE)</f>
        <v xml:space="preserve">Himno al Espíritu Santo (Kiko Argüello) </v>
      </c>
      <c r="F78" t="s">
        <v>815</v>
      </c>
      <c r="G78" s="12" t="str">
        <f>_xlfn.CONCAT("""","archivo","""",": ","""","/cantos/resucito/" &amp; LEFT(Table1[[#This Row],[id]], 1),"/",Table1[[#This Row],[id]],".html","""")</f>
        <v>"archivo": "/cantos/resucito/e/espaciente.html"</v>
      </c>
      <c r="H78" s="12" t="str">
        <f t="shared" si="1"/>
        <v>{ "id": "espaciente", "titulo": "Es paciente", "salmo": "Himno al Espíritu Santo (Kiko Argüello) ", "letra": "es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"archivo": "/cantos/resucito/e/espaciente.html"},</v>
      </c>
    </row>
    <row r="79" spans="1:8" x14ac:dyDescent="0.25">
      <c r="A79">
        <v>69</v>
      </c>
      <c r="B79" t="str" cm="1">
        <f t="array" ref="B7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escondemeenloocultodetutienda</v>
      </c>
      <c r="C79" t="s">
        <v>931</v>
      </c>
      <c r="D79" t="s">
        <v>198</v>
      </c>
      <c r="E79" t="str">
        <f>VLOOKUP(Table1[[#This Row],['#]],'Codigo Cantos'!A4:AN239, 11, FALSE)</f>
        <v>Salmo 27 (26)</v>
      </c>
      <c r="F79" t="s">
        <v>28</v>
      </c>
      <c r="G79" s="12" t="str">
        <f>_xlfn.CONCAT("""","archivo","""",": ","""","/cantos/resucito/" &amp; LEFT(Table1[[#This Row],[id]], 1),"/",Table1[[#This Row],[id]],".html","""")</f>
        <v>"archivo": "/cantos/resucito/e/escondemeenloocultodetutienda.html"</v>
      </c>
      <c r="H79" s="12" t="str">
        <f t="shared" si="1"/>
        <v>{ "id": "escondemeenloocultodetutienda", "titulo": "Escóndeme en lo oculto de tu tienda ", "salmo": "Salmo 27 (26)", "letra": "escóndeme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"archivo": "/cantos/resucito/e/escondemeenloocultodetutienda.html"},</v>
      </c>
    </row>
    <row r="80" spans="1:8" x14ac:dyDescent="0.25">
      <c r="A80">
        <v>70</v>
      </c>
      <c r="B80" t="str" cm="1">
        <f t="array" ref="B8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escuchadislaslejanas</v>
      </c>
      <c r="C80" t="s">
        <v>932</v>
      </c>
      <c r="D80" t="s">
        <v>199</v>
      </c>
      <c r="E80" t="str">
        <f>VLOOKUP(Table1[[#This Row],['#]],'Codigo Cantos'!A4:AN239, 11, FALSE)</f>
        <v>Isaias 49,1-16 - Segundo canto de Siervo de Yahveh</v>
      </c>
      <c r="F80" t="s">
        <v>29</v>
      </c>
      <c r="G80" s="12" t="str">
        <f>_xlfn.CONCAT("""","archivo","""",": ","""","/cantos/resucito/" &amp; LEFT(Table1[[#This Row],[id]], 1),"/",Table1[[#This Row],[id]],".html","""")</f>
        <v>"archivo": "/cantos/resucito/e/escuchadislaslejanas.html"</v>
      </c>
      <c r="H80" s="12" t="str">
        <f t="shared" si="1"/>
        <v>{ "id": "escuchadislaslejanas", "titulo": "Escuchad, islas lejanas ", "salmo": "Isaias 49,1-16 - Segundo canto de Siervo de Yahveh", "letra": "escuchad,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"archivo": "/cantos/resucito/e/escuchadislaslejanas.html"},</v>
      </c>
    </row>
    <row r="81" spans="1:8" x14ac:dyDescent="0.25">
      <c r="A81">
        <v>71</v>
      </c>
      <c r="B81" t="str" cm="1">
        <f t="array" ref="B8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esteeseldiaenqueactuoelsenor</v>
      </c>
      <c r="C81" t="s">
        <v>933</v>
      </c>
      <c r="D81" t="s">
        <v>200</v>
      </c>
      <c r="E81" t="str">
        <f>VLOOKUP(Table1[[#This Row],['#]],'Codigo Cantos'!A4:AN239, 11, FALSE)</f>
        <v>Sal 118 (117)</v>
      </c>
      <c r="F81" t="s">
        <v>30</v>
      </c>
      <c r="G81" s="12" t="str">
        <f>_xlfn.CONCAT("""","archivo","""",": ","""","/cantos/resucito/" &amp; LEFT(Table1[[#This Row],[id]], 1),"/",Table1[[#This Row],[id]],".html","""")</f>
        <v>"archivo": "/cantos/resucito/e/esteeseldiaenqueactuoelsenor.html"</v>
      </c>
      <c r="H81" s="12" t="str">
        <f t="shared" si="1"/>
        <v>{ "id": "esteeseldiaenqueactuoelsenor", "titulo": "Este es el día en que actuó el señor ", "salmo": "Sal 118 (117)", "letra": "este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"archivo": "/cantos/resucito/e/esteeseldiaenqueactuoelsenor.html"},</v>
      </c>
    </row>
    <row r="82" spans="1:8" x14ac:dyDescent="0.25">
      <c r="A82">
        <v>72</v>
      </c>
      <c r="B82" t="str" cm="1">
        <f t="array" ref="B8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esteeselmandamientomio</v>
      </c>
      <c r="C82" t="s">
        <v>934</v>
      </c>
      <c r="D82" t="s">
        <v>201</v>
      </c>
      <c r="E82" t="str">
        <f>VLOOKUP(Table1[[#This Row],['#]],'Codigo Cantos'!A4:AN239, 11, FALSE)</f>
        <v>Jn 15,12ss</v>
      </c>
      <c r="F82" t="s">
        <v>31</v>
      </c>
      <c r="G82" s="12" t="str">
        <f>_xlfn.CONCAT("""","archivo","""",": ","""","/cantos/resucito/" &amp; LEFT(Table1[[#This Row],[id]], 1),"/",Table1[[#This Row],[id]],".html","""")</f>
        <v>"archivo": "/cantos/resucito/e/esteeselmandamientomio.html"</v>
      </c>
      <c r="H82" s="12" t="str">
        <f t="shared" si="1"/>
        <v>{ "id": "esteeselmandamientomio", "titulo": "Este es el mandamiento mío ", "salmo": "Jn 15,12ss", "letra": "este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"archivo": "/cantos/resucito/e/esteeselmandamientomio.html"},</v>
      </c>
    </row>
    <row r="83" spans="1:8" x14ac:dyDescent="0.25">
      <c r="A83">
        <v>73</v>
      </c>
      <c r="B83" t="str" cm="1">
        <f t="array" ref="B8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evenushalomalejem</v>
      </c>
      <c r="C83" t="s">
        <v>935</v>
      </c>
      <c r="D83" t="s">
        <v>203</v>
      </c>
      <c r="E83" t="str">
        <f>VLOOKUP(Table1[[#This Row],['#]],'Codigo Cantos'!A4:AN239, 11, FALSE)</f>
        <v>Melodía hebraica</v>
      </c>
      <c r="F83" t="s">
        <v>32</v>
      </c>
      <c r="G83" s="12" t="str">
        <f>_xlfn.CONCAT("""","archivo","""",": ","""","/cantos/resucito/" &amp; LEFT(Table1[[#This Row],[id]], 1),"/",Table1[[#This Row],[id]],".html","""")</f>
        <v>"archivo": "/cantos/resucito/e/evenushalomalejem.html"</v>
      </c>
      <c r="H83" s="12" t="str">
        <f t="shared" si="1"/>
        <v>{ "id": "evenushalomalejem", "titulo": "Evenu shalom alejem ", "salmo": "Melodía hebraica", "letra": "evenu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"archivo": "/cantos/resucito/e/evenushalomalejem.html"},</v>
      </c>
    </row>
    <row r="84" spans="1:8" x14ac:dyDescent="0.25">
      <c r="A84">
        <v>74</v>
      </c>
      <c r="B84" t="str" cm="1">
        <f t="array" ref="B8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extiendomismanos</v>
      </c>
      <c r="C84" t="s">
        <v>936</v>
      </c>
      <c r="D84" t="s">
        <v>205</v>
      </c>
      <c r="E84" t="str">
        <f>VLOOKUP(Table1[[#This Row],['#]],'Codigo Cantos'!A4:AN239, 11, FALSE)</f>
        <v>Oda XXVII de Salomón</v>
      </c>
      <c r="F84" t="s">
        <v>33</v>
      </c>
      <c r="G84" s="12" t="str">
        <f>_xlfn.CONCAT("""","archivo","""",": ","""","/cantos/resucito/" &amp; LEFT(Table1[[#This Row],[id]], 1),"/",Table1[[#This Row],[id]],".html","""")</f>
        <v>"archivo": "/cantos/resucito/e/extiendomismanos.html"</v>
      </c>
      <c r="H84" s="12" t="str">
        <f t="shared" si="1"/>
        <v>{ "id": "extiendomismanos", "titulo": "Extiendo mis manos ", "salmo": "Oda XXVII de Salomón", "letra": "extiendo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"archivo": "/cantos/resucito/e/extiendomismanos.html"},</v>
      </c>
    </row>
    <row r="85" spans="1:8" x14ac:dyDescent="0.25">
      <c r="A85">
        <v>75</v>
      </c>
      <c r="B85" t="str" cm="1">
        <f t="array" ref="B8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exultadjustosenelsenor</v>
      </c>
      <c r="C85" t="s">
        <v>937</v>
      </c>
      <c r="D85" t="s">
        <v>207</v>
      </c>
      <c r="E85" t="str">
        <f>VLOOKUP(Table1[[#This Row],['#]],'Codigo Cantos'!A4:AN239, 11, FALSE)</f>
        <v>Sal 33 (32)</v>
      </c>
      <c r="F85" t="s">
        <v>34</v>
      </c>
      <c r="G85" s="12" t="str">
        <f>_xlfn.CONCAT("""","archivo","""",": ","""","/cantos/resucito/" &amp; LEFT(Table1[[#This Row],[id]], 1),"/",Table1[[#This Row],[id]],".html","""")</f>
        <v>"archivo": "/cantos/resucito/e/exultadjustosenelsenor.html"</v>
      </c>
      <c r="H85" s="12" t="str">
        <f t="shared" si="1"/>
        <v>{ "id": "exultadjustosenelsenor", "titulo": "Exultad, justos, en el señor", "salmo": "Sal 33 (32)", "letra": "exultad,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"archivo": "/cantos/resucito/e/exultadjustosenelsenor.html"},</v>
      </c>
    </row>
    <row r="86" spans="1:8" x14ac:dyDescent="0.25">
      <c r="A86">
        <v>76</v>
      </c>
      <c r="B86" t="str" cm="1">
        <f t="array" ref="B8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felicidadparaelhombre</v>
      </c>
      <c r="C86" t="s">
        <v>938</v>
      </c>
      <c r="D86" t="s">
        <v>208</v>
      </c>
      <c r="E86" t="str">
        <f>VLOOKUP(Table1[[#This Row],['#]],'Codigo Cantos'!A4:AN239, 11, FALSE)</f>
        <v>Sal 128 (127)</v>
      </c>
      <c r="F86" t="s">
        <v>816</v>
      </c>
      <c r="G86" s="12" t="str">
        <f>_xlfn.CONCAT("""","archivo","""",": ","""","/cantos/resucito/" &amp; LEFT(Table1[[#This Row],[id]], 1),"/",Table1[[#This Row],[id]],".html","""")</f>
        <v>"archivo": "/cantos/resucito/f/felicidadparaelhombre.html"</v>
      </c>
      <c r="H86" s="12" t="str">
        <f t="shared" si="1"/>
        <v>{ "id": "felicidadparaelhombre", "titulo": "Felicidad para el hombre ", "salmo": "Sal 128 (127)", "letra": "felicidad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"archivo": "/cantos/resucito/f/felicidadparaelhombre.html"},</v>
      </c>
    </row>
    <row r="87" spans="1:8" x14ac:dyDescent="0.25">
      <c r="A87">
        <v>77</v>
      </c>
      <c r="B87" t="str" cm="1">
        <f t="array" ref="B8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graciasayahveh</v>
      </c>
      <c r="C87" t="s">
        <v>939</v>
      </c>
      <c r="D87" t="s">
        <v>210</v>
      </c>
      <c r="E87" t="str">
        <f>VLOOKUP(Table1[[#This Row],['#]],'Codigo Cantos'!A4:AN239, 11, FALSE)</f>
        <v>Sal 136 (135) - Melodía hebraica</v>
      </c>
      <c r="F87" t="s">
        <v>817</v>
      </c>
      <c r="G87" s="12" t="str">
        <f>_xlfn.CONCAT("""","archivo","""",": ","""","/cantos/resucito/" &amp; LEFT(Table1[[#This Row],[id]], 1),"/",Table1[[#This Row],[id]],".html","""")</f>
        <v>"archivo": "/cantos/resucito/g/graciasayahveh.html"</v>
      </c>
      <c r="H87" s="12" t="str">
        <f t="shared" si="1"/>
        <v>{ "id": "graciasayahveh", "titulo": "Gracias a yahveh", "salmo": "Sal 136 (135) - Melodía hebraica", "letra": "gracias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"archivo": "/cantos/resucito/g/graciasayahveh.html"},</v>
      </c>
    </row>
    <row r="88" spans="1:8" x14ac:dyDescent="0.25">
      <c r="A88">
        <v>78</v>
      </c>
      <c r="B88" t="str" cm="1">
        <f t="array" ref="B8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gritadjubilosos</v>
      </c>
      <c r="C88" t="s">
        <v>519</v>
      </c>
      <c r="D88" t="s">
        <v>212</v>
      </c>
      <c r="E88" t="str">
        <f>VLOOKUP(Table1[[#This Row],['#]],'Codigo Cantos'!A4:AN239, 11, FALSE)</f>
        <v>Isaías 12,1ss</v>
      </c>
      <c r="F88" t="s">
        <v>818</v>
      </c>
      <c r="G88" s="12" t="str">
        <f>_xlfn.CONCAT("""","archivo","""",": ","""","/cantos/resucito/" &amp; LEFT(Table1[[#This Row],[id]], 1),"/",Table1[[#This Row],[id]],".html","""")</f>
        <v>"archivo": "/cantos/resucito/g/gritadjubilosos.html"</v>
      </c>
      <c r="H88" s="12" t="str">
        <f t="shared" si="1"/>
        <v>{ "id": "gritadjubilosos", "titulo": "Gritad jubilosos", "salmo": "Isaías 12,1ss", "letra": "gritad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"archivo": "/cantos/resucito/g/gritadjubilosos.html"},</v>
      </c>
    </row>
    <row r="89" spans="1:8" x14ac:dyDescent="0.25">
      <c r="A89">
        <v>79</v>
      </c>
      <c r="B89" t="str" cm="1">
        <f t="array" ref="B8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haciatimoradasanta</v>
      </c>
      <c r="C89" t="s">
        <v>521</v>
      </c>
      <c r="D89" t="s">
        <v>213</v>
      </c>
      <c r="E89" t="str">
        <f>VLOOKUP(Table1[[#This Row],['#]],'Codigo Cantos'!A4:AN239, 11, FALSE)</f>
        <v>Himno procesional eucarístico (Kiko Argüello)</v>
      </c>
      <c r="F89" t="s">
        <v>35</v>
      </c>
      <c r="G89" s="12" t="str">
        <f>_xlfn.CONCAT("""","archivo","""",": ","""","/cantos/resucito/" &amp; LEFT(Table1[[#This Row],[id]], 1),"/",Table1[[#This Row],[id]],".html","""")</f>
        <v>"archivo": "/cantos/resucito/h/haciatimoradasanta.html"</v>
      </c>
      <c r="H89" s="12" t="str">
        <f t="shared" si="1"/>
        <v>{ "id": "haciatimoradasanta", "titulo": "Hacia ti, morada santa", "salmo": "Himno procesional eucarístico (Kiko Argüello)", "letra": "hacia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"archivo": "/cantos/resucito/h/haciatimoradasanta.html"},</v>
      </c>
    </row>
    <row r="90" spans="1:8" x14ac:dyDescent="0.25">
      <c r="A90">
        <v>80</v>
      </c>
      <c r="B90" t="str" cm="1">
        <f t="array" ref="B9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hastacuando</v>
      </c>
      <c r="C90" t="s">
        <v>523</v>
      </c>
      <c r="D90" t="s">
        <v>214</v>
      </c>
      <c r="E90" t="str">
        <f>VLOOKUP(Table1[[#This Row],['#]],'Codigo Cantos'!A4:AN239, 11, FALSE)</f>
        <v>Sal 13 (12)</v>
      </c>
      <c r="F90" t="s">
        <v>36</v>
      </c>
      <c r="G90" s="12" t="str">
        <f>_xlfn.CONCAT("""","archivo","""",": ","""","/cantos/resucito/" &amp; LEFT(Table1[[#This Row],[id]], 1),"/",Table1[[#This Row],[id]],".html","""")</f>
        <v>"archivo": "/cantos/resucito/h/hastacuando.html"</v>
      </c>
      <c r="H90" s="12" t="str">
        <f t="shared" si="1"/>
        <v>{ "id": "hastacuando", "titulo": "Hasta cuándo", "salmo": "Sal 13 (12)", "letra": "hasta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"archivo": "/cantos/resucito/h/hastacuando.html"},</v>
      </c>
    </row>
    <row r="91" spans="1:8" x14ac:dyDescent="0.25">
      <c r="A91">
        <v>81</v>
      </c>
      <c r="B91" t="str" cm="1">
        <f t="array" ref="B9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heaquimisiervo</v>
      </c>
      <c r="C91" t="s">
        <v>524</v>
      </c>
      <c r="D91" t="s">
        <v>216</v>
      </c>
      <c r="E91" t="str">
        <f>VLOOKUP(Table1[[#This Row],['#]],'Codigo Cantos'!A4:AN239, 11, FALSE)</f>
        <v>Isaías 42,1-4; Mateo 12,18-21 - Primer canto de Siervo de Yahveh</v>
      </c>
      <c r="F91" t="s">
        <v>37</v>
      </c>
      <c r="G91" s="12" t="str">
        <f>_xlfn.CONCAT("""","archivo","""",": ","""","/cantos/resucito/" &amp; LEFT(Table1[[#This Row],[id]], 1),"/",Table1[[#This Row],[id]],".html","""")</f>
        <v>"archivo": "/cantos/resucito/h/heaquimisiervo.html"</v>
      </c>
      <c r="H91" s="12" t="str">
        <f t="shared" si="1"/>
        <v>{ "id": "heaquimisiervo", "titulo": "He aquí mi siervo", "salmo": "Isaías 42,1-4; Mateo 12,18-21 - Primer canto de Siervo de Yahveh", "letra": "he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"archivo": "/cantos/resucito/h/heaquimisiervo.html"},</v>
      </c>
    </row>
    <row r="92" spans="1:8" x14ac:dyDescent="0.25">
      <c r="A92">
        <v>82</v>
      </c>
      <c r="B92" t="str" cm="1">
        <f t="array" ref="B9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heaquiquevengopresto</v>
      </c>
      <c r="C92" t="s">
        <v>528</v>
      </c>
      <c r="D92" t="s">
        <v>217</v>
      </c>
      <c r="E92" t="str">
        <f>VLOOKUP(Table1[[#This Row],['#]],'Codigo Cantos'!A4:AN239, 11, FALSE)</f>
        <v>Apocalipsis 22,12-16</v>
      </c>
      <c r="F92" t="s">
        <v>38</v>
      </c>
      <c r="G92" s="12" t="str">
        <f>_xlfn.CONCAT("""","archivo","""",": ","""","/cantos/resucito/" &amp; LEFT(Table1[[#This Row],[id]], 1),"/",Table1[[#This Row],[id]],".html","""")</f>
        <v>"archivo": "/cantos/resucito/h/heaquiquevengopresto.html"</v>
      </c>
      <c r="H92" s="12" t="str">
        <f t="shared" si="1"/>
        <v>{ "id": "heaquiquevengopresto", "titulo": "He aquí que vengo presto", "salmo": "Apocalipsis 22,12-16", "letra": "he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"archivo": "/cantos/resucito/h/heaquiquevengopresto.html"},</v>
      </c>
    </row>
    <row r="93" spans="1:8" x14ac:dyDescent="0.25">
      <c r="A93">
        <v>83</v>
      </c>
      <c r="B93" t="str" cm="1">
        <f t="array" ref="B9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heesperadoenelsenor</v>
      </c>
      <c r="C93" t="s">
        <v>940</v>
      </c>
      <c r="D93" t="s">
        <v>218</v>
      </c>
      <c r="E93" t="str">
        <f>VLOOKUP(Table1[[#This Row],['#]],'Codigo Cantos'!A4:AN239, 11, FALSE)</f>
        <v>Salmo 40 (39)</v>
      </c>
      <c r="F93" t="s">
        <v>819</v>
      </c>
      <c r="G93" s="12" t="str">
        <f>_xlfn.CONCAT("""","archivo","""",": ","""","/cantos/resucito/" &amp; LEFT(Table1[[#This Row],[id]], 1),"/",Table1[[#This Row],[id]],".html","""")</f>
        <v>"archivo": "/cantos/resucito/h/heesperadoenelsenor.html"</v>
      </c>
      <c r="H93" s="12" t="str">
        <f t="shared" si="1"/>
        <v>{ "id": "heesperadoenelsenor", "titulo": "He esperado en el señor", "salmo": "Salmo 40 (39)", "letra": "he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"archivo": "/cantos/resucito/h/heesperadoenelsenor.html"},</v>
      </c>
    </row>
    <row r="94" spans="1:8" x14ac:dyDescent="0.25">
      <c r="A94">
        <v>84</v>
      </c>
      <c r="B94" t="str" cm="1">
        <f t="array" ref="B9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hijasdejerusalen</v>
      </c>
      <c r="C94" t="s">
        <v>941</v>
      </c>
      <c r="D94" t="s">
        <v>219</v>
      </c>
      <c r="E94" t="str">
        <f>VLOOKUP(Table1[[#This Row],['#]],'Codigo Cantos'!A4:AN239, 11, FALSE)</f>
        <v>Lucas 23,28-46</v>
      </c>
      <c r="F94" t="s">
        <v>39</v>
      </c>
      <c r="G94" s="12" t="str">
        <f>_xlfn.CONCAT("""","archivo","""",": ","""","/cantos/resucito/" &amp; LEFT(Table1[[#This Row],[id]], 1),"/",Table1[[#This Row],[id]],".html","""")</f>
        <v>"archivo": "/cantos/resucito/h/hijasdejerusalen.html"</v>
      </c>
      <c r="H94" s="12" t="str">
        <f t="shared" si="1"/>
        <v>{ "id": "hijasdejerusalen", "titulo": "Hijas de jerusalén", "salmo": "Lucas 23,28-46", "letra": "hijas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"archivo": "/cantos/resucito/h/hijasdejerusalen.html"},</v>
      </c>
    </row>
    <row r="95" spans="1:8" x14ac:dyDescent="0.25">
      <c r="A95">
        <v>85</v>
      </c>
      <c r="B95" t="str" cm="1">
        <f t="array" ref="B9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himnoacristoluz</v>
      </c>
      <c r="C95" t="s">
        <v>942</v>
      </c>
      <c r="D95" t="s">
        <v>220</v>
      </c>
      <c r="E95" t="str">
        <f>VLOOKUP(Table1[[#This Row],['#]],'Codigo Cantos'!A4:AN239, 11, FALSE)</f>
        <v>Himno vespertino (San Gregorio Nacianceno)</v>
      </c>
      <c r="F95" t="s">
        <v>820</v>
      </c>
      <c r="G95" s="12" t="str">
        <f>_xlfn.CONCAT("""","archivo","""",": ","""","/cantos/resucito/" &amp; LEFT(Table1[[#This Row],[id]], 1),"/",Table1[[#This Row],[id]],".html","""")</f>
        <v>"archivo": "/cantos/resucito/h/himnoacristoluz.html"</v>
      </c>
      <c r="H95" s="12" t="str">
        <f t="shared" si="1"/>
        <v>{ "id": "himnoacristoluz", "titulo": "Himno a cristo luz", "salmo": "Himno vespertino (San Gregorio Nacianceno)", "letra": "himno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 "archivo": "/cantos/resucito/h/himnoacristoluz.html"},</v>
      </c>
    </row>
    <row r="96" spans="1:8" x14ac:dyDescent="0.25">
      <c r="A96">
        <v>86</v>
      </c>
      <c r="B96" t="str" cm="1">
        <f t="array" ref="B9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himnoalacaridad</v>
      </c>
      <c r="C96" t="s">
        <v>537</v>
      </c>
      <c r="D96" t="s">
        <v>222</v>
      </c>
      <c r="E96" t="str">
        <f>VLOOKUP(Table1[[#This Row],['#]],'Codigo Cantos'!A4:AN239, 11, FALSE)</f>
        <v>1 Corintios 13,1-7</v>
      </c>
      <c r="F96" t="s">
        <v>821</v>
      </c>
      <c r="G96" s="12" t="str">
        <f>_xlfn.CONCAT("""","archivo","""",": ","""","/cantos/resucito/" &amp; LEFT(Table1[[#This Row],[id]], 1),"/",Table1[[#This Row],[id]],".html","""")</f>
        <v>"archivo": "/cantos/resucito/h/himnoalacaridad.html"</v>
      </c>
      <c r="H96" s="12" t="str">
        <f t="shared" si="1"/>
        <v>{ "id": "himnoalacaridad", "titulo": "Himno a la caridad", "salmo": "1 Corintios 13,1-7", "letra": "himno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 "archivo": "/cantos/resucito/h/himnoalacaridad.html"},</v>
      </c>
    </row>
    <row r="97" spans="1:8" x14ac:dyDescent="0.25">
      <c r="A97">
        <v>87</v>
      </c>
      <c r="B97" t="str" cm="1">
        <f t="array" ref="B9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himnoalakenosis</v>
      </c>
      <c r="C97" t="s">
        <v>541</v>
      </c>
      <c r="D97" t="s">
        <v>223</v>
      </c>
      <c r="E97" t="str">
        <f>VLOOKUP(Table1[[#This Row],['#]],'Codigo Cantos'!A4:AN239, 11, FALSE)</f>
        <v>Filipenses 2,1-11</v>
      </c>
      <c r="F97" t="s">
        <v>822</v>
      </c>
      <c r="G97" s="12" t="str">
        <f>_xlfn.CONCAT("""","archivo","""",": ","""","/cantos/resucito/" &amp; LEFT(Table1[[#This Row],[id]], 1),"/",Table1[[#This Row],[id]],".html","""")</f>
        <v>"archivo": "/cantos/resucito/h/himnoalakenosis.html"</v>
      </c>
      <c r="H97" s="12" t="str">
        <f t="shared" si="1"/>
        <v>{ "id": "himnoalakenosis", "titulo": "Himno a la kenosis", "salmo": "Filipenses 2,1-11", "letra": "himno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 "archivo": "/cantos/resucito/h/himnoalakenosis.html"},</v>
      </c>
    </row>
    <row r="98" spans="1:8" x14ac:dyDescent="0.25">
      <c r="A98">
        <v>88</v>
      </c>
      <c r="B98" t="str" cm="1">
        <f t="array" ref="B9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himnodeadviento</v>
      </c>
      <c r="C98" t="s">
        <v>943</v>
      </c>
      <c r="D98" t="s">
        <v>224</v>
      </c>
      <c r="E98" t="str">
        <f>VLOOKUP(Table1[[#This Row],['#]],'Codigo Cantos'!A4:AN239, 11, FALSE)</f>
        <v>Himno lat. «Vox clara ecce Intonat»</v>
      </c>
      <c r="F98" t="s">
        <v>40</v>
      </c>
      <c r="G98" s="12" t="str">
        <f>_xlfn.CONCAT("""","archivo","""",": ","""","/cantos/resucito/" &amp; LEFT(Table1[[#This Row],[id]], 1),"/",Table1[[#This Row],[id]],".html","""")</f>
        <v>"archivo": "/cantos/resucito/h/himnodeadviento.html"</v>
      </c>
      <c r="H98" s="12" t="str">
        <f t="shared" si="1"/>
        <v>{ "id": "himnodeadviento", "titulo": "Himno de adviento", "salmo": "Himno lat. «Vox clara ecce Intonat»", "letra": "himno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"archivo": "/cantos/resucito/h/himnodeadviento.html"},</v>
      </c>
    </row>
    <row r="99" spans="1:8" x14ac:dyDescent="0.25">
      <c r="A99">
        <v>89</v>
      </c>
      <c r="B99" t="str" cm="1">
        <f t="array" ref="B9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himnodelaascension</v>
      </c>
      <c r="C99" t="s">
        <v>944</v>
      </c>
      <c r="D99" t="s">
        <v>225</v>
      </c>
      <c r="E99" t="str">
        <f>VLOOKUP(Table1[[#This Row],['#]],'Codigo Cantos'!A4:AN239, 11, FALSE)</f>
        <v xml:space="preserve">Himno de Laudes del tiempo Pascual, de la Ascensión a Pentecostés  / Himno de la liturgia de las horas </v>
      </c>
      <c r="F99" t="s">
        <v>823</v>
      </c>
      <c r="G99" s="12" t="str">
        <f>_xlfn.CONCAT("""","archivo","""",": ","""","/cantos/resucito/" &amp; LEFT(Table1[[#This Row],[id]], 1),"/",Table1[[#This Row],[id]],".html","""")</f>
        <v>"archivo": "/cantos/resucito/h/himnodelaascension.html"</v>
      </c>
      <c r="H99" s="12" t="str">
        <f t="shared" si="1"/>
        <v>{ "id": "himnodelaascension", "titulo": "Himno de la ascensión", "salmo": "Himno de Laudes del tiempo Pascual, de la Ascensión a Pentecostés  / Himno de la liturgia de las horas ", "letra": "himno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"archivo": "/cantos/resucito/h/himnodelaascension.html"},</v>
      </c>
    </row>
    <row r="100" spans="1:8" x14ac:dyDescent="0.25">
      <c r="A100">
        <v>90</v>
      </c>
      <c r="B100" t="str" cm="1">
        <f t="array" ref="B10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himnodepascua</v>
      </c>
      <c r="C100" t="s">
        <v>945</v>
      </c>
      <c r="D100" t="s">
        <v>226</v>
      </c>
      <c r="E100" t="str">
        <f>VLOOKUP(Table1[[#This Row],['#]],'Codigo Cantos'!A4:AN239, 11, FALSE)</f>
        <v>Himno lat. «Aurora lucis rutiiat»</v>
      </c>
      <c r="F100" t="s">
        <v>41</v>
      </c>
      <c r="G100" s="12" t="str">
        <f>_xlfn.CONCAT("""","archivo","""",": ","""","/cantos/resucito/" &amp; LEFT(Table1[[#This Row],[id]], 1),"/",Table1[[#This Row],[id]],".html","""")</f>
        <v>"archivo": "/cantos/resucito/h/himnodepascua.html"</v>
      </c>
      <c r="H100" s="12" t="str">
        <f t="shared" si="1"/>
        <v>{ "id": "himnodepascua", "titulo": "Himno de pascua", "salmo": "Himno lat. «Aurora lucis rutiiat»", "letra": "himno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"archivo": "/cantos/resucito/h/himnodepascua.html"},</v>
      </c>
    </row>
    <row r="101" spans="1:8" x14ac:dyDescent="0.25">
      <c r="A101">
        <v>91</v>
      </c>
      <c r="B101" t="str" cm="1">
        <f t="array" ref="B10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huyeamadomio</v>
      </c>
      <c r="C101" t="s">
        <v>549</v>
      </c>
      <c r="D101" t="s">
        <v>227</v>
      </c>
      <c r="E101" t="str">
        <f>VLOOKUP(Table1[[#This Row],['#]],'Codigo Cantos'!A4:AN239, 11, FALSE)</f>
        <v>Cantar de los Cantares 8,10-14</v>
      </c>
      <c r="F101" t="s">
        <v>42</v>
      </c>
      <c r="G101" s="12" t="str">
        <f>_xlfn.CONCAT("""","archivo","""",": ","""","/cantos/resucito/" &amp; LEFT(Table1[[#This Row],[id]], 1),"/",Table1[[#This Row],[id]],".html","""")</f>
        <v>"archivo": "/cantos/resucito/h/huyeamadomio.html"</v>
      </c>
      <c r="H101" s="12" t="str">
        <f t="shared" si="1"/>
        <v>{ "id": "huyeamadomio", "titulo": "Huye, amado mío", "salmo": "Cantar de los Cantares 8,10-14", "letra": "huye,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"archivo": "/cantos/resucito/h/huyeamadomio.html"},</v>
      </c>
    </row>
    <row r="102" spans="1:8" x14ac:dyDescent="0.25">
      <c r="A102">
        <v>92</v>
      </c>
      <c r="B102" t="str" cm="1">
        <f t="array" ref="B10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idyanunciadamishermanos</v>
      </c>
      <c r="C102" t="s">
        <v>551</v>
      </c>
      <c r="D102" t="s">
        <v>228</v>
      </c>
      <c r="E102" t="str">
        <f>VLOOKUP(Table1[[#This Row],['#]],'Codigo Cantos'!A4:AN239, 11, FALSE)</f>
        <v>Mateo 28,10.16-20</v>
      </c>
      <c r="F102" t="s">
        <v>43</v>
      </c>
      <c r="G102" s="12" t="str">
        <f>_xlfn.CONCAT("""","archivo","""",": ","""","/cantos/resucito/" &amp; LEFT(Table1[[#This Row],[id]], 1),"/",Table1[[#This Row],[id]],".html","""")</f>
        <v>"archivo": "/cantos/resucito/i/idyanunciadamishermanos.html"</v>
      </c>
      <c r="H102" s="12" t="str">
        <f t="shared" si="1"/>
        <v>{ "id": "idyanunciadamishermanos", "titulo": "Id y anunciad a mis hermanos", "salmo": "Mateo 28,10.16-20", "letra": "id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"archivo": "/cantos/resucito/i/idyanunciadamishermanos.html"},</v>
      </c>
    </row>
    <row r="103" spans="1:8" x14ac:dyDescent="0.25">
      <c r="A103">
        <v>93</v>
      </c>
      <c r="B103" t="str" cm="1">
        <f t="array" ref="B10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improperios</v>
      </c>
      <c r="C103" t="s">
        <v>553</v>
      </c>
      <c r="D103" t="s">
        <v>229</v>
      </c>
      <c r="E103" t="str">
        <f>VLOOKUP(Table1[[#This Row],['#]],'Codigo Cantos'!A4:AN239, 11, FALSE)</f>
        <v>Adoración de la santa Cruz el Viernes santo</v>
      </c>
      <c r="F103" t="s">
        <v>44</v>
      </c>
      <c r="G103" s="12" t="str">
        <f>_xlfn.CONCAT("""","archivo","""",": ","""","/cantos/resucito/" &amp; LEFT(Table1[[#This Row],[id]], 1),"/",Table1[[#This Row],[id]],".html","""")</f>
        <v>"archivo": "/cantos/resucito/i/improperios.html"</v>
      </c>
      <c r="H103" s="12" t="str">
        <f t="shared" si="1"/>
        <v>{ "id": "improperios", "titulo": "Improperios", "salmo": "Adoración de la santa Cruz el Viernes santo", "letra": "improperios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 yo te he abierto un camino en el desierto, yo te he alimentado con el maná, te he introducido en la tierra prometida, y tú, y tú, me has preparado la cruz. ¡oh pueblo mío ... ¿qué más he podido hacer por ti que no haya hecho? yo te llamé: «mi viña amada», y tú, y tú me has dado fruto amargo. hágios o théos, sanctus deus. hágios ischyrós, sanctus fortis. hágios athánatos, eléison himás. sanctus et inmortalis, miserere nobis. ¡oh pueblo mío ...", "archivo": "/cantos/resucito/i/improperios.html"},</v>
      </c>
    </row>
    <row r="104" spans="1:8" x14ac:dyDescent="0.25">
      <c r="A104">
        <v>94</v>
      </c>
      <c r="B104" t="str" cm="1">
        <f t="array" ref="B10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jerusalenreconstruida</v>
      </c>
      <c r="C104" t="s">
        <v>556</v>
      </c>
      <c r="D104" t="s">
        <v>231</v>
      </c>
      <c r="E104" t="str">
        <f>VLOOKUP(Table1[[#This Row],['#]],'Codigo Cantos'!A4:AN239, 11, FALSE)</f>
        <v>Tobias 13,11-17</v>
      </c>
      <c r="F104" t="s">
        <v>45</v>
      </c>
      <c r="G104" s="12" t="str">
        <f>_xlfn.CONCAT("""","archivo","""",": ","""","/cantos/resucito/" &amp; LEFT(Table1[[#This Row],[id]], 1),"/",Table1[[#This Row],[id]],".html","""")</f>
        <v>"archivo": "/cantos/resucito/j/jerusalenreconstruida.html"</v>
      </c>
      <c r="H104" s="12" t="str">
        <f t="shared" si="1"/>
        <v>{ "id": "jerusalenreconstruida", "titulo": "Jerusalén reconstruida", "salmo": "Tobias 13,11-17", "letra": "jerusalén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 a. aleluya,aleluya,aleluya,aleluya. aleluya,aleluya,aleluya,aleluya.", "archivo": "/cantos/resucito/j/jerusalenreconstruida.html"},</v>
      </c>
    </row>
    <row r="105" spans="1:8" x14ac:dyDescent="0.25">
      <c r="A105">
        <v>95</v>
      </c>
      <c r="B105" t="str" cm="1">
        <f t="array" ref="B10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jesusrecorriatodaslasciudades</v>
      </c>
      <c r="C105" t="s">
        <v>558</v>
      </c>
      <c r="D105" t="s">
        <v>232</v>
      </c>
      <c r="E105" t="str">
        <f>VLOOKUP(Table1[[#This Row],['#]],'Codigo Cantos'!A4:AN239, 11, FALSE)</f>
        <v xml:space="preserve">Mateo 9,35ss; 10 </v>
      </c>
      <c r="F105" t="s">
        <v>824</v>
      </c>
      <c r="G105" s="12" t="str">
        <f>_xlfn.CONCAT("""","archivo","""",": ","""","/cantos/resucito/" &amp; LEFT(Table1[[#This Row],[id]], 1),"/",Table1[[#This Row],[id]],".html","""")</f>
        <v>"archivo": "/cantos/resucito/j/jesusrecorriatodaslasciudades.html"</v>
      </c>
      <c r="H105" s="12" t="str">
        <f t="shared" si="1"/>
        <v>{ "id": "jesusrecorriatodaslasciudades", "titulo": "Jesús recorría todas las ciudades", "salmo": "Mateo 9,35ss; 10 ", "letra": "jesús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"archivo": "/cantos/resucito/j/jesusrecorriatodaslasciudades.html"},</v>
      </c>
    </row>
    <row r="106" spans="1:8" x14ac:dyDescent="0.25">
      <c r="A106">
        <v>96</v>
      </c>
      <c r="B106" t="str" cm="1">
        <f t="array" ref="B10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lacorderadedios</v>
      </c>
      <c r="C106" t="s">
        <v>560</v>
      </c>
      <c r="D106" t="s">
        <v>233</v>
      </c>
      <c r="E106" t="str">
        <f>VLOOKUP(Table1[[#This Row],['#]],'Codigo Cantos'!A4:AN239, 11, FALSE)</f>
        <v>Mateo 1,18s; 2,13s.18</v>
      </c>
      <c r="F106" t="s">
        <v>888</v>
      </c>
      <c r="G106" s="12" t="str">
        <f>_xlfn.CONCAT("""","archivo","""",": ","""","/cantos/resucito/" &amp; LEFT(Table1[[#This Row],[id]], 1),"/",Table1[[#This Row],[id]],".html","""")</f>
        <v>"archivo": "/cantos/resucito/l/lacorderadedios.html"</v>
      </c>
      <c r="H106" s="12" t="str">
        <f t="shared" si="1"/>
        <v>{ "id": "lacorderadedios", "titulo": "La cordera de Dios", "salmo": "Mateo 1,18s; 2,13s.18", "letra": "la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"archivo": "/cantos/resucito/l/lacorderadedios.html"},</v>
      </c>
    </row>
    <row r="107" spans="1:8" x14ac:dyDescent="0.25">
      <c r="A107">
        <v>97</v>
      </c>
      <c r="B107" t="str" cm="1">
        <f t="array" ref="B10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laespada</v>
      </c>
      <c r="C107" t="s">
        <v>562</v>
      </c>
      <c r="D107" t="s">
        <v>234</v>
      </c>
      <c r="E107" t="str">
        <f>VLOOKUP(Table1[[#This Row],['#]],'Codigo Cantos'!A4:AN239, 11, FALSE)</f>
        <v>Ezequiel 21,14-22</v>
      </c>
      <c r="F107" t="s">
        <v>825</v>
      </c>
      <c r="G107" s="12" t="str">
        <f>_xlfn.CONCAT("""","archivo","""",": ","""","/cantos/resucito/" &amp; LEFT(Table1[[#This Row],[id]], 1),"/",Table1[[#This Row],[id]],".html","""")</f>
        <v>"archivo": "/cantos/resucito/l/laespada.html"</v>
      </c>
      <c r="H107" s="12" t="str">
        <f t="shared" si="1"/>
        <v>{ "id": "laespada", "titulo": "La espada", "salmo": "Ezequiel 21,14-22", "letra": "la espada ezequiel 21,14-22  espada, espada, bruñida para matar. a. espada, espada, bruñida para matar.  maría, maría, madre de Dios. a. maría, maría, madre de Dios.  grita, hijo de hombre, grita, hijo de hombre: la espada es para mi pueblo, espada para mi pueblo. a. espada, espada .... maría, maría ...  gira a tu derecha, gira hacia tu izquierda, allí donde tus filos quedarán saciados, allí donde se saciará mi alma. a. espada, espada .... maría, maría ...  bruñida para matar, bruñida para matar. grita, hijo de hombre, grita, hijo de hombre: la espada es para mi pueblo, espada para mi pueblo. a. espada, espada ... maría, maría ...", "archivo": "/cantos/resucito/l/laespada.html"},</v>
      </c>
    </row>
    <row r="108" spans="1:8" x14ac:dyDescent="0.25">
      <c r="A108">
        <v>98</v>
      </c>
      <c r="B108" t="str" cm="1">
        <f t="array" ref="B10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lamarchaesdura</v>
      </c>
      <c r="C108" t="s">
        <v>564</v>
      </c>
      <c r="D108" t="s">
        <v>235</v>
      </c>
      <c r="E108" t="str">
        <f>VLOOKUP(Table1[[#This Row],['#]],'Codigo Cantos'!A4:AN239, 11, FALSE)</f>
        <v>Espiritual negro «Go down, Moses»</v>
      </c>
      <c r="F108" t="s">
        <v>46</v>
      </c>
      <c r="G108" s="12" t="str">
        <f>_xlfn.CONCAT("""","archivo","""",": ","""","/cantos/resucito/" &amp; LEFT(Table1[[#This Row],[id]], 1),"/",Table1[[#This Row],[id]],".html","""")</f>
        <v>"archivo": "/cantos/resucito/l/lamarchaesdura.html"</v>
      </c>
      <c r="H108" s="12" t="str">
        <f t="shared" si="1"/>
        <v>{ "id": "lamarchaesdura", "titulo": "La marcha es dura", "salmo": "Espiritual negro «Go down, Moses»", "letra": "la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"archivo": "/cantos/resucito/l/lamarchaesdura.html"},</v>
      </c>
    </row>
    <row r="109" spans="1:8" x14ac:dyDescent="0.25">
      <c r="A109">
        <v>99</v>
      </c>
      <c r="B109" t="str" cm="1">
        <f t="array" ref="B10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lasalve</v>
      </c>
      <c r="C109" t="s">
        <v>946</v>
      </c>
      <c r="D109" t="s">
        <v>237</v>
      </c>
      <c r="E109" t="str">
        <f>VLOOKUP(Table1[[#This Row],['#]],'Codigo Cantos'!A4:AN239, 11, FALSE)</f>
        <v>Himno lat. «Salve Regina»</v>
      </c>
      <c r="F109" t="s">
        <v>826</v>
      </c>
      <c r="G109" s="12" t="str">
        <f>_xlfn.CONCAT("""","archivo","""",": ","""","/cantos/resucito/" &amp; LEFT(Table1[[#This Row],[id]], 1),"/",Table1[[#This Row],[id]],".html","""")</f>
        <v>"archivo": "/cantos/resucito/l/lasalve.html"</v>
      </c>
      <c r="H109" s="12" t="str">
        <f t="shared" si="1"/>
        <v>{ "id": "lasalve", "titulo": "La salve", "salmo": "Himno lat. «Salve Regina»", "letra": "la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"archivo": "/cantos/resucito/l/lasalve.html"},</v>
      </c>
    </row>
    <row r="110" spans="1:8" x14ac:dyDescent="0.25">
      <c r="A110">
        <v>100</v>
      </c>
      <c r="B110" t="str" cm="1">
        <f t="array" ref="B11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lasiegadelasnaciones</v>
      </c>
      <c r="C110" t="s">
        <v>568</v>
      </c>
      <c r="D110" t="s">
        <v>239</v>
      </c>
      <c r="E110" t="str">
        <f>VLOOKUP(Table1[[#This Row],['#]],'Codigo Cantos'!A4:AN239, 11, FALSE)</f>
        <v>Juan 4,31-38</v>
      </c>
      <c r="F110" t="s">
        <v>47</v>
      </c>
      <c r="G110" s="12" t="str">
        <f>_xlfn.CONCAT("""","archivo","""",": ","""","/cantos/resucito/" &amp; LEFT(Table1[[#This Row],[id]], 1),"/",Table1[[#This Row],[id]],".html","""")</f>
        <v>"archivo": "/cantos/resucito/l/lasiegadelasnaciones.html"</v>
      </c>
      <c r="H110" s="12" t="str">
        <f t="shared" si="1"/>
        <v>{ "id": "lasiegadelasnaciones", "titulo": "La siega de las naciones", "salmo": "Juan 4,31-38", "letra": "la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 jn 4,31-38 ya se reúnen los segadores, a ya se reúnen los segadores, y reciben el salario y recogen fruto para la vida eterna, a para la vida eterna. a. ¿no decís vosotros ... yo os he mandado a segar lo que vosotros no habéis trabajado; otros se fatigaron y vosotros os aprovecháis de su fatiga; de modo que el sembrador se alegra, se alegra con el segador. a. ¿no decís vosotros ...", "archivo": "/cantos/resucito/l/lasiegadelasnaciones.html"},</v>
      </c>
    </row>
    <row r="111" spans="1:8" x14ac:dyDescent="0.25">
      <c r="A111">
        <v>101</v>
      </c>
      <c r="B111" t="str" cm="1">
        <f t="array" ref="B11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lavozdemiamado</v>
      </c>
      <c r="C111" t="s">
        <v>570</v>
      </c>
      <c r="D111" t="s">
        <v>240</v>
      </c>
      <c r="E111" t="str">
        <f>VLOOKUP(Table1[[#This Row],['#]],'Codigo Cantos'!A4:AN239, 11, FALSE)</f>
        <v>Cantar de los Cantares 2,8-17</v>
      </c>
      <c r="F111" t="s">
        <v>48</v>
      </c>
      <c r="G111" s="12" t="str">
        <f>_xlfn.CONCAT("""","archivo","""",": ","""","/cantos/resucito/" &amp; LEFT(Table1[[#This Row],[id]], 1),"/",Table1[[#This Row],[id]],".html","""")</f>
        <v>"archivo": "/cantos/resucito/l/lavozdemiamado.html"</v>
      </c>
      <c r="H111" s="12" t="str">
        <f t="shared" si="1"/>
        <v>{ "id": "lavozdemiamado", "titulo": "La voz de mi amado", "salmo": "Cantar de los Cantares 2,8-17", "letra": "la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 "archivo": "/cantos/resucito/l/lavozdemiamado.html"},</v>
      </c>
    </row>
    <row r="112" spans="1:8" x14ac:dyDescent="0.25">
      <c r="A112">
        <v>102</v>
      </c>
      <c r="B112" t="str" cm="1">
        <f t="array" ref="B11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lasarmasdelaluz</v>
      </c>
      <c r="C112" t="s">
        <v>572</v>
      </c>
      <c r="D112" t="s">
        <v>241</v>
      </c>
      <c r="E112" t="str">
        <f>VLOOKUP(Table1[[#This Row],['#]],'Codigo Cantos'!A4:AN239, 11, FALSE)</f>
        <v>cf Efesios 6,11.ss</v>
      </c>
      <c r="F112" t="s">
        <v>827</v>
      </c>
      <c r="G112" s="12" t="str">
        <f>_xlfn.CONCAT("""","archivo","""",": ","""","/cantos/resucito/" &amp; LEFT(Table1[[#This Row],[id]], 1),"/",Table1[[#This Row],[id]],".html","""")</f>
        <v>"archivo": "/cantos/resucito/l/lasarmasdelaluz.html"</v>
      </c>
      <c r="H112" s="12" t="str">
        <f t="shared" si="1"/>
        <v>{ "id": "lasarmasdelaluz", "titulo": "Las armas de la luz", "salmo": "cf Efesios 6,11.ss", "letra": "las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"archivo": "/cantos/resucito/l/lasarmasdelaluz.html"},</v>
      </c>
    </row>
    <row r="113" spans="1:8" x14ac:dyDescent="0.25">
      <c r="A113">
        <v>103</v>
      </c>
      <c r="B113" t="str" cm="1">
        <f t="array" ref="B11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laudasion</v>
      </c>
      <c r="C113" t="s">
        <v>947</v>
      </c>
      <c r="D113" t="s">
        <v>242</v>
      </c>
      <c r="E113" t="str">
        <f>VLOOKUP(Table1[[#This Row],['#]],'Codigo Cantos'!A4:AN239, 11, FALSE)</f>
        <v xml:space="preserve">Secuencia del Corpus Christi (Santo Tomas de Aquino) </v>
      </c>
      <c r="F113" t="s">
        <v>49</v>
      </c>
      <c r="G113" s="12" t="str">
        <f>_xlfn.CONCAT("""","archivo","""",": ","""","/cantos/resucito/" &amp; LEFT(Table1[[#This Row],[id]], 1),"/",Table1[[#This Row],[id]],".html","""")</f>
        <v>"archivo": "/cantos/resucito/l/laudasion.html"</v>
      </c>
      <c r="H113" s="12" t="str">
        <f t="shared" si="1"/>
        <v>{ "id": "laudasion", "titulo": "Lauda sion", "salmo": "Secuencia del Corpus Christi (Santo Tomas de Aquino) ", "letra": "lauda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"archivo": "/cantos/resucito/l/laudasion.html"},</v>
      </c>
    </row>
    <row r="114" spans="1:8" x14ac:dyDescent="0.25">
      <c r="A114">
        <v>105</v>
      </c>
      <c r="B114" t="str" cm="1">
        <f t="array" ref="B11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levantomisojosalosmontes</v>
      </c>
      <c r="C114" t="s">
        <v>581</v>
      </c>
      <c r="D114" t="s">
        <v>243</v>
      </c>
      <c r="E114" t="str">
        <f>VLOOKUP(Table1[[#This Row],['#]],'Codigo Cantos'!A4:AN239, 11, FALSE)</f>
        <v>Sal 121 (120)</v>
      </c>
      <c r="F114" t="s">
        <v>50</v>
      </c>
      <c r="G114" s="12" t="str">
        <f>_xlfn.CONCAT("""","archivo","""",": ","""","/cantos/resucito/" &amp; LEFT(Table1[[#This Row],[id]], 1),"/",Table1[[#This Row],[id]],".html","""")</f>
        <v>"archivo": "/cantos/resucito/l/levantomisojosalosmontes.html"</v>
      </c>
      <c r="H114" s="12" t="str">
        <f t="shared" si="1"/>
        <v>{ "id": "levantomisojosalosmontes", "titulo": "Levanto mis ojos a los montes", "salmo": "Sal 121 (120)", "letra": "levanto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"archivo": "/cantos/resucito/l/levantomisojosalosmontes.html"},</v>
      </c>
    </row>
    <row r="115" spans="1:8" x14ac:dyDescent="0.25">
      <c r="A115">
        <v>106</v>
      </c>
      <c r="B115" t="str" cm="1">
        <f t="array" ref="B11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lleguehastatupresenciamiclamor</v>
      </c>
      <c r="C115" t="s">
        <v>582</v>
      </c>
      <c r="D115" t="s">
        <v>245</v>
      </c>
      <c r="E115" t="str">
        <f>VLOOKUP(Table1[[#This Row],['#]],'Codigo Cantos'!A4:AN239, 11, FALSE)</f>
        <v>Sal 119 (118)</v>
      </c>
      <c r="F115" t="s">
        <v>51</v>
      </c>
      <c r="G115" s="12" t="str">
        <f>_xlfn.CONCAT("""","archivo","""",": ","""","/cantos/resucito/" &amp; LEFT(Table1[[#This Row],[id]], 1),"/",Table1[[#This Row],[id]],".html","""")</f>
        <v>"archivo": "/cantos/resucito/l/lleguehastatupresenciamiclamor.html"</v>
      </c>
      <c r="H115" s="12" t="str">
        <f t="shared" si="1"/>
        <v>{ "id": "lleguehastatupresenciamiclamor", "titulo": "Llegue hasta tu presencia mi clamor", "salmo": "Sal 119 (118)", "letra": "llegue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"archivo": "/cantos/resucito/l/lleguehastatupresenciamiclamor.html"},</v>
      </c>
    </row>
    <row r="116" spans="1:8" x14ac:dyDescent="0.25">
      <c r="A116">
        <v>107</v>
      </c>
      <c r="B116" t="str" cm="1">
        <f t="array" ref="B11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llevamealcielo</v>
      </c>
      <c r="C116" t="s">
        <v>583</v>
      </c>
      <c r="D116" t="s">
        <v>247</v>
      </c>
      <c r="E116" t="str">
        <f>VLOOKUP(Table1[[#This Row],['#]],'Codigo Cantos'!A4:AN239, 11, FALSE)</f>
        <v>Filipenses 1,23</v>
      </c>
      <c r="F116" t="s">
        <v>52</v>
      </c>
      <c r="G116" s="12" t="str">
        <f>_xlfn.CONCAT("""","archivo","""",": ","""","/cantos/resucito/" &amp; LEFT(Table1[[#This Row],[id]], 1),"/",Table1[[#This Row],[id]],".html","""")</f>
        <v>"archivo": "/cantos/resucito/l/llevamealcielo.html"</v>
      </c>
      <c r="H116" s="12" t="str">
        <f t="shared" si="1"/>
        <v>{ "id": "llevamealcielo", "titulo": "Llévame al cielo", "salmo": "Filipenses 1,23", "letra": "llévame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"archivo": "/cantos/resucito/l/llevamealcielo.html"},</v>
      </c>
    </row>
    <row r="117" spans="1:8" x14ac:dyDescent="0.25">
      <c r="A117">
        <v>108</v>
      </c>
      <c r="B117" t="str" cm="1">
        <f t="array" ref="B11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magnificat</v>
      </c>
      <c r="C117" t="s">
        <v>585</v>
      </c>
      <c r="D117" t="s">
        <v>248</v>
      </c>
      <c r="E117" t="str">
        <f>VLOOKUP(Table1[[#This Row],['#]],'Codigo Cantos'!A4:AN239, 11, FALSE)</f>
        <v>Lucas 1,46-55</v>
      </c>
      <c r="F117" t="s">
        <v>828</v>
      </c>
      <c r="G117" s="12" t="str">
        <f>_xlfn.CONCAT("""","archivo","""",": ","""","/cantos/resucito/" &amp; LEFT(Table1[[#This Row],[id]], 1),"/",Table1[[#This Row],[id]],".html","""")</f>
        <v>"archivo": "/cantos/resucito/m/magnificat.html"</v>
      </c>
      <c r="H117" s="12" t="str">
        <f t="shared" si="1"/>
        <v>{ "id": "magnificat", "titulo": "Magníficat", "salmo": "Lucas 1,46-55", "letra": "proclama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"archivo": "/cantos/resucito/m/magnificat.html"},</v>
      </c>
    </row>
    <row r="118" spans="1:8" x14ac:dyDescent="0.25">
      <c r="A118">
        <v>109</v>
      </c>
      <c r="B118" t="str" cm="1">
        <f t="array" ref="B11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mariacasadebendicion</v>
      </c>
      <c r="C118" t="s">
        <v>589</v>
      </c>
      <c r="D118" t="s">
        <v>249</v>
      </c>
      <c r="E118" t="str">
        <f>VLOOKUP(Table1[[#This Row],['#]],'Codigo Cantos'!A4:AN239, 11, FALSE)</f>
        <v>Juan 2,1–11 – Las Bodas de Caná</v>
      </c>
      <c r="F118" t="s">
        <v>53</v>
      </c>
      <c r="G118" s="12" t="str">
        <f>_xlfn.CONCAT("""","archivo","""",": ","""","/cantos/resucito/" &amp; LEFT(Table1[[#This Row],[id]], 1),"/",Table1[[#This Row],[id]],".html","""")</f>
        <v>"archivo": "/cantos/resucito/m/mariacasadebendicion.html"</v>
      </c>
      <c r="H118" s="12" t="str">
        <f t="shared" si="1"/>
        <v>{ "id": "mariacasadebendicion", "titulo": "María, casa de bendición", "salmo": "Juan 2,1–11 – Las Bodas de Caná", "letra": "maría,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"archivo": "/cantos/resucito/m/mariacasadebendicion.html"},</v>
      </c>
    </row>
    <row r="119" spans="1:8" x14ac:dyDescent="0.25">
      <c r="A119">
        <v>110</v>
      </c>
      <c r="B119" t="str" cm="1">
        <f t="array" ref="B11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mariadejasnagora</v>
      </c>
      <c r="C119" t="s">
        <v>948</v>
      </c>
      <c r="D119" t="s">
        <v>250</v>
      </c>
      <c r="E119" t="str">
        <f>VLOOKUP(Table1[[#This Row],['#]],'Codigo Cantos'!A4:AN239, 11, FALSE)</f>
        <v xml:space="preserve">Himno a la Virgen de Jasna Göra, Częstochowa Polonia (Kiko Argüello) </v>
      </c>
      <c r="F119" t="s">
        <v>54</v>
      </c>
      <c r="G119" s="12" t="str">
        <f>_xlfn.CONCAT("""","archivo","""",": ","""","/cantos/resucito/" &amp; LEFT(Table1[[#This Row],[id]], 1),"/",Table1[[#This Row],[id]],".html","""")</f>
        <v>"archivo": "/cantos/resucito/m/mariadejasnagora.html"</v>
      </c>
      <c r="H119" s="12" t="str">
        <f t="shared" si="1"/>
        <v>{ "id": "mariadejasnagora", "titulo": "María de jasna góra", "salmo": "Himno a la Virgen de Jasna Göra, Częstochowa Polonia (Kiko Argüello) ", "letra": "maría de jasna góra mater abscondita, at semper solicita; tu, redemptoris mater, ora pro nobis. surge como débora, sálvanos como judit, canta como ana, intercede como ester. maría ... madre del cielo, enséñanos a seguir las huellas de cristo, las huellas del siervo, del humilde hijo, de la humilde madre, de la siempre virgen maría. María", "archivo": "/cantos/resucito/m/mariadejasnagora.html"},</v>
      </c>
    </row>
    <row r="120" spans="1:8" x14ac:dyDescent="0.25">
      <c r="A120">
        <v>111</v>
      </c>
      <c r="B120" t="str" cm="1">
        <f t="array" ref="B12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mariamadredelaiglesia</v>
      </c>
      <c r="C120" t="s">
        <v>949</v>
      </c>
      <c r="D120" t="s">
        <v>251</v>
      </c>
      <c r="E120" t="str">
        <f>VLOOKUP(Table1[[#This Row],['#]],'Codigo Cantos'!A4:AN239, 11, FALSE)</f>
        <v>Juan 19,26-34</v>
      </c>
      <c r="F120" t="s">
        <v>55</v>
      </c>
      <c r="G120" s="12" t="str">
        <f>_xlfn.CONCAT("""","archivo","""",": ","""","/cantos/resucito/" &amp; LEFT(Table1[[#This Row],[id]], 1),"/",Table1[[#This Row],[id]],".html","""")</f>
        <v>"archivo": "/cantos/resucito/m/mariamadredelaiglesia.html"</v>
      </c>
      <c r="H120" s="12" t="str">
        <f t="shared" si="1"/>
        <v>{ "id": "mariamadredelaiglesia", "titulo": "María, madre de la iglesia", "salmo": "Juan 19,26-34", "letra": "maria,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"archivo": "/cantos/resucito/m/mariamadredelaiglesia.html"},</v>
      </c>
    </row>
    <row r="121" spans="1:8" x14ac:dyDescent="0.25">
      <c r="A121">
        <v>112</v>
      </c>
      <c r="B121" t="str" cm="1">
        <f t="array" ref="B12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mariamadredelcaminoardiente</v>
      </c>
      <c r="C121" t="s">
        <v>593</v>
      </c>
      <c r="D121" t="s">
        <v>252</v>
      </c>
      <c r="E121" t="str">
        <f>VLOOKUP(Table1[[#This Row],['#]],'Codigo Cantos'!A4:AN239, 11, FALSE)</f>
        <v>Himno a la Virgen del Tercer Milenio (Kiko Argüello)</v>
      </c>
      <c r="F121" t="s">
        <v>56</v>
      </c>
      <c r="G121" s="12" t="str">
        <f>_xlfn.CONCAT("""","archivo","""",": ","""","/cantos/resucito/" &amp; LEFT(Table1[[#This Row],[id]], 1),"/",Table1[[#This Row],[id]],".html","""")</f>
        <v>"archivo": "/cantos/resucito/m/mariamadredelcaminoardiente.html"</v>
      </c>
      <c r="H121" s="12" t="str">
        <f t="shared" si="1"/>
        <v>{ "id": "mariamadredelcaminoardiente", "titulo": "María, madre del camino ardiente", "salmo": "Himno a la Virgen del Tercer Milenio (Kiko Argüello)", "letra": "maría,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"archivo": "/cantos/resucito/m/mariamadredelcaminoardiente.html"},</v>
      </c>
    </row>
    <row r="122" spans="1:8" x14ac:dyDescent="0.25">
      <c r="A122">
        <v>113</v>
      </c>
      <c r="B122" t="str" cm="1">
        <f t="array" ref="B12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mariapequenamaria</v>
      </c>
      <c r="C122" t="s">
        <v>950</v>
      </c>
      <c r="D122" t="s">
        <v>253</v>
      </c>
      <c r="E122" t="str">
        <f>VLOOKUP(Table1[[#This Row],['#]],'Codigo Cantos'!A4:AN239, 11, FALSE)</f>
        <v>Himno a la Virgen María (Kiko Argüello)</v>
      </c>
      <c r="F122" t="s">
        <v>829</v>
      </c>
      <c r="G122" s="12" t="str">
        <f>_xlfn.CONCAT("""","archivo","""",": ","""","/cantos/resucito/" &amp; LEFT(Table1[[#This Row],[id]], 1),"/",Table1[[#This Row],[id]],".html","""")</f>
        <v>"archivo": "/cantos/resucito/m/mariapequenamaria.html"</v>
      </c>
      <c r="H122" s="12" t="str">
        <f t="shared" si="1"/>
        <v>{ "id": "mariapequenamaria", "titulo": "María, pequeña maría", "salmo": "Himno a la Virgen María (Kiko Argüello)", "letra": "maría,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"archivo": "/cantos/resucito/m/mariapequenamaria.html"},</v>
      </c>
    </row>
    <row r="123" spans="1:8" x14ac:dyDescent="0.25">
      <c r="A123">
        <v>114</v>
      </c>
      <c r="B123" t="str" cm="1">
        <f t="array" ref="B12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meensenaraselcaminodelavida</v>
      </c>
      <c r="C123" t="s">
        <v>596</v>
      </c>
      <c r="D123" t="s">
        <v>255</v>
      </c>
      <c r="E123" t="str">
        <f>VLOOKUP(Table1[[#This Row],['#]],'Codigo Cantos'!A4:AN239, 11, FALSE)</f>
        <v>Sal 16 (15)</v>
      </c>
      <c r="F123" t="s">
        <v>830</v>
      </c>
      <c r="G123" s="12" t="str">
        <f>_xlfn.CONCAT("""","archivo","""",": ","""","/cantos/resucito/" &amp; LEFT(Table1[[#This Row],[id]], 1),"/",Table1[[#This Row],[id]],".html","""")</f>
        <v>"archivo": "/cantos/resucito/m/meensenaraselcaminodelavida.html"</v>
      </c>
      <c r="H123" s="12" t="str">
        <f t="shared" si="1"/>
        <v>{ "id": "meensenaraselcaminodelavida", "titulo": "Me enseñarás el camino de la vida", "salmo": "Sal 16 (15)", "letra": "me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"archivo": "/cantos/resucito/m/meensenaraselcaminodelavida.html"},</v>
      </c>
    </row>
    <row r="124" spans="1:8" x14ac:dyDescent="0.25">
      <c r="A124">
        <v>115</v>
      </c>
      <c r="B124" t="str" cm="1">
        <f t="array" ref="B12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mehasseducidosenor</v>
      </c>
      <c r="C124" t="s">
        <v>951</v>
      </c>
      <c r="D124" t="s">
        <v>257</v>
      </c>
      <c r="E124" t="str">
        <f>VLOOKUP(Table1[[#This Row],['#]],'Codigo Cantos'!A4:AN239, 11, FALSE)</f>
        <v>Jeremias 20,7-18</v>
      </c>
      <c r="F124" t="s">
        <v>57</v>
      </c>
      <c r="G124" s="12" t="str">
        <f>_xlfn.CONCAT("""","archivo","""",": ","""","/cantos/resucito/" &amp; LEFT(Table1[[#This Row],[id]], 1),"/",Table1[[#This Row],[id]],".html","""")</f>
        <v>"archivo": "/cantos/resucito/m/mehasseducidosenor.html"</v>
      </c>
      <c r="H124" s="12" t="str">
        <f t="shared" si="1"/>
        <v>{ "id": "mehasseducidosenor", "titulo": "Me has seducido, señor", "salmo": "Jeremias 20,7-18", "letra": "me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"archivo": "/cantos/resucito/m/mehasseducidosenor.html"},</v>
      </c>
    </row>
    <row r="125" spans="1:8" x14ac:dyDescent="0.25">
      <c r="A125">
        <v>116</v>
      </c>
      <c r="B125" t="str" cm="1">
        <f t="array" ref="B12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¡miradqueestupendo!</v>
      </c>
      <c r="C125" t="s">
        <v>952</v>
      </c>
      <c r="D125" t="s">
        <v>258</v>
      </c>
      <c r="E125" t="str">
        <f>VLOOKUP(Table1[[#This Row],['#]],'Codigo Cantos'!A4:AN239, 11, FALSE)</f>
        <v>Sal 133 (132)</v>
      </c>
      <c r="F125" t="s">
        <v>58</v>
      </c>
      <c r="G125" s="12" t="str">
        <f>_xlfn.CONCAT("""","archivo","""",": ","""","/cantos/resucito/" &amp; LEFT(Table1[[#This Row],[id]], 1),"/",Table1[[#This Row],[id]],".html","""")</f>
        <v>"archivo": "/cantos/resucito/¡/¡miradqueestupendo!.html"</v>
      </c>
      <c r="H125" s="12" t="str">
        <f t="shared" si="1"/>
        <v>{ "id": "¡miradqueestupendo!", "titulo": "¡mirad qué estupendo!", "salmo": "Sal 133 (132)", "letra": "mirad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"archivo": "/cantos/resucito/¡/¡miradqueestupendo!.html"},</v>
      </c>
    </row>
    <row r="126" spans="1:8" x14ac:dyDescent="0.25">
      <c r="A126">
        <v>117</v>
      </c>
      <c r="B126" t="str" cm="1">
        <f t="array" ref="B12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misericordiadiosmio</v>
      </c>
      <c r="C126" t="s">
        <v>603</v>
      </c>
      <c r="D126" t="s">
        <v>260</v>
      </c>
      <c r="E126" t="str">
        <f>VLOOKUP(Table1[[#This Row],['#]],'Codigo Cantos'!A4:AN239, 11, FALSE)</f>
        <v>Sal 51(50)</v>
      </c>
      <c r="F126" t="s">
        <v>831</v>
      </c>
      <c r="G126" s="12" t="str">
        <f>_xlfn.CONCAT("""","archivo","""",": ","""","/cantos/resucito/" &amp; LEFT(Table1[[#This Row],[id]], 1),"/",Table1[[#This Row],[id]],".html","""")</f>
        <v>"archivo": "/cantos/resucito/m/misericordiadiosmio.html"</v>
      </c>
      <c r="H126" s="12" t="str">
        <f t="shared" si="1"/>
        <v>{ "id": "misericordiadiosmio", "titulo": "Misericordia, Dios mío", "salmo": "Sal 51(50)", "letra": "misericordia,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"archivo": "/cantos/resucito/m/misericordiadiosmio.html"},</v>
      </c>
    </row>
    <row r="127" spans="1:8" x14ac:dyDescent="0.25">
      <c r="A127">
        <v>118</v>
      </c>
      <c r="B127" t="str" cm="1">
        <f t="array" ref="B12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misericordiamiamisericordia</v>
      </c>
      <c r="C127" t="s">
        <v>602</v>
      </c>
      <c r="D127" t="s">
        <v>262</v>
      </c>
      <c r="E127" t="str">
        <f>VLOOKUP(Table1[[#This Row],['#]],'Codigo Cantos'!A4:AN239, 11, FALSE)</f>
        <v>Sal 51 (50)</v>
      </c>
      <c r="F127" t="s">
        <v>832</v>
      </c>
      <c r="G127" s="12" t="str">
        <f>_xlfn.CONCAT("""","archivo","""",": ","""","/cantos/resucito/" &amp; LEFT(Table1[[#This Row],[id]], 1),"/",Table1[[#This Row],[id]],".html","""")</f>
        <v>"archivo": "/cantos/resucito/m/misericordiamiamisericordia.html"</v>
      </c>
      <c r="H127" s="12" t="str">
        <f t="shared" si="1"/>
        <v>{ "id": "misericordiamiamisericordia", "titulo": "Misericordia mía, misericordia", "salmo": "Sal 51 (50)", "letra": "misericordia mía, misericordia: salmo 51 (50) misericordia mía, misericordia ... bis a. c misericordia, Dios mío, por tu bondad, por tu inmensa compasión borra mi culpa; lava del todo mi delito, limpia mi pecado. 1  a. misericordia mía ... c pues yo reconozco mi culpa, tengo siempre presente mi pecado: contra ti, contra ti sólo pequé, cometí la maldad que aborreces. a. misericordia mía ... c en la sentencia tendrás razón, en el juicio resultarás inocente. mira, en la culpa nací, pecador me concibió mi madre. a. misericordia mía ... c te gusta un corazón sincero, y en mi interiorme inculcas sabiduría. rocíame con el hisopo: quedaré limpio; lávame: quedaré más blanco que la nieve. a. misericordia mía ... c hazme oír el gozo y la alegría, que se alegren los huesos quebrantados. aparta de mi pecado tu vista, borra en mí toda culpa. a misericordia mía ... c. oh Dios, crea en mí un corazón puro, renuévame por dentro con espíritu firme; no me arrojes lejos de tu rostro, no me quites tu santo espíritu. 2  a. misericordia mía ... c. devuélveme la alegría de tu salvación, afiánzame con espíritu generoso; enseñaré a los malvados tus caminos, los pecadores volverán a ti. a. misericordia mía ... c. líbrame de la sangre, oh Dios, Dios, salvador mío, y cantará mi lengua tu justicia. señor, me abrirás los labios, y mi boca proclamará tu alabanza. a. misericordia mía ... c los sacrificios no te satisfacen: si te ofreciera un holocausto, tú no lo querrías. mi sacrificio es un espíritu quebrantado; un corazón quebrantado y humillado, tú no lo desprecias. a. misericordia mía ... c señor, por tu bondad, favorece a sión, reconstruye las murallas de jerusalén   ", "archivo": "/cantos/resucito/m/misericordiamiamisericordia.html"},</v>
      </c>
    </row>
    <row r="128" spans="1:8" x14ac:dyDescent="0.25">
      <c r="A128">
        <v>119</v>
      </c>
      <c r="B128" t="str" cm="1">
        <f t="array" ref="B12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muchomehanperseguido</v>
      </c>
      <c r="C128" t="s">
        <v>604</v>
      </c>
      <c r="D128" t="s">
        <v>264</v>
      </c>
      <c r="E128" t="str">
        <f>VLOOKUP(Table1[[#This Row],['#]],'Codigo Cantos'!A4:AN239, 11, FALSE)</f>
        <v>Sal 129 (128)</v>
      </c>
      <c r="F128" t="s">
        <v>59</v>
      </c>
      <c r="G128" s="12" t="str">
        <f>_xlfn.CONCAT("""","archivo","""",": ","""","/cantos/resucito/" &amp; LEFT(Table1[[#This Row],[id]], 1),"/",Table1[[#This Row],[id]],".html","""")</f>
        <v>"archivo": "/cantos/resucito/m/muchomehanperseguido.html"</v>
      </c>
      <c r="H128" s="12" t="str">
        <f t="shared" si="1"/>
        <v>{ "id": "muchomehanperseguido", "titulo": "Mucho me han perseguido", "salmo": "Sal 129 (128)", "letra": "mucho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 a mucho me han perseguido ...", "archivo": "/cantos/resucito/m/muchomehanperseguido.html"},</v>
      </c>
    </row>
    <row r="129" spans="1:8" x14ac:dyDescent="0.25">
      <c r="A129">
        <v>120</v>
      </c>
      <c r="B129" t="str" cm="1">
        <f t="array" ref="B12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noestaaquiresucito</v>
      </c>
      <c r="C129" t="s">
        <v>607</v>
      </c>
      <c r="D129" t="s">
        <v>266</v>
      </c>
      <c r="E129" t="str">
        <f>VLOOKUP(Table1[[#This Row],['#]],'Codigo Cantos'!A4:AN239, 11, FALSE)</f>
        <v>Mateo 28,1-8</v>
      </c>
      <c r="F129" t="s">
        <v>60</v>
      </c>
      <c r="G129" s="12" t="str">
        <f>_xlfn.CONCAT("""","archivo","""",": ","""","/cantos/resucito/" &amp; LEFT(Table1[[#This Row],[id]], 1),"/",Table1[[#This Row],[id]],".html","""")</f>
        <v>"archivo": "/cantos/resucito/n/noestaaquiresucito.html"</v>
      </c>
      <c r="H129" s="12" t="str">
        <f t="shared" si="1"/>
        <v>{ "id": "noestaaquiresucito", "titulo": "No está aquí, resucitó", "salmo": "Mateo 28,1-8", "letra": "no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 c. y os precede en galilea, a. y os precede en galilea; c. allí le veréis, a. allí le veréis•.", "archivo": "/cantos/resucito/n/noestaaquiresucito.html"},</v>
      </c>
    </row>
    <row r="130" spans="1:8" x14ac:dyDescent="0.25">
      <c r="A130">
        <v>121</v>
      </c>
      <c r="B130" t="str" cm="1">
        <f t="array" ref="B13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nohayenelparecer</v>
      </c>
      <c r="C130" t="s">
        <v>609</v>
      </c>
      <c r="D130" t="s">
        <v>267</v>
      </c>
      <c r="E130" t="str">
        <f>VLOOKUP(Table1[[#This Row],['#]],'Codigo Cantos'!A4:AN239, 11, FALSE)</f>
        <v>Isaías 53,2ss - Cuarto canto del Siervo de Yahveh</v>
      </c>
      <c r="F130" t="s">
        <v>61</v>
      </c>
      <c r="G130" s="12" t="str">
        <f>_xlfn.CONCAT("""","archivo","""",": ","""","/cantos/resucito/" &amp; LEFT(Table1[[#This Row],[id]], 1),"/",Table1[[#This Row],[id]],".html","""")</f>
        <v>"archivo": "/cantos/resucito/n/nohayenelparecer.html"</v>
      </c>
      <c r="H130" s="12" t="str">
        <f t="shared" si="1"/>
        <v>{ "id": "nohayenelparecer", "titulo": "No hay en él parecer", "salmo": "Isaías 53,2ss - Cuarto canto del Siervo de Yahveh", "letra": "no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 c pero fue él, el que cargó con los pecados. pero fue él, el que cargó con los dolores. a. todos nosotros andábamos errantes. maltratado, mas él se sometió, no abrió la boca, como cordero llevado al matadero. ante quien se vuelve el rostro ••• a ¡maltratado!", "archivo": "/cantos/resucito/n/nohayenelparecer.html"},</v>
      </c>
    </row>
    <row r="131" spans="1:8" x14ac:dyDescent="0.25">
      <c r="A131">
        <v>122</v>
      </c>
      <c r="B131" t="str" cm="1">
        <f t="array" ref="B13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nolimetangere</v>
      </c>
      <c r="C131" t="s">
        <v>615</v>
      </c>
      <c r="D131" t="s">
        <v>268</v>
      </c>
      <c r="E131" t="str">
        <f>VLOOKUP(Table1[[#This Row],['#]],'Codigo Cantos'!A4:AN239, 11, FALSE)</f>
        <v>Juan 20,15-17</v>
      </c>
      <c r="F131" t="s">
        <v>833</v>
      </c>
      <c r="G131" s="12" t="str">
        <f>_xlfn.CONCAT("""","archivo","""",": ","""","/cantos/resucito/" &amp; LEFT(Table1[[#This Row],[id]], 1),"/",Table1[[#This Row],[id]],".html","""")</f>
        <v>"archivo": "/cantos/resucito/n/nolimetangere.html"</v>
      </c>
      <c r="H131" s="12" t="str">
        <f t="shared" si="1"/>
        <v>{ "id": "nolimetangere", "titulo": "Noli me tangere", "salmo": "Juan 20,15-17", "letra": "noli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"archivo": "/cantos/resucito/n/nolimetangere.html"},</v>
      </c>
    </row>
    <row r="132" spans="1:8" x14ac:dyDescent="0.25">
      <c r="A132">
        <v>123</v>
      </c>
      <c r="B132" t="str" cm="1">
        <f t="array" ref="B13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ohcieloslloveddeloalto</v>
      </c>
      <c r="C132" t="s">
        <v>953</v>
      </c>
      <c r="D132" t="s">
        <v>269</v>
      </c>
      <c r="E132" t="str">
        <f>VLOOKUP(Table1[[#This Row],['#]],'Codigo Cantos'!A4:AN239, 11, FALSE)</f>
        <v>Isaías 45,8</v>
      </c>
      <c r="F132" t="s">
        <v>62</v>
      </c>
      <c r="G132" s="12" t="str">
        <f>_xlfn.CONCAT("""","archivo","""",": ","""","/cantos/resucito/" &amp; LEFT(Table1[[#This Row],[id]], 1),"/",Table1[[#This Row],[id]],".html","""")</f>
        <v>"archivo": "/cantos/resucito/o/ohcieloslloveddeloalto.html"</v>
      </c>
      <c r="H132" s="12" t="str">
        <f t="shared" si="1"/>
        <v>{ "id": "ohcieloslloveddeloalto", "titulo": "Oh cielos, lloved de lo al to", "salmo": "Isaías 45,8", "letra": "oh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 c somos las lágrimas, que nadie enjuga. c marana thá, marana thá. c somos dolor, nadie nos mira. c marana thá, marana thá. a oh cielos, lloved de lo alto ...", "archivo": "/cantos/resucito/o/ohcieloslloveddeloalto.html"},</v>
      </c>
    </row>
    <row r="133" spans="1:8" x14ac:dyDescent="0.25">
      <c r="A133">
        <v>124</v>
      </c>
      <c r="B133" t="str" cm="1">
        <f t="array" ref="B13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ohdiosportunombresalvame</v>
      </c>
      <c r="C133" t="s">
        <v>619</v>
      </c>
      <c r="D133" t="s">
        <v>270</v>
      </c>
      <c r="E133" t="str">
        <f>VLOOKUP(Table1[[#This Row],['#]],'Codigo Cantos'!A4:AN239, 11, FALSE)</f>
        <v>Sal 54 (53)</v>
      </c>
      <c r="F133" t="s">
        <v>834</v>
      </c>
      <c r="G133" s="12" t="str">
        <f>_xlfn.CONCAT("""","archivo","""",": ","""","/cantos/resucito/" &amp; LEFT(Table1[[#This Row],[id]], 1),"/",Table1[[#This Row],[id]],".html","""")</f>
        <v>"archivo": "/cantos/resucito/o/ohdiosportunombresalvame.html"</v>
      </c>
      <c r="H133" s="12" t="str">
        <f t="shared" si="1"/>
        <v>{ "id": "ohdiosportunombresalvame", "titulo": "Oh Dios, por tu nombre sálvame", "salmo": "Sal 54 (53)", "letra": "oh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"archivo": "/cantos/resucito/o/ohdiosportunombresalvame.html"},</v>
      </c>
    </row>
    <row r="134" spans="1:8" x14ac:dyDescent="0.25">
      <c r="A134">
        <v>125</v>
      </c>
      <c r="B134" t="str" cm="1">
        <f t="array" ref="B13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ohdiostueresmidios</v>
      </c>
      <c r="C134" t="s">
        <v>620</v>
      </c>
      <c r="D134" t="s">
        <v>272</v>
      </c>
      <c r="E134" t="str">
        <f>VLOOKUP(Table1[[#This Row],['#]],'Codigo Cantos'!A4:AN239, 11, FALSE)</f>
        <v>Sal 63 (62)</v>
      </c>
      <c r="F134" t="s">
        <v>835</v>
      </c>
      <c r="G134" s="12" t="str">
        <f>_xlfn.CONCAT("""","archivo","""",": ","""","/cantos/resucito/" &amp; LEFT(Table1[[#This Row],[id]], 1),"/",Table1[[#This Row],[id]],".html","""")</f>
        <v>"archivo": "/cantos/resucito/o/ohdiostueresmidios.html"</v>
      </c>
      <c r="H134" s="12" t="str">
        <f t="shared" si="1"/>
        <v>{ "id": "ohdiostueresmidios", "titulo": "Oh Dios, tú eres mi Dios", "salmo": "Sal 63 (62)", "letra": "oh Dios, tú eres mi Dios: salmo 63(62): oh Dios, tú eres mi Dios, te anhelo desde la aurora, sedienta de ti está mi alma. sedienta de ti está mi alma, ansia de ti tiene mi carne: tierra reseca y árida, tierra reseca y árida, sin agua. a. oh Dios, tú eres mi Dios ...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 c. saciada de ti está mi alma, te canta con júbilo mi boca, porque tú eres mi auxilio y a la sombra de tus alas exulto. a. oh Dios, tú eres mi Dios ...", "archivo": "/cantos/resucito/o/ohdiostueresmidios.html"},</v>
      </c>
    </row>
    <row r="135" spans="1:8" x14ac:dyDescent="0.25">
      <c r="A135">
        <v>126</v>
      </c>
      <c r="B135" t="str" cm="1">
        <f t="array" ref="B13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ohjesusamormio</v>
      </c>
      <c r="C135" t="s">
        <v>954</v>
      </c>
      <c r="D135" t="s">
        <v>274</v>
      </c>
      <c r="E135" t="str">
        <f>VLOOKUP(Table1[[#This Row],['#]],'Codigo Cantos'!A4:AN239, 11, FALSE)</f>
        <v>(Kiko Argüello)</v>
      </c>
      <c r="F135" t="s">
        <v>63</v>
      </c>
      <c r="G135" s="12" t="str">
        <f>_xlfn.CONCAT("""","archivo","""",": ","""","/cantos/resucito/" &amp; LEFT(Table1[[#This Row],[id]], 1),"/",Table1[[#This Row],[id]],".html","""")</f>
        <v>"archivo": "/cantos/resucito/o/ohjesusamormio.html"</v>
      </c>
      <c r="H135" s="12" t="str">
        <f t="shared" si="1"/>
        <v>{ "id": "ohjesusamormio", "titulo": "Oh jesús, amor mío", "salmo": "(Kiko Argüello)", "letra": "oh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 c. tú has sido crucificado por mí, para que yo reciba la salvación de ti. tú has recibido la muerte de mí, para que yo reciba la vida de ti. tú has recibido la sepultura de mí, para que yo reciba la resurrección de ti. a. oh jesús, amor mío ... c de mí, señor, tú has recibido el mal, la muerte y el pecado, para que yo reciba de ti sólo a ti mismo. a mí, a mí tú te has donado. a. oh jesús, amor mío ...", "archivo": "/cantos/resucito/o/ohjesusamormio.html"},</v>
      </c>
    </row>
    <row r="136" spans="1:8" x14ac:dyDescent="0.25">
      <c r="A136">
        <v>127</v>
      </c>
      <c r="B136" t="str" cm="1">
        <f t="array" ref="B13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ohmuerte¿dondeestatuvictoria?</v>
      </c>
      <c r="C136" t="s">
        <v>622</v>
      </c>
      <c r="D136" t="str">
        <f>VLOOKUP(Table1[[#This Row],['#]],'Codigo Cantos'!A4:AN239, 40, FALSE)</f>
        <v>OH MUERTE, ¿DÓNDE ESTÁ TU VICTORIA?</v>
      </c>
      <c r="E136" t="str">
        <f>VLOOKUP(Table1[[#This Row],['#]],'Codigo Cantos'!A4:AN239, 11, FALSE)</f>
        <v>1 Corintios 15</v>
      </c>
      <c r="F136" t="s">
        <v>64</v>
      </c>
      <c r="G136" s="12" t="str">
        <f>_xlfn.CONCAT("""","archivo","""",": ","""","/cantos/resucito/" &amp; LEFT(Table1[[#This Row],[id]], 1),"/",Table1[[#This Row],[id]],".html","""")</f>
        <v>"archivo": "/cantos/resucito/o/ohmuerte¿dondeestatuvictoria?.html"</v>
      </c>
      <c r="H136" s="12" t="str">
        <f t="shared" si="1"/>
        <v>{ "id": "ohmuerte¿dondeestatuvictoria?", "titulo": "Oh muerte, ¿dónde está tu victoria?", "salmo": "1 Corintios 15", "letra": "oh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 a. aleluya,aleluya,aleluya", "archivo": "/cantos/resucito/o/ohmuerte¿dondeestatuvictoria?.html"},</v>
      </c>
    </row>
    <row r="137" spans="1:8" x14ac:dyDescent="0.25">
      <c r="A137">
        <v>128</v>
      </c>
      <c r="B137" t="str" cm="1">
        <f t="array" ref="B13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ohsenornuestrodios</v>
      </c>
      <c r="C137" t="s">
        <v>988</v>
      </c>
      <c r="D137" t="str">
        <f>VLOOKUP(Table1[[#This Row],['#]],'Codigo Cantos'!A4:AN239, 40, FALSE)</f>
        <v>OH SEÑOR, NUESTRO DIOS</v>
      </c>
      <c r="E137" t="str">
        <f>VLOOKUP(Table1[[#This Row],['#]],'Codigo Cantos'!A4:AN239, 11, FALSE)</f>
        <v>Salmo 8</v>
      </c>
      <c r="F137" t="s">
        <v>836</v>
      </c>
      <c r="G137" s="12" t="str">
        <f>_xlfn.CONCAT("""","archivo","""",": ","""","/cantos/resucito/" &amp; LEFT(Table1[[#This Row],[id]], 1),"/",Table1[[#This Row],[id]],".html","""")</f>
        <v>"archivo": "/cantos/resucito/o/ohsenornuestrodios.html"</v>
      </c>
      <c r="H137" s="12" t="str">
        <f t="shared" si="1"/>
        <v>{ "id": "ohsenornuestrodios", "titulo": "Oh señor, nuestro Dios", "salmo": "Salmo 8", "letra": "¡oh señor, nuestro Dios!: a ¡oh señor, nuestro Dios, qué admirable es tu nombre por toda la tierra, tu nombre, hasta el cielo se eleva tu amor! c. con la boca de los niños pequeños afirmas tu gloria, oh señor, y reduces al silencio enemigos y rebeldes. a. ¡oh señor, nuestro Dios ...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 "archivo": "/cantos/resucito/o/ohsenornuestrodios.html"},</v>
      </c>
    </row>
    <row r="138" spans="1:8" x14ac:dyDescent="0.25">
      <c r="A138">
        <v>129</v>
      </c>
      <c r="B138" t="str" cm="1">
        <f t="array" ref="B13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ostomaredeentrelasnaciones</v>
      </c>
      <c r="C138" t="s">
        <v>628</v>
      </c>
      <c r="D138" t="str">
        <f>VLOOKUP(Table1[[#This Row],['#]],'Codigo Cantos'!A4:AN239, 40, FALSE)</f>
        <v>OS TOMARÉ DE ENTRE LAS NACIONES</v>
      </c>
      <c r="E138" t="str">
        <f>VLOOKUP(Table1[[#This Row],['#]],'Codigo Cantos'!A4:AN239, 11, FALSE)</f>
        <v>Ezequiel 36,24-28</v>
      </c>
      <c r="F138" t="s">
        <v>837</v>
      </c>
      <c r="G138" s="12" t="str">
        <f>_xlfn.CONCAT("""","archivo","""",": ","""","/cantos/resucito/" &amp; LEFT(Table1[[#This Row],[id]], 1),"/",Table1[[#This Row],[id]],".html","""")</f>
        <v>"archivo": "/cantos/resucito/o/ostomaredeentrelasnaciones.html"</v>
      </c>
      <c r="H138" s="12" t="str">
        <f t="shared" si="1"/>
        <v>{ "id": "ostomaredeentrelasnaciones", "titulo": "Os tomaré de entre las naciones", "salmo": "Ezequiel 36,24-28", "letra": "os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 c. pondré mi espíritu dentro de vosotros y haré que caminéis según mi palabra. vosotros seréis mi pueblo y yo seré vuestro Dios. a. os tomaré de entre las naciones ...", "archivo": "/cantos/resucito/o/ostomaredeentrelasnaciones.html"},</v>
      </c>
    </row>
    <row r="139" spans="1:8" x14ac:dyDescent="0.25">
      <c r="A139">
        <v>130</v>
      </c>
      <c r="B139" t="str" cm="1">
        <f t="array" ref="B13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palomaincorrupta</v>
      </c>
      <c r="C139" t="s">
        <v>632</v>
      </c>
      <c r="D139" t="str">
        <f>VLOOKUP(Table1[[#This Row],['#]],'Codigo Cantos'!A4:AN239, 40, FALSE)</f>
        <v>PALOMA INCORRUPTA</v>
      </c>
      <c r="E139" t="str">
        <f>VLOOKUP(Table1[[#This Row],['#]],'Codigo Cantos'!A4:AN239, 11, FALSE)</f>
        <v>Kontákion (Romano el Meloda)</v>
      </c>
      <c r="F139" t="s">
        <v>838</v>
      </c>
      <c r="G139" s="12" t="str">
        <f>_xlfn.CONCAT("""","archivo","""",": ","""","/cantos/resucito/" &amp; LEFT(Table1[[#This Row],[id]], 1),"/",Table1[[#This Row],[id]],".html","""")</f>
        <v>"archivo": "/cantos/resucito/p/palomaincorrupta.html"</v>
      </c>
      <c r="H139" s="12" t="str">
        <f t="shared" si="1"/>
        <v>{ "id": "palomaincorrupta", "titulo": "Paloma incorrupta", "salmo": "Kontákion (Romano el Meloda)", "letra": "paloma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 c Dios te salve, maría, radiante como el sol. a ti suplican todos los hombres. a ti pedimos por la iglesia: dale nuevo vigor de gracia y santidad. a Dios te salve, maría ...", "archivo": "/cantos/resucito/p/palomaincorrupta.html"},</v>
      </c>
    </row>
    <row r="140" spans="1:8" x14ac:dyDescent="0.25">
      <c r="A140">
        <v>131</v>
      </c>
      <c r="B140" t="str" cm="1">
        <f t="array" ref="B14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pentecostes</v>
      </c>
      <c r="C140" t="s">
        <v>297</v>
      </c>
      <c r="D140" t="str">
        <f>VLOOKUP(Table1[[#This Row],['#]],'Codigo Cantos'!A4:AN239, 40, FALSE)</f>
        <v>PENTECOSTÉS</v>
      </c>
      <c r="E140" t="str">
        <f>VLOOKUP(Table1[[#This Row],['#]],'Codigo Cantos'!A4:AN239, 11, FALSE)</f>
        <v xml:space="preserve">Hchos de los Apostoles 2,1-13 </v>
      </c>
      <c r="F140" t="s">
        <v>839</v>
      </c>
      <c r="G140" s="12" t="str">
        <f>_xlfn.CONCAT("""","archivo","""",": ","""","/cantos/resucito/" &amp; LEFT(Table1[[#This Row],[id]], 1),"/",Table1[[#This Row],[id]],".html","""")</f>
        <v>"archivo": "/cantos/resucito/p/pentecostes.html"</v>
      </c>
      <c r="H140" s="12" t="str">
        <f t="shared" ref="H140:H203" si="2">_xlfn.CONCAT("{ ","""","id","""",": ","""","",B140,"""",", ","""","titulo","""",": ","""",C140,"""",", ","""","salmo","""",": ","""",E140,"""",", ","""","letra","""",": ","""",F140,"""",", ",G140,"},")</f>
        <v>{ "id": "pentecostes", "titulo": "Pentecostés", "salmo": "Hchos de los Apostoles 2,1-13 ", "letra": "pentecostés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 c. tenían un corazón como tú, como yo, que una mano de hielo oprimía, tenían los ojos llenos de lágrimas. pensaban sin duda en el amigo perdido, en la mujer dejada en la puerta de la casa, en la cruz levantada en la cima del monte. a. si sientes un soplo del cielo ...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 "archivo": "/cantos/resucito/p/pentecostes.html"},</v>
      </c>
    </row>
    <row r="141" spans="1:8" x14ac:dyDescent="0.25">
      <c r="A141">
        <v>132</v>
      </c>
      <c r="B141" t="str" cm="1">
        <f t="array" ref="B14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porelamordemisamigos</v>
      </c>
      <c r="C141" t="s">
        <v>640</v>
      </c>
      <c r="D141" t="str">
        <f>VLOOKUP(Table1[[#This Row],['#]],'Codigo Cantos'!A4:AN239, 40, FALSE)</f>
        <v>POR EL AMOR DE MIS AMIGOS</v>
      </c>
      <c r="E141" t="str">
        <f>VLOOKUP(Table1[[#This Row],['#]],'Codigo Cantos'!A4:AN239, 11, FALSE)</f>
        <v xml:space="preserve">Sal 122 (121) - Melodía hebraica </v>
      </c>
      <c r="F141" t="s">
        <v>65</v>
      </c>
      <c r="G141" s="12" t="str">
        <f>_xlfn.CONCAT("""","archivo","""",": ","""","/cantos/resucito/" &amp; LEFT(Table1[[#This Row],[id]], 1),"/",Table1[[#This Row],[id]],".html","""")</f>
        <v>"archivo": "/cantos/resucito/p/porelamordemisamigos.html"</v>
      </c>
      <c r="H141" s="12" t="str">
        <f t="shared" si="2"/>
        <v>{ "id": "porelamordemisamigos", "titulo": "Por el amor de mis amigos", "salmo": "Sal 122 (121) - Melodía hebraica ", "letra": "por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 c por el amor... . .. paz contigo. c pedid la paz, pedid la paz para jerusalén: a. que sea la paz, que sea la paz, con todos los que te aman. a jerusalén, jerusalén ... a la lalalalala, la lalalalala, la la lalala. la lalalalala, la lalalalala, la la lalal", "archivo": "/cantos/resucito/p/porelamordemisamigos.html"},</v>
      </c>
    </row>
    <row r="142" spans="1:8" x14ac:dyDescent="0.25">
      <c r="A142">
        <v>133</v>
      </c>
      <c r="B142" t="str" cm="1">
        <f t="array" ref="B14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porqueestanocheesdiferente</v>
      </c>
      <c r="C142" t="s">
        <v>642</v>
      </c>
      <c r="D142" t="str">
        <f>VLOOKUP(Table1[[#This Row],['#]],'Codigo Cantos'!A4:AN239, 40, FALSE)</f>
        <v>POR QUÉ ESTA NOCHE ES DIFERENTE</v>
      </c>
      <c r="E142" t="str">
        <f>VLOOKUP(Table1[[#This Row],['#]],'Codigo Cantos'!A4:AN239, 11, FALSE)</f>
        <v>Haggadá de Pesaj - Melodía hebraica</v>
      </c>
      <c r="F142" t="s">
        <v>66</v>
      </c>
      <c r="G142" s="12" t="str">
        <f>_xlfn.CONCAT("""","archivo","""",": ","""","/cantos/resucito/" &amp; LEFT(Table1[[#This Row],[id]], 1),"/",Table1[[#This Row],[id]],".html","""")</f>
        <v>"archivo": "/cantos/resucito/p/porqueestanocheesdiferente.html"</v>
      </c>
      <c r="H142" s="12" t="str">
        <f t="shared" si="2"/>
        <v>{ "id": "porqueestanocheesdiferente", "titulo": "Por qué esta noche es diferente", "salmo": "Haggadá de Pesaj - Melodía hebraica", "letra": "¿por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 "archivo": "/cantos/resucito/p/porqueestanocheesdiferente.html"},</v>
      </c>
    </row>
    <row r="143" spans="1:8" x14ac:dyDescent="0.25">
      <c r="A143">
        <v>134</v>
      </c>
      <c r="B143" t="str" cm="1">
        <f t="array" ref="B14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porquelasgentesconjuran</v>
      </c>
      <c r="C143" t="s">
        <v>644</v>
      </c>
      <c r="D143" t="str">
        <f>VLOOKUP(Table1[[#This Row],['#]],'Codigo Cantos'!A4:AN239, 40, FALSE)</f>
        <v>POR QUÉ LAS GENTES CONJURAN</v>
      </c>
      <c r="E143" t="str">
        <f>VLOOKUP(Table1[[#This Row],['#]],'Codigo Cantos'!A4:AN239, 11, FALSE)</f>
        <v>Salmo 2</v>
      </c>
      <c r="F143" t="s">
        <v>67</v>
      </c>
      <c r="G143" s="12" t="str">
        <f>_xlfn.CONCAT("""","archivo","""",": ","""","/cantos/resucito/" &amp; LEFT(Table1[[#This Row],[id]], 1),"/",Table1[[#This Row],[id]],".html","""")</f>
        <v>"archivo": "/cantos/resucito/p/porquelasgentesconjuran.html"</v>
      </c>
      <c r="H143" s="12" t="str">
        <f t="shared" si="2"/>
        <v>{ "id": "porquelasgentesconjuran", "titulo": "Por qué las gentes conjuran", "salmo": "Salmo 2", "letra": "¿por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 c. y ahora, soberanos, sed sensatos, instruíos, jueces de la tierra. servid al señor con temor, y con temblor exultad. no sea que se irrite y perezcáis en el camino porque de pronto se enciende su ira. ¡mas dichoso el que se refugia en él! a. «porque yo le he constituido ...", "archivo": "/cantos/resucito/p/porquelasgentesconjuran.html"},</v>
      </c>
    </row>
    <row r="144" spans="1:8" x14ac:dyDescent="0.25">
      <c r="A144">
        <v>135</v>
      </c>
      <c r="B144" t="str" cm="1">
        <f t="array" ref="B14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porquemiyugoessuave</v>
      </c>
      <c r="C144" t="s">
        <v>646</v>
      </c>
      <c r="D144" t="str">
        <f>VLOOKUP(Table1[[#This Row],['#]],'Codigo Cantos'!A4:AN239, 40, FALSE)</f>
        <v>PORQUE MI YUGO ES SUAVE</v>
      </c>
      <c r="E144" t="str">
        <f>VLOOKUP(Table1[[#This Row],['#]],'Codigo Cantos'!A4:AN239, 11, FALSE)</f>
        <v>Mateo 11,28ss</v>
      </c>
      <c r="F144" t="s">
        <v>68</v>
      </c>
      <c r="G144" s="12" t="str">
        <f>_xlfn.CONCAT("""","archivo","""",": ","""","/cantos/resucito/" &amp; LEFT(Table1[[#This Row],[id]], 1),"/",Table1[[#This Row],[id]],".html","""")</f>
        <v>"archivo": "/cantos/resucito/p/porquemiyugoessuave.html"</v>
      </c>
      <c r="H144" s="12" t="str">
        <f t="shared" si="2"/>
        <v>{ "id": "porquemiyugoessuave", "titulo": "Porque mi yugo es suave", "salmo": "Mateo 11,28ss", "letra": "porque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"archivo": "/cantos/resucito/p/porquemiyugoessuave.html"},</v>
      </c>
    </row>
    <row r="145" spans="1:8" x14ac:dyDescent="0.25">
      <c r="A145">
        <v>136</v>
      </c>
      <c r="B145" t="str" cm="1">
        <f t="array" ref="B14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queamablessontusmoradas</v>
      </c>
      <c r="C145" t="s">
        <v>654</v>
      </c>
      <c r="D145" t="str">
        <f>VLOOKUP(Table1[[#This Row],['#]],'Codigo Cantos'!A4:AN239, 40, FALSE)</f>
        <v>QUÉ AMABLES SON TUS MORADAS</v>
      </c>
      <c r="E145" t="str">
        <f>VLOOKUP(Table1[[#This Row],['#]],'Codigo Cantos'!A4:AN239, 11, FALSE)</f>
        <v>Sal 84 (83)</v>
      </c>
      <c r="F145" t="s">
        <v>840</v>
      </c>
      <c r="G145" s="12" t="str">
        <f>_xlfn.CONCAT("""","archivo","""",": ","""","/cantos/resucito/" &amp; LEFT(Table1[[#This Row],[id]], 1),"/",Table1[[#This Row],[id]],".html","""")</f>
        <v>"archivo": "/cantos/resucito/q/queamablessontusmoradas.html"</v>
      </c>
      <c r="H145" s="12" t="str">
        <f t="shared" si="2"/>
        <v>{ "id": "queamablessontusmoradas", "titulo": "Qué amables son tus moradas", "salmo": "Sal 84 (83)", "letra": "¡qué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 a. dichosos los que viven ... ... el santo viaje.", "archivo": "/cantos/resucito/q/queamablessontusmoradas.html"},</v>
      </c>
    </row>
    <row r="146" spans="1:8" x14ac:dyDescent="0.25">
      <c r="A146">
        <v>137</v>
      </c>
      <c r="B146" t="str" cm="1">
        <f t="array" ref="B14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queestupendoquealegria</v>
      </c>
      <c r="C146" t="s">
        <v>656</v>
      </c>
      <c r="D146" t="str">
        <f>VLOOKUP(Table1[[#This Row],['#]],'Codigo Cantos'!A4:AN239, 40, FALSE)</f>
        <v>QUÉ ESTUPENDO, QUÉ ALEGRÍA</v>
      </c>
      <c r="E146" t="str">
        <f>VLOOKUP(Table1[[#This Row],['#]],'Codigo Cantos'!A4:AN239, 11, FALSE)</f>
        <v>Sal 133 (132)</v>
      </c>
      <c r="F146" t="s">
        <v>69</v>
      </c>
      <c r="G146" s="12" t="str">
        <f>_xlfn.CONCAT("""","archivo","""",": ","""","/cantos/resucito/" &amp; LEFT(Table1[[#This Row],[id]], 1),"/",Table1[[#This Row],[id]],".html","""")</f>
        <v>"archivo": "/cantos/resucito/q/queestupendoquealegria.html"</v>
      </c>
      <c r="H146" s="12" t="str">
        <f t="shared" si="2"/>
        <v>{ "id": "queestupendoquealegria", "titulo": "Qué estupendo, qué alegría", "salmo": "Sal 133 (132)", "letra": "¡qué estupendo, qué alegría!: sal 133 (132): ¡qué estupendo, qué alegría! ¡los hermanos siempre unidos! es como ungüento que desciende por la barba, por la barba de aarón. a. es como ungüento que desciende por la barba, por la barba de aarón. a. ¡qué estupendo, qué alegría ... c. como rocío que desciende del hermón sobre el monte de sión, a. como rocío que desciende del hermón sobre el monte de sión. a. ¡qué estupendo, qué alegría ... c. nos bendice el señor desde lo alto, la vida nos da eternamente, a. nos bendice el señor desde lo alto, la vida nos da eternamente. a. ¡qué estupendo, qué alegria.", "archivo": "/cantos/resucito/q/queestupendoquealegria.html"},</v>
      </c>
    </row>
    <row r="147" spans="1:8" x14ac:dyDescent="0.25">
      <c r="A147">
        <v>138</v>
      </c>
      <c r="B147" t="str" cm="1">
        <f t="array" ref="B14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quienesestaquesubedeldesierto</v>
      </c>
      <c r="C147" t="s">
        <v>657</v>
      </c>
      <c r="D147" t="str">
        <f>VLOOKUP(Table1[[#This Row],['#]],'Codigo Cantos'!A4:AN239, 40, FALSE)</f>
        <v>QUIÉN ES ÉSTA QUE SUBE DEL DESIERTO</v>
      </c>
      <c r="E147" t="str">
        <f>VLOOKUP(Table1[[#This Row],['#]],'Codigo Cantos'!A4:AN239, 11, FALSE)</f>
        <v>Cantar de los Cantares 8,5-7</v>
      </c>
      <c r="F147" t="s">
        <v>70</v>
      </c>
      <c r="G147" s="12" t="str">
        <f>_xlfn.CONCAT("""","archivo","""",": ","""","/cantos/resucito/" &amp; LEFT(Table1[[#This Row],[id]], 1),"/",Table1[[#This Row],[id]],".html","""")</f>
        <v>"archivo": "/cantos/resucito/q/quienesestaquesubedeldesierto.html"</v>
      </c>
      <c r="H147" s="12" t="str">
        <f t="shared" si="2"/>
        <v>{ "id": "quienesestaquesubedeldesierto", "titulo": "Quién es ésta que sube del desierto", "salmo": "Cantar de los Cantares 8,5-7", "letra": "¿quién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 "archivo": "/cantos/resucito/q/quienesestaquesubedeldesierto.html"},</v>
      </c>
    </row>
    <row r="148" spans="1:8" x14ac:dyDescent="0.25">
      <c r="A148">
        <v>139</v>
      </c>
      <c r="B148" t="str" cm="1">
        <f t="array" ref="B14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quiennosseparara</v>
      </c>
      <c r="C148" t="s">
        <v>659</v>
      </c>
      <c r="D148" t="str">
        <f>VLOOKUP(Table1[[#This Row],['#]],'Codigo Cantos'!A4:AN239, 40, FALSE)</f>
        <v>QUIÉN NOS SEPARARÁ</v>
      </c>
      <c r="E148" t="str">
        <f>VLOOKUP(Table1[[#This Row],['#]],'Codigo Cantos'!A4:AN239, 11, FALSE)</f>
        <v>Romanos 8,34-39</v>
      </c>
      <c r="F148" t="s">
        <v>841</v>
      </c>
      <c r="G148" s="12" t="str">
        <f>_xlfn.CONCAT("""","archivo","""",": ","""","/cantos/resucito/" &amp; LEFT(Table1[[#This Row],[id]], 1),"/",Table1[[#This Row],[id]],".html","""")</f>
        <v>"archivo": "/cantos/resucito/q/quiennosseparara.html"</v>
      </c>
      <c r="H148" s="12" t="str">
        <f t="shared" si="2"/>
        <v>{ "id": "quiennosseparara", "titulo": "Quién nos separará", "salmo": "Romanos 8,34-39", "letra": "¿quién nos separará? romanos 8,34-39 ¿quién nos separará, quién nos separará, del amor de Dios? c ¿acaso cristo jesús, el que murió, más aún el que resucitó, el que a la derecha de Dios intercede por nosotros? a ¿quién nos separará ...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 "archivo": "/cantos/resucito/q/quiennosseparara.html"},</v>
      </c>
    </row>
    <row r="149" spans="1:8" x14ac:dyDescent="0.25">
      <c r="A149">
        <v>140</v>
      </c>
      <c r="B149" t="str" cm="1">
        <f t="array" ref="B14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quieroandarmadreajerusalen</v>
      </c>
      <c r="C149" t="s">
        <v>955</v>
      </c>
      <c r="D149" t="str">
        <f>VLOOKUP(Table1[[#This Row],['#]],'Codigo Cantos'!A4:AN239, 40, FALSE)</f>
        <v>QUIERO ANDAR, MADRE, A JERUSALÉN</v>
      </c>
      <c r="E149" t="str">
        <f>VLOOKUP(Table1[[#This Row],['#]],'Codigo Cantos'!A4:AN239, 11, FALSE)</f>
        <v>Canto sefardí</v>
      </c>
      <c r="F149" t="s">
        <v>71</v>
      </c>
      <c r="G149" s="12" t="str">
        <f>_xlfn.CONCAT("""","archivo","""",": ","""","/cantos/resucito/" &amp; LEFT(Table1[[#This Row],[id]], 1),"/",Table1[[#This Row],[id]],".html","""")</f>
        <v>"archivo": "/cantos/resucito/q/quieroandarmadreajerusalen.html"</v>
      </c>
      <c r="H149" s="12" t="str">
        <f t="shared" si="2"/>
        <v>{ "id": "quieroandarmadreajerusalen", "titulo": "Quiero andar, madre, a jerusalén", "salmo": "Canto sefardí", "letra": "quiero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 la la, la ... la lalala. hazme comer las hierbas, que pueda saciar mis ansias, que son ansias de amistad, que son ansias de humildad, que son ansias, que son ansias de obediencia. a en el sendero .•. a. adonai elohenu, adonai elohenu, adonai ejad.", "archivo": "/cantos/resucito/q/quieroandarmadreajerusalen.html"},</v>
      </c>
    </row>
    <row r="150" spans="1:8" x14ac:dyDescent="0.25">
      <c r="A150">
        <v>141</v>
      </c>
      <c r="B150" t="str" cm="1">
        <f t="array" ref="B15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quierocantar</v>
      </c>
      <c r="C150" t="s">
        <v>663</v>
      </c>
      <c r="D150" t="str">
        <f>VLOOKUP(Table1[[#This Row],['#]],'Codigo Cantos'!A4:AN239, 40, FALSE)</f>
        <v>QUIERO CANTAR</v>
      </c>
      <c r="E150" t="str">
        <f>VLOOKUP(Table1[[#This Row],['#]],'Codigo Cantos'!A4:AN239, 11, FALSE)</f>
        <v>Sal 57 (56)</v>
      </c>
      <c r="F150" t="s">
        <v>842</v>
      </c>
      <c r="G150" s="12" t="str">
        <f>_xlfn.CONCAT("""","archivo","""",": ","""","/cantos/resucito/" &amp; LEFT(Table1[[#This Row],[id]], 1),"/",Table1[[#This Row],[id]],".html","""")</f>
        <v>"archivo": "/cantos/resucito/q/quierocantar.html"</v>
      </c>
      <c r="H150" s="12" t="str">
        <f t="shared" si="2"/>
        <v>{ "id": "quierocantar", "titulo": "Quiero cantar", "salmo": "Sal 57 (56)", "letra": "quiero cantar sal 57 (56) quiero cantar, a ti quiero cantar, despierta, despierta gloria mía despierta, arpa y cítara. misericordia, Dios mío, misericordia, que mi alma se refugia en ti. me refugio a la sombra de tus alas, hasta que pase el peligro. a. quiero cantar ... c. invoco a Dios, al Dios altísimo, a Dios, que ha hecho tanto por mí. desde el cielo me envía la salvación, confunde a los que ansían matarme. a. quiero cantar ...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 c. te daré gracias ante los pueblos, señor, cantaré, cantaré ante las naciones, porque tu amor ha sido grande conmigo, tu bondad más alta que los cielos. a. quiero cantar ...", "archivo": "/cantos/resucito/q/quierocantar.html"},</v>
      </c>
    </row>
    <row r="151" spans="1:8" x14ac:dyDescent="0.25">
      <c r="A151">
        <v>142</v>
      </c>
      <c r="B151" t="str" cm="1">
        <f t="array" ref="B15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resucito</v>
      </c>
      <c r="C151" t="s">
        <v>665</v>
      </c>
      <c r="D151" t="str">
        <f>VLOOKUP(Table1[[#This Row],['#]],'Codigo Cantos'!A4:AN239, 40, FALSE)</f>
        <v>RESUCITÓ</v>
      </c>
      <c r="E151" t="str">
        <f>VLOOKUP(Table1[[#This Row],['#]],'Codigo Cantos'!A4:AN239, 11, FALSE)</f>
        <v>(Kiko Argüello)</v>
      </c>
      <c r="F151" t="s">
        <v>72</v>
      </c>
      <c r="G151" s="12" t="str">
        <f>_xlfn.CONCAT("""","archivo","""",": ","""","/cantos/resucito/" &amp; LEFT(Table1[[#This Row],[id]], 1),"/",Table1[[#This Row],[id]],".html","""")</f>
        <v>"archivo": "/cantos/resucito/r/resucito.html"</v>
      </c>
      <c r="H151" s="12" t="str">
        <f t="shared" si="2"/>
        <v>{ "id": "resucito", "titulo": "Resucitó", "salmo": "(Kiko Argüello)", "letra": "resucitó (kiko argüello) resucitó, resucitó, resucitó, aleluya. aleluya, aleluya, aleluya, resucitó. c. la muerte, ¿dónde está la muerte?, ¿dónde está mi muerte?, ¿dónde su victoria? a. resucitó ... c. gracias sean dadas al padre, que nos pasó a su reino, donde se vive de amor. a. resucitó ... resucitó (kiko argüello) c. alegría, alegría, hermanos, que si hoy nos queremos es porque resucitó. a. resucitó ... c. si con él morimos, con él vivimos, con él cantamos: ¡aleluya! a. aleluya,aleluya, aleluya, resucitó. resucitó, resucitó, resucitó, aleluya.", "archivo": "/cantos/resucito/r/resucito.html"},</v>
      </c>
    </row>
    <row r="152" spans="1:8" x14ac:dyDescent="0.25">
      <c r="A152">
        <v>143</v>
      </c>
      <c r="B152" t="str" cm="1">
        <f t="array" ref="B15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resurrexit</v>
      </c>
      <c r="C152" t="s">
        <v>666</v>
      </c>
      <c r="D152" t="str">
        <f>VLOOKUP(Table1[[#This Row],['#]],'Codigo Cantos'!A4:AN239, 40, FALSE)</f>
        <v>RESURREXIT</v>
      </c>
      <c r="E152" t="str">
        <f>VLOOKUP(Table1[[#This Row],['#]],'Codigo Cantos'!A4:AN239, 11, FALSE)</f>
        <v>Juan 11,25s</v>
      </c>
      <c r="F152" t="s">
        <v>843</v>
      </c>
      <c r="G152" s="12" t="str">
        <f>_xlfn.CONCAT("""","archivo","""",": ","""","/cantos/resucito/" &amp; LEFT(Table1[[#This Row],[id]], 1),"/",Table1[[#This Row],[id]],".html","""")</f>
        <v>"archivo": "/cantos/resucito/r/resurrexit.html"</v>
      </c>
      <c r="H152" s="12" t="str">
        <f t="shared" si="2"/>
        <v>{ "id": "resurrexit", "titulo": "Resurrexit", "salmo": "Juan 11,25s", "letra": "resurrexit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 gloria, gloria ... c. ¿crees tú esto? ¿crees tú esto? sí, yo creo que tú eres el cristo, el hijo de Dios, que ha de venir al mundo. cf. jn 11,25s a. resurrexit, resurrexit ... gloria, gloria ... la, la, la, la, la la, la la la la, la la, la la; la, la, la, la, la la, la, la la la. resurrexit, resurrexit ... gloria, gloria ... aleluya, aleluya, aleluya, aleluya. aleluya.", "archivo": "/cantos/resucito/r/resurrexit.html"},</v>
      </c>
    </row>
    <row r="153" spans="1:8" x14ac:dyDescent="0.25">
      <c r="A153">
        <v>144</v>
      </c>
      <c r="B153" t="str" cm="1">
        <f t="array" ref="B15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salvereinadeloscielos</v>
      </c>
      <c r="C153" t="s">
        <v>676</v>
      </c>
      <c r="D153" t="str">
        <f>VLOOKUP(Table1[[#This Row],['#]],'Codigo Cantos'!A4:AN239, 40, FALSE)</f>
        <v>SALVE, REINA DE LOS CIELOS</v>
      </c>
      <c r="E153" t="str">
        <f>VLOOKUP(Table1[[#This Row],['#]],'Codigo Cantos'!A4:AN239, 11, FALSE)</f>
        <v>Himno lat. «Ave, Regina Caelorum»</v>
      </c>
      <c r="F153" t="s">
        <v>73</v>
      </c>
      <c r="G153" s="12" t="str">
        <f>_xlfn.CONCAT("""","archivo","""",": ","""","/cantos/resucito/" &amp; LEFT(Table1[[#This Row],[id]], 1),"/",Table1[[#This Row],[id]],".html","""")</f>
        <v>"archivo": "/cantos/resucito/s/salvereinadeloscielos.html"</v>
      </c>
      <c r="H153" s="12" t="str">
        <f t="shared" si="2"/>
        <v>{ "id": "salvereinadeloscielos", "titulo": "Salve, reina de los cielos", "salmo": "Himno lat. «Ave, Regina Caelorum»", "letra": "salve,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 "archivo": "/cantos/resucito/s/salvereinadeloscielos.html"},</v>
      </c>
    </row>
    <row r="154" spans="1:8" x14ac:dyDescent="0.25">
      <c r="A154">
        <v>145</v>
      </c>
      <c r="B154" t="str" cm="1">
        <f t="array" ref="B15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seencontrarondosangeles</v>
      </c>
      <c r="C154" t="s">
        <v>683</v>
      </c>
      <c r="D154" t="str">
        <f>VLOOKUP(Table1[[#This Row],['#]],'Codigo Cantos'!A4:AN239, 40, FALSE)</f>
        <v>SE ENCONTRARON DOS ÁNGELES</v>
      </c>
      <c r="E154" t="str">
        <f>VLOOKUP(Table1[[#This Row],['#]],'Codigo Cantos'!A4:AN239, 11, FALSE)</f>
        <v>Melodía hebraica</v>
      </c>
      <c r="F154" t="s">
        <v>844</v>
      </c>
      <c r="G154" s="12" t="str">
        <f>_xlfn.CONCAT("""","archivo","""",": ","""","/cantos/resucito/" &amp; LEFT(Table1[[#This Row],[id]], 1),"/",Table1[[#This Row],[id]],".html","""")</f>
        <v>"archivo": "/cantos/resucito/s/seencontrarondosangeles.html"</v>
      </c>
      <c r="H154" s="12" t="str">
        <f t="shared" si="2"/>
        <v>{ "id": "seencontrarondosangeles", "titulo": "Se encontraron dos ángeles", "salmo": "Melodía hebraica", "letra": "se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"archivo": "/cantos/resucito/s/seencontrarondosangeles.html"},</v>
      </c>
    </row>
    <row r="155" spans="1:8" x14ac:dyDescent="0.25">
      <c r="A155">
        <v>146</v>
      </c>
      <c r="B155" t="str" cm="1">
        <f t="array" ref="B15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senorayudameanodudardeti</v>
      </c>
      <c r="C155" t="s">
        <v>684</v>
      </c>
      <c r="D155" t="str">
        <f>VLOOKUP(Table1[[#This Row],['#]],'Codigo Cantos'!A4:AN239, 40, FALSE)</f>
        <v>SEÑOR, AYÚDAME A NO DUDAR DE TI</v>
      </c>
      <c r="E155" t="str">
        <f>VLOOKUP(Table1[[#This Row],['#]],'Codigo Cantos'!A4:AN239, 11, FALSE)</f>
        <v>(Kiko Argüello)</v>
      </c>
      <c r="F155" t="s">
        <v>74</v>
      </c>
      <c r="G155" s="12" t="str">
        <f>_xlfn.CONCAT("""","archivo","""",": ","""","/cantos/resucito/" &amp; LEFT(Table1[[#This Row],[id]], 1),"/",Table1[[#This Row],[id]],".html","""")</f>
        <v>"archivo": "/cantos/resucito/s/senorayudameanodudardeti.html"</v>
      </c>
      <c r="H155" s="12" t="str">
        <f t="shared" si="2"/>
        <v>{ "id": "senorayudameanodudardeti", "titulo": "Señor, ayúdame a no dudar de ti", "salmo": "(Kiko Argüello)", "letra": "señor,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 sol fa# . .. a no dudar nunca de tu amor. re la a. y en esta llama de tu amor oscura, en esta tela que envuelve mi alma re y la sofoca, sol fa# siento mi corazón que se disloca, sol fa# que se abre y se derrama mi m fa# como agua que inunda tu jardín.", "archivo": "/cantos/resucito/s/senorayudameanodudardeti.html"},</v>
      </c>
    </row>
    <row r="156" spans="1:8" x14ac:dyDescent="0.25">
      <c r="A156">
        <v>147</v>
      </c>
      <c r="B156" t="str" cm="1">
        <f t="array" ref="B15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senornomecorrijasentucolera</v>
      </c>
      <c r="C156" t="s">
        <v>685</v>
      </c>
      <c r="D156" t="str">
        <f>VLOOKUP(Table1[[#This Row],['#]],'Codigo Cantos'!A4:AN239, 40, FALSE)</f>
        <v>SEÑOR, NO ME CORRIJAS EN TU CÓLERA</v>
      </c>
      <c r="E156" t="str">
        <f>VLOOKUP(Table1[[#This Row],['#]],'Codigo Cantos'!A4:AN239, 11, FALSE)</f>
        <v>Salmo 6</v>
      </c>
      <c r="F156" t="s">
        <v>75</v>
      </c>
      <c r="G156" s="12" t="str">
        <f>_xlfn.CONCAT("""","archivo","""",": ","""","/cantos/resucito/" &amp; LEFT(Table1[[#This Row],[id]], 1),"/",Table1[[#This Row],[id]],".html","""")</f>
        <v>"archivo": "/cantos/resucito/s/senornomecorrijasentucolera.html"</v>
      </c>
      <c r="H156" s="12" t="str">
        <f t="shared" si="2"/>
        <v>{ "id": "senornomecorrijasentucolera", "titulo": "Señor, no me corrijas en tu cólera", "salmo": "Salmo 6", "letra": "señor,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 c. vuélvete, señor, recobra mi alma, sáname tú, señor, por tu misericordia. que nadie entre los muertos te recuerda, ni en los infiernos se canta tu alabanza. a. que nadie entre los muertos te recuerda, ni en los infiernos se canta tu alabanza. a. señor, no me corrijas ... c. estoy cansado de gemir, inundo de lágrimas mi cama, mis ojos se consumen en la angustia, envejezco entre enemigos. apartaos de mí, malvados, que el señor escucha mis sollozos, que el señor acoge mi oración. a. señor, no me corrijas ... c. y tú, señor, ¿hasta cuándo? a. y tú, señor, ¿hasta cuándo?", "archivo": "/cantos/resucito/s/senornomecorrijasentucolera.html"},</v>
      </c>
    </row>
    <row r="157" spans="1:8" x14ac:dyDescent="0.25">
      <c r="A157">
        <v>148</v>
      </c>
      <c r="B157" t="str" cm="1">
        <f t="array" ref="B15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sermondelamontana</v>
      </c>
      <c r="C157" t="s">
        <v>689</v>
      </c>
      <c r="D157" t="str">
        <f>VLOOKUP(Table1[[#This Row],['#]],'Codigo Cantos'!A4:AN239, 40, FALSE)</f>
        <v>SERMÓN DE LA MONTAÑA</v>
      </c>
      <c r="E157" t="str">
        <f>VLOOKUP(Table1[[#This Row],['#]],'Codigo Cantos'!A4:AN239, 11, FALSE)</f>
        <v>Lucas 6,20-38</v>
      </c>
      <c r="F157" t="s">
        <v>845</v>
      </c>
      <c r="G157" s="12" t="str">
        <f>_xlfn.CONCAT("""","archivo","""",": ","""","/cantos/resucito/" &amp; LEFT(Table1[[#This Row],[id]], 1),"/",Table1[[#This Row],[id]],".html","""")</f>
        <v>"archivo": "/cantos/resucito/s/sermondelamontana.html"</v>
      </c>
      <c r="H157" s="12" t="str">
        <f t="shared" si="2"/>
        <v>{ "id": "sermondelamontana", "titulo": "Sermón de la montaña", "salmo": "Lucas 6,20-38", "letra": "sermón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"archivo": "/cantos/resucito/s/sermondelamontana.html"},</v>
      </c>
    </row>
    <row r="158" spans="1:8" x14ac:dyDescent="0.25">
      <c r="A158">
        <v>149</v>
      </c>
      <c r="B158" t="str" cm="1">
        <f t="array" ref="B15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shlomlejmariam</v>
      </c>
      <c r="C158" t="s">
        <v>956</v>
      </c>
      <c r="D158" t="str">
        <f>VLOOKUP(Table1[[#This Row],['#]],'Codigo Cantos'!A4:AN239, 40, FALSE)</f>
        <v>SHLOM LEJ MARIAM</v>
      </c>
      <c r="E158" t="str">
        <f>VLOOKUP(Table1[[#This Row],['#]],'Codigo Cantos'!A4:AN239, 11, FALSE)</f>
        <v>Ave María en arameo antiguo</v>
      </c>
      <c r="F158" t="s">
        <v>846</v>
      </c>
      <c r="G158" s="12" t="str">
        <f>_xlfn.CONCAT("""","archivo","""",": ","""","/cantos/resucito/" &amp; LEFT(Table1[[#This Row],[id]], 1),"/",Table1[[#This Row],[id]],".html","""")</f>
        <v>"archivo": "/cantos/resucito/s/shlomlejmariam.html"</v>
      </c>
      <c r="H158" s="12" t="str">
        <f t="shared" si="2"/>
        <v>{ "id": "shlomlejmariam", "titulo": "Shlom lej mariam", "salmo": "Ave María en arameo antiguo", "letra": "shlom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 bis c. maría, ayúdanos, maría, ayúdanos. ¡virgen maría! ¡ay ay aaay aaaaaaaaay! [melisma] ¡ayúdanos! a. santa, santa maría ... a. shlom lej mariam", "archivo": "/cantos/resucito/s/shlomlejmariam.html"},</v>
      </c>
    </row>
    <row r="159" spans="1:8" x14ac:dyDescent="0.25">
      <c r="A159">
        <v>150</v>
      </c>
      <c r="B159" t="str" cm="1">
        <f t="array" ref="B15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sielsenornoconstruyelacasa</v>
      </c>
      <c r="C159" t="s">
        <v>957</v>
      </c>
      <c r="D159" t="str">
        <f>VLOOKUP(Table1[[#This Row],['#]],'Codigo Cantos'!A4:AN239, 40, FALSE)</f>
        <v>SI EL SEÑOR NO CONSTRUYE LA CASA</v>
      </c>
      <c r="E159" t="str">
        <f>VLOOKUP(Table1[[#This Row],['#]],'Codigo Cantos'!A4:AN239, 11, FALSE)</f>
        <v>Sal 127 (126)</v>
      </c>
      <c r="F159" t="s">
        <v>847</v>
      </c>
      <c r="G159" s="12" t="str">
        <f>_xlfn.CONCAT("""","archivo","""",": ","""","/cantos/resucito/" &amp; LEFT(Table1[[#This Row],[id]], 1),"/",Table1[[#This Row],[id]],".html","""")</f>
        <v>"archivo": "/cantos/resucito/s/sielsenornoconstruyelacasa.html"</v>
      </c>
      <c r="H159" s="12" t="str">
        <f t="shared" si="2"/>
        <v>{ "id": "sielsenornoconstruyelacasa", "titulo": "Si el señor no construye la casa", "salmo": "Sal 127 (126)", "letra": "si el señor no construye la casa: sal 127 (126): si el señor no construye la casa, en vano se cansan los constructores. si el señor no guarda la ciudad, en vano vigilan los centinelas, si el señor no guarda la ciudad. a. si el señor ... en vano madrugáis al levantaros, el descanso retrasáis, para conseguir el pan: Dios lo da a sus amigos mientras duermen. Dios lo da a sus amigos mientras duermen. a. si el señor ... don del señor son los hijos, son como flechas en manos de un guerrero, los hijos de la juventud. ¡dichoso el hombre que tiene llena su aljaba! no temerá cuando lleguen sus enemigos. a. si el señor ...", "archivo": "/cantos/resucito/s/sielsenornoconstruyelacasa.html"},</v>
      </c>
    </row>
    <row r="160" spans="1:8" x14ac:dyDescent="0.25">
      <c r="A160">
        <v>151</v>
      </c>
      <c r="B160" t="str" cm="1">
        <f t="array" ref="B16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sihabeisresucitadoconcristo</v>
      </c>
      <c r="C160" t="s">
        <v>958</v>
      </c>
      <c r="D160" t="str">
        <f>VLOOKUP(Table1[[#This Row],['#]],'Codigo Cantos'!A4:AN239, 40, FALSE)</f>
        <v>SI HABÉIS RESUCITADO CON CRISTO</v>
      </c>
      <c r="E160" t="str">
        <f>VLOOKUP(Table1[[#This Row],['#]],'Codigo Cantos'!A4:AN239, 11, FALSE)</f>
        <v>Colosense 3,1-4</v>
      </c>
      <c r="F160" t="s">
        <v>848</v>
      </c>
      <c r="G160" s="12" t="str">
        <f>_xlfn.CONCAT("""","archivo","""",": ","""","/cantos/resucito/" &amp; LEFT(Table1[[#This Row],[id]], 1),"/",Table1[[#This Row],[id]],".html","""")</f>
        <v>"archivo": "/cantos/resucito/s/sihabeisresucitadoconcristo.html"</v>
      </c>
      <c r="H160" s="12" t="str">
        <f t="shared" si="2"/>
        <v>{ "id": "sihabeisresucitadoconcristo", "titulo": "Si habéis resucitado con cristo", "salmo": "Colosense 3,1-4", "letra": "si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 "archivo": "/cantos/resucito/s/sihabeisresucitadoconcristo.html"},</v>
      </c>
    </row>
    <row r="161" spans="1:8" x14ac:dyDescent="0.25">
      <c r="A161">
        <v>152</v>
      </c>
      <c r="B161" t="str" cm="1">
        <f t="array" ref="B16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sihoyescuchaissuvoz</v>
      </c>
      <c r="C161" t="s">
        <v>699</v>
      </c>
      <c r="D161" t="str">
        <f>VLOOKUP(Table1[[#This Row],['#]],'Codigo Cantos'!A4:AN239, 40, FALSE)</f>
        <v>SI HOY ESCUCHÁIS SU VOZ</v>
      </c>
      <c r="E161" t="str">
        <f>VLOOKUP(Table1[[#This Row],['#]],'Codigo Cantos'!A4:AN239, 11, FALSE)</f>
        <v>Sal 95 (94)</v>
      </c>
      <c r="F161" t="s">
        <v>849</v>
      </c>
      <c r="G161" s="12" t="str">
        <f>_xlfn.CONCAT("""","archivo","""",": ","""","/cantos/resucito/" &amp; LEFT(Table1[[#This Row],[id]], 1),"/",Table1[[#This Row],[id]],".html","""")</f>
        <v>"archivo": "/cantos/resucito/s/sihoyescuchaissuvoz.html"</v>
      </c>
      <c r="H161" s="12" t="str">
        <f t="shared" si="2"/>
        <v>{ "id": "sihoyescuchaissuvoz", "titulo": "Si hoy escucháis su voz", "salmo": "Sal 95 (94)", "letra": "si hoy escucháis su voz: salmo 95 (94): si hoy escucháis su voz no endurezcáis el corazón. c. venid, aclamemos al señor, demos vítores a la roca que nos salva; bis a. entremos a su presencia dándole gracias, aclamándolo con cantos y salmos. a. si hoy escucháis su voz ... c. porque el señor es un Dios grande, más grande que todos los Dioses; suyo es el mar, suya es la tierra, son suyas las cumbres de los montes. a. si hoy escucháis su voz ... c. entrad, postrémonos por tierra, bendiciendo al señor, creador nuestro. porque él es nuestro Dios y nosotros su pueblo, el rebaño que él conduce. a. si hoy escucháis su voz ...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 "archivo": "/cantos/resucito/s/sihoyescuchaissuvoz.html"},</v>
      </c>
    </row>
    <row r="162" spans="1:8" x14ac:dyDescent="0.25">
      <c r="A162">
        <v>153</v>
      </c>
      <c r="B162" t="str" cm="1">
        <f t="array" ref="B16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simeherefugiadoenelsenor</v>
      </c>
      <c r="C162" t="s">
        <v>959</v>
      </c>
      <c r="D162" t="str">
        <f>VLOOKUP(Table1[[#This Row],['#]],'Codigo Cantos'!A4:AN239, 40, FALSE)</f>
        <v>SI ME HE REFUGIADO EN EL SEÑOR</v>
      </c>
      <c r="E162" t="str">
        <f>VLOOKUP(Table1[[#This Row],['#]],'Codigo Cantos'!A4:AN239, 11, FALSE)</f>
        <v>Sal 11(10)</v>
      </c>
      <c r="F162" t="s">
        <v>76</v>
      </c>
      <c r="G162" s="12" t="str">
        <f>_xlfn.CONCAT("""","archivo","""",": ","""","/cantos/resucito/" &amp; LEFT(Table1[[#This Row],[id]], 1),"/",Table1[[#This Row],[id]],".html","""")</f>
        <v>"archivo": "/cantos/resucito/s/simeherefugiadoenelsenor.html"</v>
      </c>
      <c r="H162" s="12" t="str">
        <f t="shared" si="2"/>
        <v>{ "id": "simeherefugiadoenelsenor", "titulo": "Si me he refugiado en el señor", "salmo": "Sal 11(10)", "letra": "si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"archivo": "/cantos/resucito/s/simeherefugiadoenelsenor.html"},</v>
      </c>
    </row>
    <row r="163" spans="1:8" x14ac:dyDescent="0.25">
      <c r="A163">
        <v>154</v>
      </c>
      <c r="B163" t="str" cm="1">
        <f t="array" ref="B16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sionmadredetodoslospueblos</v>
      </c>
      <c r="C163" t="s">
        <v>705</v>
      </c>
      <c r="D163" t="str">
        <f>VLOOKUP(Table1[[#This Row],['#]],'Codigo Cantos'!A4:AN239, 40, FALSE)</f>
        <v>SIÓN, MADRE DE TODOS LOS PUEBLOS</v>
      </c>
      <c r="E163" t="str">
        <f>VLOOKUP(Table1[[#This Row],['#]],'Codigo Cantos'!A4:AN239, 11, FALSE)</f>
        <v>Sal 87 (86)</v>
      </c>
      <c r="F163" t="s">
        <v>850</v>
      </c>
      <c r="G163" s="12" t="str">
        <f>_xlfn.CONCAT("""","archivo","""",": ","""","/cantos/resucito/" &amp; LEFT(Table1[[#This Row],[id]], 1),"/",Table1[[#This Row],[id]],".html","""")</f>
        <v>"archivo": "/cantos/resucito/s/sionmadredetodoslospueblos.html"</v>
      </c>
      <c r="H163" s="12" t="str">
        <f t="shared" si="2"/>
        <v>{ "id": "sionmadredetodoslospueblos", "titulo": "Sión, madre de todos los pueblos", "salmo": "Sal 87 (86)", "letra": "sión,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"archivo": "/cantos/resucito/s/sionmadredetodoslospueblos.html"},</v>
      </c>
    </row>
    <row r="164" spans="1:8" x14ac:dyDescent="0.25">
      <c r="A164">
        <v>155</v>
      </c>
      <c r="B164" t="str" cm="1">
        <f t="array" ref="B16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solaasolo</v>
      </c>
      <c r="C164" t="s">
        <v>960</v>
      </c>
      <c r="D164" t="str">
        <f>VLOOKUP(Table1[[#This Row],['#]],'Codigo Cantos'!A4:AN239, 40, FALSE)</f>
        <v>SOLA A SOLO</v>
      </c>
      <c r="E164" t="str">
        <f>VLOOKUP(Table1[[#This Row],['#]],'Codigo Cantos'!A4:AN239, 11, FALSE)</f>
        <v>(Kiko Argüello)</v>
      </c>
      <c r="F164" t="s">
        <v>851</v>
      </c>
      <c r="G164" s="12" t="str">
        <f>_xlfn.CONCAT("""","archivo","""",": ","""","/cantos/resucito/" &amp; LEFT(Table1[[#This Row],[id]], 1),"/",Table1[[#This Row],[id]],".html","""")</f>
        <v>"archivo": "/cantos/resucito/s/solaasolo.html"</v>
      </c>
      <c r="H164" s="12" t="str">
        <f t="shared" si="2"/>
        <v>{ "id": "solaasolo", "titulo": "Sola a solo", "salmo": "(Kiko Argüello)", "letra": "sola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 "archivo": "/cantos/resucito/s/solaasolo.html"},</v>
      </c>
    </row>
    <row r="165" spans="1:8" x14ac:dyDescent="0.25">
      <c r="A165">
        <v>156</v>
      </c>
      <c r="B165" t="str" cm="1">
        <f t="array" ref="B16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stabatmaterdolorosa</v>
      </c>
      <c r="C165" t="s">
        <v>961</v>
      </c>
      <c r="D165" t="str">
        <f>VLOOKUP(Table1[[#This Row],['#]],'Codigo Cantos'!A4:AN239, 40, FALSE)</f>
        <v>STABAT MATER DOLOROSA</v>
      </c>
      <c r="E165" t="str">
        <f>VLOOKUP(Table1[[#This Row],['#]],'Codigo Cantos'!A4:AN239, 11, FALSE)</f>
        <v>Himno latin</v>
      </c>
      <c r="F165" t="s">
        <v>77</v>
      </c>
      <c r="G165" s="12" t="str">
        <f>_xlfn.CONCAT("""","archivo","""",": ","""","/cantos/resucito/" &amp; LEFT(Table1[[#This Row],[id]], 1),"/",Table1[[#This Row],[id]],".html","""")</f>
        <v>"archivo": "/cantos/resucito/s/stabatmaterdolorosa.html"</v>
      </c>
      <c r="H165" s="12" t="str">
        <f t="shared" si="2"/>
        <v>{ "id": "stabatmaterdolorosa", "titulo": "Stabat mater dolorosa", "salmo": "Himno latin", "letra": "stabat mater dolorosa: himno latin: stabat mater dolorosa iuxta crucem lacrimosa, dum pendebat filius. era su alma un gemido, era un dolor, era un grito, cuando una espada la atravesó. oh qué triste y afligida está la bendita madre del unigénito. stabat mater dolorosa ... cuál es el hombre que no llora al ver a la madre de cristo en tanto suplicio? por los pecados de su gente ella ve a jesús en tormentos, y sometido a los azotes. stabat mater dolorosa ... bis a. himno lat. ella ve a su hijo amado que muere desolado, y que entrega su espíritu. oh, cristo, cuando yo deba morir, por tu bendita madre hazme conseguir la palma de la victoria. amén, amén, amén.", "archivo": "/cantos/resucito/s/stabatmaterdolorosa.html"},</v>
      </c>
    </row>
    <row r="166" spans="1:8" x14ac:dyDescent="0.25">
      <c r="A166">
        <v>157</v>
      </c>
      <c r="B166" t="str" cm="1">
        <f t="array" ref="B16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subediosentreaclamaciones</v>
      </c>
      <c r="C166" t="s">
        <v>712</v>
      </c>
      <c r="D166" t="str">
        <f>VLOOKUP(Table1[[#This Row],['#]],'Codigo Cantos'!A4:AN239, 40, FALSE)</f>
        <v>SUBE DIOS ENTRE ACLAMACIONES</v>
      </c>
      <c r="E166" t="str">
        <f>VLOOKUP(Table1[[#This Row],['#]],'Codigo Cantos'!A4:AN239, 11, FALSE)</f>
        <v>Sal 47 (46)</v>
      </c>
      <c r="F166" t="s">
        <v>852</v>
      </c>
      <c r="G166" s="12" t="str">
        <f>_xlfn.CONCAT("""","archivo","""",": ","""","/cantos/resucito/" &amp; LEFT(Table1[[#This Row],[id]], 1),"/",Table1[[#This Row],[id]],".html","""")</f>
        <v>"archivo": "/cantos/resucito/s/subediosentreaclamaciones.html"</v>
      </c>
      <c r="H166" s="12" t="str">
        <f t="shared" si="2"/>
        <v>{ "id": "subediosentreaclamaciones", "titulo": "Sube Dios entre aclamaciones", "salmo": "Sal 47 (46)", "letra": "sube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 cantad para Dios, cantad, cantad para Dios, cantad! cantad para Dios, cantad, cantad para Dios, cantad! sube Dios entre aclamaciones ...", "archivo": "/cantos/resucito/s/subediosentreaclamaciones.html"},</v>
      </c>
    </row>
    <row r="167" spans="1:8" x14ac:dyDescent="0.25">
      <c r="A167">
        <v>158</v>
      </c>
      <c r="B167" t="str" cm="1">
        <f t="array" ref="B16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teestoyllamandosenor</v>
      </c>
      <c r="C167" t="s">
        <v>962</v>
      </c>
      <c r="D167" t="str">
        <f>VLOOKUP(Table1[[#This Row],['#]],'Codigo Cantos'!A4:AN239, 40, FALSE)</f>
        <v>TE ESTOY LLAMANDO, SEÑOR</v>
      </c>
      <c r="E167" t="str">
        <f>VLOOKUP(Table1[[#This Row],['#]],'Codigo Cantos'!A4:AN239, 11, FALSE)</f>
        <v>Sal 141 (140)</v>
      </c>
      <c r="F167" t="s">
        <v>78</v>
      </c>
      <c r="G167" s="12" t="str">
        <f>_xlfn.CONCAT("""","archivo","""",": ","""","/cantos/resucito/" &amp; LEFT(Table1[[#This Row],[id]], 1),"/",Table1[[#This Row],[id]],".html","""")</f>
        <v>"archivo": "/cantos/resucito/t/teestoyllamandosenor.html"</v>
      </c>
      <c r="H167" s="12" t="str">
        <f t="shared" si="2"/>
        <v>{ "id": "teestoyllamandosenor", "titulo": "Te estoy llamando, señor", "salmo": "Sal 141 (140)", "letra": "te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 a ti, señor, miran mis ojos, en ti me refugio, ¡no desampares mi alma! guárdame tú del lazo que me tienden, de las trampas de tantos enemigos. caigan ellos, cada uno en su red, que yo, unido a ti, paso indemne, que yo, unido a ti, paso indemne. te estoy llamando ...   ", "archivo": "/cantos/resucito/t/teestoyllamandosenor.html"},</v>
      </c>
    </row>
    <row r="168" spans="1:8" x14ac:dyDescent="0.25">
      <c r="A168">
        <v>159</v>
      </c>
      <c r="B168" t="str" cm="1">
        <f t="array" ref="B16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tehemanifestadomipecado</v>
      </c>
      <c r="C168" t="s">
        <v>718</v>
      </c>
      <c r="D168" t="str">
        <f>VLOOKUP(Table1[[#This Row],['#]],'Codigo Cantos'!A4:AN239, 40, FALSE)</f>
        <v>TE HE MANIFESTADO MI PECADO</v>
      </c>
      <c r="E168" t="str">
        <f>VLOOKUP(Table1[[#This Row],['#]],'Codigo Cantos'!A4:AN239, 11, FALSE)</f>
        <v>Sal 32 (31)</v>
      </c>
      <c r="F168" t="s">
        <v>79</v>
      </c>
      <c r="G168" s="12" t="str">
        <f>_xlfn.CONCAT("""","archivo","""",": ","""","/cantos/resucito/" &amp; LEFT(Table1[[#This Row],[id]], 1),"/",Table1[[#This Row],[id]],".html","""")</f>
        <v>"archivo": "/cantos/resucito/t/tehemanifestadomipecado.html"</v>
      </c>
      <c r="H168" s="12" t="str">
        <f t="shared" si="2"/>
        <v>{ "id": "tehemanifestadomipecado", "titulo": "Te he manifestado mi pecado", "salmo": "Sal 32 (31)", "letra": "te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 "archivo": "/cantos/resucito/t/tehemanifestadomipecado.html"},</v>
      </c>
    </row>
    <row r="169" spans="1:8" x14ac:dyDescent="0.25">
      <c r="A169">
        <v>160</v>
      </c>
      <c r="B169" t="str" cm="1">
        <f t="array" ref="B16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tuhascubiertodevergüenzalamuerte</v>
      </c>
      <c r="C169" t="s">
        <v>722</v>
      </c>
      <c r="D169" t="str">
        <f>VLOOKUP(Table1[[#This Row],['#]],'Codigo Cantos'!A4:AN239, 40, FALSE)</f>
        <v>TÚ HAS CUBIERTO DE VERGÜENZA LA MUERTE</v>
      </c>
      <c r="E169" t="str">
        <f>VLOOKUP(Table1[[#This Row],['#]],'Codigo Cantos'!A4:AN239, 11, FALSE)</f>
        <v>Homilía Pascual (Melltón de Sardes)</v>
      </c>
      <c r="F169" t="s">
        <v>80</v>
      </c>
      <c r="G169" s="12" t="str">
        <f>_xlfn.CONCAT("""","archivo","""",": ","""","/cantos/resucito/" &amp; LEFT(Table1[[#This Row],[id]], 1),"/",Table1[[#This Row],[id]],".html","""")</f>
        <v>"archivo": "/cantos/resucito/t/tuhascubiertodevergüenzalamuerte.html"</v>
      </c>
      <c r="H169" s="12" t="str">
        <f t="shared" si="2"/>
        <v>{ "id": "tuhascubiertodevergüenzalamuerte", "titulo": "Tú has cubierto de vergüenza la muerte", "salmo": "Homilía Pascual (Melltón de Sardes)", "letra": "tú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"archivo": "/cantos/resucito/t/tuhascubiertodevergüenzalamuerte.html"},</v>
      </c>
    </row>
    <row r="170" spans="1:8" x14ac:dyDescent="0.25">
      <c r="A170">
        <v>161</v>
      </c>
      <c r="B170" t="str" cm="1">
        <f t="array" ref="B17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tuqueeresfiel</v>
      </c>
      <c r="C170" t="s">
        <v>724</v>
      </c>
      <c r="D170" t="str">
        <f>VLOOKUP(Table1[[#This Row],['#]],'Codigo Cantos'!A4:AN239, 40, FALSE)</f>
        <v>TÚ QUE ERES FIEL</v>
      </c>
      <c r="E170" t="str">
        <f>VLOOKUP(Table1[[#This Row],['#]],'Codigo Cantos'!A4:AN239, 11, FALSE)</f>
        <v>Sal 143 (142)</v>
      </c>
      <c r="F170" t="s">
        <v>853</v>
      </c>
      <c r="G170" s="12" t="str">
        <f>_xlfn.CONCAT("""","archivo","""",": ","""","/cantos/resucito/" &amp; LEFT(Table1[[#This Row],[id]], 1),"/",Table1[[#This Row],[id]],".html","""")</f>
        <v>"archivo": "/cantos/resucito/t/tuqueeresfiel.html"</v>
      </c>
      <c r="H170" s="12" t="str">
        <f t="shared" si="2"/>
        <v>{ "id": "tuqueeresfiel", "titulo": "Tú que eres fiel", "salmo": "Sal 143 (142)", "letra": "tú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 hazme conocer el camino, la vía que he de seguir. líbrame de mis enemigos, señor, que me refugio en ti. tú que eres fiel. .. enséñame a cumplir tu voluntad, porque tú eres mi Dios; tu espíritu me guíe, tu espíritu me guíe por tierra llana. tú que eres fiel. ..", "archivo": "/cantos/resucito/t/tuqueeresfiel.html"},</v>
      </c>
    </row>
    <row r="171" spans="1:8" x14ac:dyDescent="0.25">
      <c r="A171">
        <v>162</v>
      </c>
      <c r="B171" t="str" cm="1">
        <f t="array" ref="B17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unretonobrotadeltroncodejese</v>
      </c>
      <c r="C171" t="s">
        <v>963</v>
      </c>
      <c r="D171" t="str">
        <f>VLOOKUP(Table1[[#This Row],['#]],'Codigo Cantos'!A4:AN239, 40, FALSE)</f>
        <v>UN RETOÑO BROTA DEL TRONCO DE JESÉ</v>
      </c>
      <c r="E171" t="str">
        <f>VLOOKUP(Table1[[#This Row],['#]],'Codigo Cantos'!A4:AN239, 11, FALSE)</f>
        <v>Isaías 11,1-11</v>
      </c>
      <c r="F171" t="s">
        <v>81</v>
      </c>
      <c r="G171" s="12" t="str">
        <f>_xlfn.CONCAT("""","archivo","""",": ","""","/cantos/resucito/" &amp; LEFT(Table1[[#This Row],[id]], 1),"/",Table1[[#This Row],[id]],".html","""")</f>
        <v>"archivo": "/cantos/resucito/u/unretonobrotadeltroncodejese.html"</v>
      </c>
      <c r="H171" s="12" t="str">
        <f t="shared" si="2"/>
        <v>{ "id": "unretonobrotadeltroncodejese", "titulo": "Un retoño brota del tronco de jesé", "salmo": "Isaías 11,1-11", "letra": "un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"archivo": "/cantos/resucito/u/unretonobrotadeltroncodejese.html"},</v>
      </c>
    </row>
    <row r="172" spans="1:8" x14ac:dyDescent="0.25">
      <c r="A172">
        <v>163</v>
      </c>
      <c r="B172" t="str" cm="1">
        <f t="array" ref="B17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unagransenal</v>
      </c>
      <c r="C172" t="s">
        <v>728</v>
      </c>
      <c r="D172" t="str">
        <f>VLOOKUP(Table1[[#This Row],['#]],'Codigo Cantos'!A4:AN239, 40, FALSE)</f>
        <v>UNA GRAN SEÑAL</v>
      </c>
      <c r="E172" t="str">
        <f>VLOOKUP(Table1[[#This Row],['#]],'Codigo Cantos'!A4:AN239, 11, FALSE)</f>
        <v>Apocalipsis 12</v>
      </c>
      <c r="F172" t="s">
        <v>854</v>
      </c>
      <c r="G172" s="12" t="str">
        <f>_xlfn.CONCAT("""","archivo","""",": ","""","/cantos/resucito/" &amp; LEFT(Table1[[#This Row],[id]], 1),"/",Table1[[#This Row],[id]],".html","""")</f>
        <v>"archivo": "/cantos/resucito/u/unagransenal.html"</v>
      </c>
      <c r="H172" s="12" t="str">
        <f t="shared" si="2"/>
        <v>{ "id": "unagransenal", "titulo": "Una gran señal", "salmo": "Apocalipsis 12", "letra": "una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 "archivo": "/cantos/resucito/u/unagransenal.html"},</v>
      </c>
    </row>
    <row r="173" spans="1:8" x14ac:dyDescent="0.25">
      <c r="A173">
        <v>164</v>
      </c>
      <c r="B173" t="str" cm="1">
        <f t="array" ref="B17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uriuriura</v>
      </c>
      <c r="C173" t="s">
        <v>730</v>
      </c>
      <c r="D173" t="str">
        <f>VLOOKUP(Table1[[#This Row],['#]],'Codigo Cantos'!A4:AN239, 40, FALSE)</f>
        <v>URÍ, URÍ, URÁ</v>
      </c>
      <c r="E173" t="str">
        <f>VLOOKUP(Table1[[#This Row],['#]],'Codigo Cantos'!A4:AN239, 11, FALSE)</f>
        <v>Villancico (Kiko Argüello)</v>
      </c>
      <c r="F173" t="s">
        <v>82</v>
      </c>
      <c r="G173" s="12" t="str">
        <f>_xlfn.CONCAT("""","archivo","""",": ","""","/cantos/resucito/" &amp; LEFT(Table1[[#This Row],[id]], 1),"/",Table1[[#This Row],[id]],".html","""")</f>
        <v>"archivo": "/cantos/resucito/u/uriuriura.html"</v>
      </c>
      <c r="H173" s="12" t="str">
        <f t="shared" si="2"/>
        <v>{ "id": "uriuriura", "titulo": "Urí, urí, urá", "salmo": "Villancico (Kiko Argüello)", "letra": "urí,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 "archivo": "/cantos/resucito/u/uriuriura.html"},</v>
      </c>
    </row>
    <row r="174" spans="1:8" x14ac:dyDescent="0.25">
      <c r="A174">
        <v>165</v>
      </c>
      <c r="B174" t="str" cm="1">
        <f t="array" ref="B17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vamosyapastores</v>
      </c>
      <c r="C174" t="s">
        <v>731</v>
      </c>
      <c r="D174" t="str">
        <f>VLOOKUP(Table1[[#This Row],['#]],'Codigo Cantos'!A4:AN239, 40, FALSE)</f>
        <v>VAMOS YA, PASTORES</v>
      </c>
      <c r="E174" t="str">
        <f>VLOOKUP(Table1[[#This Row],['#]],'Codigo Cantos'!A4:AN239, 11, FALSE)</f>
        <v>Villancico (Kiko Argüello)</v>
      </c>
      <c r="F174" t="s">
        <v>83</v>
      </c>
      <c r="G174" s="12" t="str">
        <f>_xlfn.CONCAT("""","archivo","""",": ","""","/cantos/resucito/" &amp; LEFT(Table1[[#This Row],[id]], 1),"/",Table1[[#This Row],[id]],".html","""")</f>
        <v>"archivo": "/cantos/resucito/v/vamosyapastores.html"</v>
      </c>
      <c r="H174" s="12" t="str">
        <f t="shared" si="2"/>
        <v>{ "id": "vamosyapastores", "titulo": "Vamos ya, pastores", "salmo": "Villancico (Kiko Argüello)", "letra": "vamos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 "archivo": "/cantos/resucito/v/vamosyapastores.html"},</v>
      </c>
    </row>
    <row r="175" spans="1:8" x14ac:dyDescent="0.25">
      <c r="A175">
        <v>166</v>
      </c>
      <c r="B175" t="str" cm="1">
        <f t="array" ref="B17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vendellibano</v>
      </c>
      <c r="C175" t="s">
        <v>964</v>
      </c>
      <c r="D175" t="str">
        <f>VLOOKUP(Table1[[#This Row],['#]],'Codigo Cantos'!A4:AN239, 40, FALSE)</f>
        <v>VEN DEL LÍBANO</v>
      </c>
      <c r="E175" t="str">
        <f>VLOOKUP(Table1[[#This Row],['#]],'Codigo Cantos'!A4:AN239, 11, FALSE)</f>
        <v>Cantar de los cantares 4,8ss</v>
      </c>
      <c r="F175" t="s">
        <v>84</v>
      </c>
      <c r="G175" s="12" t="str">
        <f>_xlfn.CONCAT("""","archivo","""",": ","""","/cantos/resucito/" &amp; LEFT(Table1[[#This Row],[id]], 1),"/",Table1[[#This Row],[id]],".html","""")</f>
        <v>"archivo": "/cantos/resucito/v/vendellibano.html"</v>
      </c>
      <c r="H175" s="12" t="str">
        <f t="shared" si="2"/>
        <v>{ "id": "vendellibano", "titulo": "Ven del líbano", "salmo": "Cantar de los cantares 4,8ss", "letra": "ven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 levántate deprisa, amada mía, ven, paloma, ven. porque el invierno ya ha pasado, el canto de la alondra ya se oye. las flores aparecen en la tierra, el fuerte sol ha llegado. levántate deprisa, amada mía, ven, paloma, ven. busqué el amor del alma mía ... como un sello en el corazón, como tatuaje en el brazo. el amor es fuerte como la muerte, las aguas no lo apagarán. dar por este amor todos los bienes de la casa, sería despreciarlo. como un sello en el corazón, como tatuaje en el brazo. busqué el amor del alma mía", "archivo": "/cantos/resucito/v/vendellibano.html"},</v>
      </c>
    </row>
    <row r="176" spans="1:8" x14ac:dyDescent="0.25">
      <c r="A176">
        <v>167</v>
      </c>
      <c r="B176" t="str" cm="1">
        <f t="array" ref="B17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venespiritusanto</v>
      </c>
      <c r="C176" t="s">
        <v>965</v>
      </c>
      <c r="D176" t="str">
        <f>VLOOKUP(Table1[[#This Row],['#]],'Codigo Cantos'!A4:AN239, 40, FALSE)</f>
        <v>VEN, ESPÍRITU SANTO</v>
      </c>
      <c r="E176" t="str">
        <f>VLOOKUP(Table1[[#This Row],['#]],'Codigo Cantos'!A4:AN239, 11, FALSE)</f>
        <v>Secuencia de Pentecostés - Himno latin. «Veni, Sancte Spiritus»</v>
      </c>
      <c r="F176" t="s">
        <v>855</v>
      </c>
      <c r="G176" s="12" t="str">
        <f>_xlfn.CONCAT("""","archivo","""",": ","""","/cantos/resucito/" &amp; LEFT(Table1[[#This Row],[id]], 1),"/",Table1[[#This Row],[id]],".html","""")</f>
        <v>"archivo": "/cantos/resucito/v/venespiritusanto.html"</v>
      </c>
      <c r="H176" s="12" t="str">
        <f t="shared" si="2"/>
        <v>{ "id": "venespiritusanto", "titulo": "Ven, espíritu santo", "salmo": "Secuencia de Pentecostés - Himno latin. «Veni, Sancte Spiritus»", "letra": "ven,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"archivo": "/cantos/resucito/v/venespiritusanto.html"},</v>
      </c>
    </row>
    <row r="177" spans="1:8" x14ac:dyDescent="0.25">
      <c r="A177">
        <v>168</v>
      </c>
      <c r="B177" t="str" cm="1">
        <f t="array" ref="B17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venhijodelhombre</v>
      </c>
      <c r="C177" t="s">
        <v>966</v>
      </c>
      <c r="D177" t="str">
        <f>VLOOKUP(Table1[[#This Row],['#]],'Codigo Cantos'!A4:AN239, 40, FALSE)</f>
        <v>VEN, HIJO DEL HOMBRE</v>
      </c>
      <c r="E177" t="str">
        <f>VLOOKUP(Table1[[#This Row],['#]],'Codigo Cantos'!A4:AN239, 11, FALSE)</f>
        <v>Apocalipsis 21,17ss</v>
      </c>
      <c r="F177" t="s">
        <v>85</v>
      </c>
      <c r="G177" s="12" t="str">
        <f>_xlfn.CONCAT("""","archivo","""",": ","""","/cantos/resucito/" &amp; LEFT(Table1[[#This Row],[id]], 1),"/",Table1[[#This Row],[id]],".html","""")</f>
        <v>"archivo": "/cantos/resucito/v/venhijodelhombre.html"</v>
      </c>
      <c r="H177" s="12" t="str">
        <f t="shared" si="2"/>
        <v>{ "id": "venhijodelhombre", "titulo": "Ven, hijo del hombre", "salmo": "Apocalipsis 21,17ss", "letra": "ven,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 ¡señor! ¡señor! signore! signore! ... ¡ven! vieni! viens! come! ¡ven!* ¡ven! .. . ¡señor jesús!", "archivo": "/cantos/resucito/v/venhijodelhombre.html"},</v>
      </c>
    </row>
    <row r="178" spans="1:8" x14ac:dyDescent="0.25">
      <c r="A178">
        <v>169</v>
      </c>
      <c r="B178" t="str" cm="1">
        <f t="array" ref="B17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venicreator</v>
      </c>
      <c r="C178" t="s">
        <v>967</v>
      </c>
      <c r="D178" t="str">
        <f>VLOOKUP(Table1[[#This Row],['#]],'Codigo Cantos'!A4:AN239, 40, FALSE)</f>
        <v>VENI CREATOR</v>
      </c>
      <c r="E178" t="str">
        <f>VLOOKUP(Table1[[#This Row],['#]],'Codigo Cantos'!A4:AN239, 11, FALSE)</f>
        <v>Himno latin</v>
      </c>
      <c r="F178" t="s">
        <v>856</v>
      </c>
      <c r="G178" s="12" t="str">
        <f>_xlfn.CONCAT("""","archivo","""",": ","""","/cantos/resucito/" &amp; LEFT(Table1[[#This Row],[id]], 1),"/",Table1[[#This Row],[id]],".html","""")</f>
        <v>"archivo": "/cantos/resucito/v/venicreator.html"</v>
      </c>
      <c r="H178" s="12" t="str">
        <f t="shared" si="2"/>
        <v>{ "id": "venicreator", "titulo": "Veni creator", "salmo": "Himno latin", "letra": "veni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"archivo": "/cantos/resucito/v/venicreator.html"},</v>
      </c>
    </row>
    <row r="179" spans="1:8" x14ac:dyDescent="0.25">
      <c r="A179">
        <v>170</v>
      </c>
      <c r="B179" t="str" cm="1">
        <f t="array" ref="B17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vieneelsenor</v>
      </c>
      <c r="C179" t="s">
        <v>968</v>
      </c>
      <c r="D179" t="str">
        <f>VLOOKUP(Table1[[#This Row],['#]],'Codigo Cantos'!A4:AN239, 40, FALSE)</f>
        <v>VIENE EL SEÑOR</v>
      </c>
      <c r="E179" t="str">
        <f>VLOOKUP(Table1[[#This Row],['#]],'Codigo Cantos'!A4:AN239, 11, FALSE)</f>
        <v>Salmo 93 (92) - Apocalipsis 1,5-7</v>
      </c>
      <c r="F179" t="s">
        <v>86</v>
      </c>
      <c r="G179" s="12" t="str">
        <f>_xlfn.CONCAT("""","archivo","""",": ","""","/cantos/resucito/" &amp; LEFT(Table1[[#This Row],[id]], 1),"/",Table1[[#This Row],[id]],".html","""")</f>
        <v>"archivo": "/cantos/resucito/v/vieneelsenor.html"</v>
      </c>
      <c r="H179" s="12" t="str">
        <f t="shared" si="2"/>
        <v>{ "id": "vieneelsenor", "titulo": "Viene el señor", "salmo": "Salmo 93 (92) - Apocalipsis 1,5-7", "letra": "viene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 él viene en las nubes y todos le verán, también aquellos que le traspasaron; todos los reyes y pueblos de la tierra se lamentarán, se lamentarán. a él la gloria y el poder ...", "archivo": "/cantos/resucito/v/vieneelsenor.html"},</v>
      </c>
    </row>
    <row r="180" spans="1:8" x14ac:dyDescent="0.25">
      <c r="A180">
        <v>171</v>
      </c>
      <c r="B180" t="str" cm="1">
        <f t="array" ref="B18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virgendelamaravilla</v>
      </c>
      <c r="C180" t="s">
        <v>741</v>
      </c>
      <c r="D180" t="str">
        <f>VLOOKUP(Table1[[#This Row],['#]],'Codigo Cantos'!A4:AN239, 40, FALSE)</f>
        <v>VIRGEN DE LA MARAVILLA</v>
      </c>
      <c r="E180" t="str">
        <f>VLOOKUP(Table1[[#This Row],['#]],'Codigo Cantos'!A4:AN239, 11, FALSE)</f>
        <v>(Dante Allghlerl)</v>
      </c>
      <c r="F180" t="s">
        <v>857</v>
      </c>
      <c r="G180" s="12" t="str">
        <f>_xlfn.CONCAT("""","archivo","""",": ","""","/cantos/resucito/" &amp; LEFT(Table1[[#This Row],[id]], 1),"/",Table1[[#This Row],[id]],".html","""")</f>
        <v>"archivo": "/cantos/resucito/v/virgendelamaravilla.html"</v>
      </c>
      <c r="H180" s="12" t="str">
        <f t="shared" si="2"/>
        <v>{ "id": "virgendelamaravilla", "titulo": "Virgen de la maravilla", "salmo": "(Dante Allghlerl)", "letra": "virgen de la maravilla: (dante alighieri): maría, hija de tu hijo, madre de jesús y madre nuestra. virgen de la maravilla. maría, tú la creatura que has dado a luz al creador, tú eres la sierva que ha concebido al señor. maría, hija de tu hijo ... maría, hecha de tierra, tú eres la gloriosa, gloriosa imagen del cielo. maría, hija de tu hijo ... maría, siendo la pequeña tú eres la más grande, siendo hija de Dios eres su madre, siendo hija de Dios eres su madre. virgen de la maravilla. maría, hija de tu hijo ...", "archivo": "/cantos/resucito/v/virgendelamaravilla.html"},</v>
      </c>
    </row>
    <row r="181" spans="1:8" x14ac:dyDescent="0.25">
      <c r="A181">
        <v>172</v>
      </c>
      <c r="B181" t="str" cm="1">
        <f t="array" ref="B18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vividalegres</v>
      </c>
      <c r="C181" t="s">
        <v>743</v>
      </c>
      <c r="D181" t="str">
        <f>VLOOKUP(Table1[[#This Row],['#]],'Codigo Cantos'!A4:AN239, 40, FALSE)</f>
        <v>VIVID ALEGRES</v>
      </c>
      <c r="E181" t="str">
        <f>VLOOKUP(Table1[[#This Row],['#]],'Codigo Cantos'!A4:AN239, 11, FALSE)</f>
        <v>Filipenses 4,4ss</v>
      </c>
      <c r="F181" t="s">
        <v>87</v>
      </c>
      <c r="G181" s="12" t="str">
        <f>_xlfn.CONCAT("""","archivo","""",": ","""","/cantos/resucito/" &amp; LEFT(Table1[[#This Row],[id]], 1),"/",Table1[[#This Row],[id]],".html","""")</f>
        <v>"archivo": "/cantos/resucito/v/vividalegres.html"</v>
      </c>
      <c r="H181" s="12" t="str">
        <f t="shared" si="2"/>
        <v>{ "id": "vividalegres", "titulo": "Vivid alegres", "salmo": "Filipenses 4,4ss", "letra": "vivid alegres filipenses 4,4ss vivid alegres, el señor está cerca, vivid alegres, el señor está cerca. vivid alegres, el señor viene ya, y nos salvará, y nos salvará, y nos salvará. valor, no temáis que el señor viene ya, y nos salvará, y nos salvará, y nos salvará. vivid alegres ...", "archivo": "/cantos/resucito/v/vividalegres.html"},</v>
      </c>
    </row>
    <row r="182" spans="1:8" x14ac:dyDescent="0.25">
      <c r="A182">
        <v>173</v>
      </c>
      <c r="B182" t="str" cm="1">
        <f t="array" ref="B18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vosotrossoislaluzdelmundo</v>
      </c>
      <c r="C182" t="s">
        <v>745</v>
      </c>
      <c r="D182" t="str">
        <f>VLOOKUP(Table1[[#This Row],['#]],'Codigo Cantos'!A4:AN239, 40, FALSE)</f>
        <v>VOSOTROS SOIS LA LUZ DEL MUNDO</v>
      </c>
      <c r="E182" t="str">
        <f>VLOOKUP(Table1[[#This Row],['#]],'Codigo Cantos'!A4:AN239, 11, FALSE)</f>
        <v xml:space="preserve">Mateo 5,14ss </v>
      </c>
      <c r="F182" t="s">
        <v>88</v>
      </c>
      <c r="G182" s="12" t="str">
        <f>_xlfn.CONCAT("""","archivo","""",": ","""","/cantos/resucito/" &amp; LEFT(Table1[[#This Row],[id]], 1),"/",Table1[[#This Row],[id]],".html","""")</f>
        <v>"archivo": "/cantos/resucito/v/vosotrossoislaluzdelmundo.html"</v>
      </c>
      <c r="H182" s="12" t="str">
        <f t="shared" si="2"/>
        <v>{ "id": "vosotrossoislaluzdelmundo", "titulo": "Vosotros sois la luz del mundo", "salmo": "Mateo 5,14ss ", "letra": "vosotros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 "archivo": "/cantos/resucito/v/vosotrossoislaluzdelmundo.html"},</v>
      </c>
    </row>
    <row r="183" spans="1:8" x14ac:dyDescent="0.25">
      <c r="A183">
        <v>174</v>
      </c>
      <c r="B183" t="str" cm="1">
        <f t="array" ref="B18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yavienemidios</v>
      </c>
      <c r="C183" t="s">
        <v>747</v>
      </c>
      <c r="D183" t="str">
        <f>VLOOKUP(Table1[[#This Row],['#]],'Codigo Cantos'!A4:AN239, 40, FALSE)</f>
        <v>YA VIENE MI DIOS</v>
      </c>
      <c r="E183" t="str">
        <f>VLOOKUP(Table1[[#This Row],['#]],'Codigo Cantos'!A4:AN239, 11, FALSE)</f>
        <v>Villancico (Kiko Argüello)</v>
      </c>
      <c r="F183" t="s">
        <v>858</v>
      </c>
      <c r="G183" s="12" t="str">
        <f>_xlfn.CONCAT("""","archivo","""",": ","""","/cantos/resucito/" &amp; LEFT(Table1[[#This Row],[id]], 1),"/",Table1[[#This Row],[id]],".html","""")</f>
        <v>"archivo": "/cantos/resucito/y/yavienemidios.html"</v>
      </c>
      <c r="H183" s="12" t="str">
        <f t="shared" si="2"/>
        <v>{ "id": "yavienemidios", "titulo": "Ya viene mi Dios", "salmo": "Villancico (Kiko Argüello)", "letra": "ya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 él tiene unos ojos que hablan de amor, que hablan del padre, que hablan de Dios. ya viene, ya viene mi salvador, ya viene, ya viene mi rey. ya viene mi Dios ... murió en un madero lleno de dolor, murió por los hombres muy lleno de amor. ya viene, ya viene mi salvador, ya viene, ya viene mi rey. ya viene mi Dios ... ha entrado en la muerte, ha entrado mi Dios, ya viene, ya sube, ya llega el señor. que canten, que griten: ¡resucitó! mi Dios ha vencido, salió por amor. ya viene mi Dios ...", "archivo": "/cantos/resucito/y/yavienemidios.html"},</v>
      </c>
    </row>
    <row r="184" spans="1:8" x14ac:dyDescent="0.25">
      <c r="A184">
        <v>175</v>
      </c>
      <c r="B184" t="str" cm="1">
        <f t="array" ref="B18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yahvehtueresmidios</v>
      </c>
      <c r="C184" t="s">
        <v>748</v>
      </c>
      <c r="D184" t="str">
        <f>VLOOKUP(Table1[[#This Row],['#]],'Codigo Cantos'!A4:AN239, 40, FALSE)</f>
        <v>YAHVEH, TÚ ERES MI DIOS</v>
      </c>
      <c r="E184" t="str">
        <f>VLOOKUP(Table1[[#This Row],['#]],'Codigo Cantos'!A4:AN239, 11, FALSE)</f>
        <v>Isaías 25,1-8</v>
      </c>
      <c r="F184" t="s">
        <v>859</v>
      </c>
      <c r="G184" s="12" t="str">
        <f>_xlfn.CONCAT("""","archivo","""",": ","""","/cantos/resucito/" &amp; LEFT(Table1[[#This Row],[id]], 1),"/",Table1[[#This Row],[id]],".html","""")</f>
        <v>"archivo": "/cantos/resucito/y/yahvehtueresmidios.html"</v>
      </c>
      <c r="H184" s="12" t="str">
        <f t="shared" si="2"/>
        <v>{ "id": "yahvehtueresmidios", "titulo": "Yahveh, tú eres mi Dios", "salmo": "Isaías 25,1-8", "letra": "yahveh, tú eres mi Dios isaías 25,1-8 yahveh, tú eres mi Dios, yo te ensalzaré. y alabaré tu nombre, alabaré tu nombre, alabaré tu nombre. yahveh, tú eres mi Dios ... destruirás la muerte para siempre. y enjugarás las lágrimas de todos los rostros, de todos los rostros. yahveh, tú eres mi Dios ... ya se acercan los pasos de los pobres, los pies de los humildes, los pies de los humildes, el resto de jacob. yahveh, tú eres mi Dios ...", "archivo": "/cantos/resucito/y/yahvehtueresmidios.html"},</v>
      </c>
    </row>
    <row r="185" spans="1:8" x14ac:dyDescent="0.25">
      <c r="A185">
        <v>176</v>
      </c>
      <c r="B185" t="str" cm="1">
        <f t="array" ref="B18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yoteamosenor</v>
      </c>
      <c r="C185" t="s">
        <v>969</v>
      </c>
      <c r="D185" t="str">
        <f>VLOOKUP(Table1[[#This Row],['#]],'Codigo Cantos'!A4:AN239, 40, FALSE)</f>
        <v>YO TE AMO, SEÑOR</v>
      </c>
      <c r="E185" t="str">
        <f>VLOOKUP(Table1[[#This Row],['#]],'Codigo Cantos'!A4:AN239, 11, FALSE)</f>
        <v>Sal 18 (17)</v>
      </c>
      <c r="F185" t="s">
        <v>860</v>
      </c>
      <c r="G185" s="12" t="str">
        <f>_xlfn.CONCAT("""","archivo","""",": ","""","/cantos/resucito/" &amp; LEFT(Table1[[#This Row],[id]], 1),"/",Table1[[#This Row],[id]],".html","""")</f>
        <v>"archivo": "/cantos/resucito/y/yoteamosenor.html"</v>
      </c>
      <c r="H185" s="12" t="str">
        <f t="shared" si="2"/>
        <v>{ "id": "yoteamosenor", "titulo": "Yo te amo, señor", "salmo": "Sal 18 (17)", "letra": "yo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 "archivo": "/cantos/resucito/y/yoteamosenor.html"},</v>
      </c>
    </row>
    <row r="186" spans="1:8" x14ac:dyDescent="0.25">
      <c r="A186">
        <v>177</v>
      </c>
      <c r="B186" t="str" cm="1">
        <f t="array" ref="B18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yovengoareunir</v>
      </c>
      <c r="C186" t="s">
        <v>752</v>
      </c>
      <c r="D186" t="str">
        <f>VLOOKUP(Table1[[#This Row],['#]],'Codigo Cantos'!A4:AN239, 40, FALSE)</f>
        <v>YO VENGO A REUNIR</v>
      </c>
      <c r="E186" t="str">
        <f>VLOOKUP(Table1[[#This Row],['#]],'Codigo Cantos'!A4:AN239, 11, FALSE)</f>
        <v>Isaías 66,18-21</v>
      </c>
      <c r="F186" t="s">
        <v>89</v>
      </c>
      <c r="G186" s="12" t="str">
        <f>_xlfn.CONCAT("""","archivo","""",": ","""","/cantos/resucito/" &amp; LEFT(Table1[[#This Row],[id]], 1),"/",Table1[[#This Row],[id]],".html","""")</f>
        <v>"archivo": "/cantos/resucito/y/yovengoareunir.html"</v>
      </c>
      <c r="H186" s="12" t="str">
        <f t="shared" si="2"/>
        <v>{ "id": "yovengoareunir", "titulo": "Yo vengo a reunir", "salmo": "Isaías 66,18-21", "letra": "yo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 y traerán a vuestros hermanos de entre todas las naciones, como oblación al señor, como oblación al señor. y de entre ellos tomaré sacerdotes para mí, sacerdotes que anunciarán mi gloria, sacerdotes que anunciarán mi gloria.", "archivo": "/cantos/resucito/y/yovengoareunir.html"},</v>
      </c>
    </row>
    <row r="187" spans="1:8" x14ac:dyDescent="0.25">
      <c r="A187">
        <v>178</v>
      </c>
      <c r="B187" t="str" cm="1">
        <f t="array" ref="B18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zaqueo</v>
      </c>
      <c r="C187" t="s">
        <v>754</v>
      </c>
      <c r="D187" t="str">
        <f>VLOOKUP(Table1[[#This Row],['#]],'Codigo Cantos'!A4:AN239, 40, FALSE)</f>
        <v>ZAQUEO</v>
      </c>
      <c r="E187" t="str">
        <f>VLOOKUP(Table1[[#This Row],['#]],'Codigo Cantos'!A4:AN239, 11, FALSE)</f>
        <v>Lucas 19,1-10</v>
      </c>
      <c r="F187" t="s">
        <v>90</v>
      </c>
      <c r="G187" s="12" t="str">
        <f>_xlfn.CONCAT("""","archivo","""",": ","""","/cantos/resucito/" &amp; LEFT(Table1[[#This Row],[id]], 1),"/",Table1[[#This Row],[id]],".html","""")</f>
        <v>"archivo": "/cantos/resucito/z/zaqueo.html"</v>
      </c>
      <c r="H187" s="12" t="str">
        <f t="shared" si="2"/>
        <v>{ "id": "zaqueo", "titulo": "Zaqueo", "salmo": "Lucas 19,1-10", "letra": "zaqueo: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 hoy ha llegado ... zaqueo eres tú. baja pronto. conviene que hoy entre en tu casa. habiendo entrado ... hoy ha llegado ...", "archivo": "/cantos/resucito/z/zaqueo.html"},</v>
      </c>
    </row>
    <row r="188" spans="1:8" x14ac:dyDescent="0.25">
      <c r="A188">
        <v>179</v>
      </c>
      <c r="B188" t="str" cm="1">
        <f t="array" ref="B18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aclamacionesalaoraciondelosfieles</v>
      </c>
      <c r="C188" t="s">
        <v>349</v>
      </c>
      <c r="D188" t="str">
        <f>VLOOKUP(Table1[[#This Row],['#]],'Codigo Cantos'!A4:AN239, 40, FALSE)</f>
        <v>ACLAMACIONES A LA ORACIÓN DE LOS FIELES</v>
      </c>
      <c r="E188" t="str">
        <f>VLOOKUP(Table1[[#This Row],['#]],'Codigo Cantos'!A4:AN239, 11, FALSE)</f>
        <v>Respuestas a las oraciones de los fieles, Modelo I, II, III, IV</v>
      </c>
      <c r="F188" t="s">
        <v>91</v>
      </c>
      <c r="G188" s="12" t="str">
        <f>_xlfn.CONCAT("""","archivo","""",": ","""","/cantos/resucito/" &amp; LEFT(Table1[[#This Row],[id]], 1),"/",Table1[[#This Row],[id]],".html","""")</f>
        <v>"archivo": "/cantos/resucito/a/aclamacionesalaoraciondelosfieles.html"</v>
      </c>
      <c r="H188" s="12" t="str">
        <f t="shared" si="2"/>
        <v>{ "id": "aclamacionesalaoraciondelosfieles", "titulo": "Aclamaciones a la oración de los fieles", "salmo": "Respuestas a las oraciones de los fieles, Modelo I, II, III, IV", "letra": "cánticos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"archivo": "/cantos/resucito/a/aclamacionesalaoraciondelosfieles.html"},</v>
      </c>
    </row>
    <row r="189" spans="1:8" x14ac:dyDescent="0.25">
      <c r="A189">
        <v>180</v>
      </c>
      <c r="B189" t="str" cm="1">
        <f t="array" ref="B18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aleluyainterleccional</v>
      </c>
      <c r="C189" t="s">
        <v>364</v>
      </c>
      <c r="D189" t="str">
        <f>VLOOKUP(Table1[[#This Row],['#]],'Codigo Cantos'!A4:AN239, 40, FALSE)</f>
        <v>ALELUYA INTERLECCIONAL</v>
      </c>
      <c r="E189" t="str">
        <f>VLOOKUP(Table1[[#This Row],['#]],'Codigo Cantos'!A4:AN239, 11, FALSE)</f>
        <v>Modelo I, II, III</v>
      </c>
      <c r="F189" t="s">
        <v>92</v>
      </c>
      <c r="G189" s="12" t="str">
        <f>_xlfn.CONCAT("""","archivo","""",": ","""","/cantos/resucito/" &amp; LEFT(Table1[[#This Row],[id]], 1),"/",Table1[[#This Row],[id]],".html","""")</f>
        <v>"archivo": "/cantos/resucito/a/aleluyainterleccional.html"</v>
      </c>
      <c r="H189" s="12" t="str">
        <f t="shared" si="2"/>
        <v>{ "id": "aleluyainterleccional", "titulo": "Aleluya interleccional", "salmo": "Modelo I, II, III", "letra": "aleluya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"archivo": "/cantos/resucito/a/aleluyainterleccional.html"},</v>
      </c>
    </row>
    <row r="190" spans="1:8" x14ac:dyDescent="0.25">
      <c r="A190">
        <v>181</v>
      </c>
      <c r="B190" t="str" cm="1">
        <f t="array" ref="B19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aleluyapascual</v>
      </c>
      <c r="C190" t="s">
        <v>366</v>
      </c>
      <c r="D190" t="str">
        <f>VLOOKUP(Table1[[#This Row],['#]],'Codigo Cantos'!A4:AN239, 40, FALSE)</f>
        <v>ALELUYA PASCUAL</v>
      </c>
      <c r="E190" t="str">
        <f>VLOOKUP(Table1[[#This Row],['#]],'Codigo Cantos'!A4:AN239, 11, FALSE)</f>
        <v>Apropiado para el tiempo Pascual</v>
      </c>
      <c r="F190" t="s">
        <v>93</v>
      </c>
      <c r="G190" s="12" t="str">
        <f>_xlfn.CONCAT("""","archivo","""",": ","""","/cantos/resucito/" &amp; LEFT(Table1[[#This Row],[id]], 1),"/",Table1[[#This Row],[id]],".html","""")</f>
        <v>"archivo": "/cantos/resucito/a/aleluyapascual.html"</v>
      </c>
      <c r="H190" s="12" t="str">
        <f t="shared" si="2"/>
        <v>{ "id": "aleluyapascual", "titulo": "Aleluya pascual", "salmo": "Apropiado para el tiempo Pascual", "letra": "aleluya pascual cristo jesús ha resucitado. aleluya.", "archivo": "/cantos/resucito/a/aleluyapascual.html"},</v>
      </c>
    </row>
    <row r="191" spans="1:8" x14ac:dyDescent="0.25">
      <c r="A191">
        <v>182</v>
      </c>
      <c r="B191" t="str" cm="1">
        <f t="array" ref="B19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antifonaparaelevangelio</v>
      </c>
      <c r="C191" t="s">
        <v>970</v>
      </c>
      <c r="D191" t="str">
        <f>VLOOKUP(Table1[[#This Row],['#]],'Codigo Cantos'!A4:AN239, 40, FALSE)</f>
        <v>ANTÍFONA PARA EL EVANGELIO</v>
      </c>
      <c r="E191" t="str">
        <f>VLOOKUP(Table1[[#This Row],['#]],'Codigo Cantos'!A4:AN239, 11, FALSE)</f>
        <v>Tiempo de Cuaresma</v>
      </c>
      <c r="F191" t="s">
        <v>94</v>
      </c>
      <c r="G191" s="12" t="str">
        <f>_xlfn.CONCAT("""","archivo","""",": ","""","/cantos/resucito/" &amp; LEFT(Table1[[#This Row],[id]], 1),"/",Table1[[#This Row],[id]],".html","""")</f>
        <v>"archivo": "/cantos/resucito/a/antifonaparaelevangelio.html"</v>
      </c>
      <c r="H191" s="12" t="str">
        <f t="shared" si="2"/>
        <v>{ "id": "antifonaparaelevangelio", "titulo": "Antífona para el evangelio", "salmo": "Tiempo de Cuaresma", "letra": "antífona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 "archivo": "/cantos/resucito/a/antifonaparaelevangelio.html"},</v>
      </c>
    </row>
    <row r="192" spans="1:8" x14ac:dyDescent="0.25">
      <c r="A192">
        <v>183</v>
      </c>
      <c r="B192" t="str" cm="1">
        <f t="array" ref="B19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bendiciondelagua</v>
      </c>
      <c r="C192" t="s">
        <v>399</v>
      </c>
      <c r="D192" t="str">
        <f>VLOOKUP(Table1[[#This Row],['#]],'Codigo Cantos'!A4:AN239, 40, FALSE)</f>
        <v>BENDICIÓN DEL AGUA</v>
      </c>
      <c r="E192" t="str">
        <f>VLOOKUP(Table1[[#This Row],['#]],'Codigo Cantos'!A4:AN239, 11, FALSE)</f>
        <v>De la liturgia bautismal de la Vigilia pascual</v>
      </c>
      <c r="F192" t="s">
        <v>861</v>
      </c>
      <c r="G192" s="12" t="str">
        <f>_xlfn.CONCAT("""","archivo","""",": ","""","/cantos/resucito/" &amp; LEFT(Table1[[#This Row],[id]], 1),"/",Table1[[#This Row],[id]],".html","""")</f>
        <v>"archivo": "/cantos/resucito/b/bendiciondelagua.html"</v>
      </c>
      <c r="H192" s="12" t="str">
        <f t="shared" si="2"/>
        <v>{ "id": "bendiciondelagua", "titulo": "Bendición del agua", "salmo": "De la liturgia bautismal de la Vigilia pascual", "letra": "bendición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"archivo": "/cantos/resucito/b/bendiciondelagua.html"},</v>
      </c>
    </row>
    <row r="193" spans="1:8" x14ac:dyDescent="0.25">
      <c r="A193">
        <v>185</v>
      </c>
      <c r="B193" t="str" cm="1">
        <f t="array" ref="B19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celebracionpenitencial(bendicionpenitencial)</v>
      </c>
      <c r="C193" t="s">
        <v>971</v>
      </c>
      <c r="D193" t="str">
        <f>VLOOKUP(Table1[[#This Row],['#]],'Codigo Cantos'!A4:AN239, 40, FALSE)</f>
        <v>CELEBRACIÓN PENITENCIAL (BENDICIÓN PENITENCIAL )</v>
      </c>
      <c r="E193" t="str">
        <f>VLOOKUP(Table1[[#This Row],['#]],'Codigo Cantos'!A4:AN239, 11, FALSE)</f>
        <v>Acción de gracias</v>
      </c>
      <c r="F193" t="s">
        <v>862</v>
      </c>
      <c r="G193" s="12" t="str">
        <f>_xlfn.CONCAT("""","archivo","""",": ","""","/cantos/resucito/" &amp; LEFT(Table1[[#This Row],[id]], 1),"/",Table1[[#This Row],[id]],".html","""")</f>
        <v>"archivo": "/cantos/resucito/c/celebracionpenitencial(bendicionpenitencial).html"</v>
      </c>
      <c r="H193" s="12" t="str">
        <f t="shared" si="2"/>
        <v>{ "id": "celebracionpenitencial(bendicionpenitencial)", "titulo": "Celebración penitencial (bendición penitencial )", "salmo": "Acción de gracias", "letra": "celebracion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 "archivo": "/cantos/resucito/c/celebracionpenitencial(bendicionpenitencial).html"},</v>
      </c>
    </row>
    <row r="194" spans="1:8" x14ac:dyDescent="0.25">
      <c r="A194">
        <v>186</v>
      </c>
      <c r="B194" t="str" cm="1">
        <f t="array" ref="B19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corderodedios</v>
      </c>
      <c r="C194" t="s">
        <v>441</v>
      </c>
      <c r="D194" t="str">
        <f>VLOOKUP(Table1[[#This Row],['#]],'Codigo Cantos'!A4:AN239, 40, FALSE)</f>
        <v>CORDERO DE DIOS</v>
      </c>
      <c r="E194" t="str">
        <f>VLOOKUP(Table1[[#This Row],['#]],'Codigo Cantos'!A4:AN239, 11, FALSE)</f>
        <v>Después de la consagración</v>
      </c>
      <c r="F194" t="s">
        <v>863</v>
      </c>
      <c r="G194" s="12" t="str">
        <f>_xlfn.CONCAT("""","archivo","""",": ","""","/cantos/resucito/" &amp; LEFT(Table1[[#This Row],[id]], 1),"/",Table1[[#This Row],[id]],".html","""")</f>
        <v>"archivo": "/cantos/resucito/c/corderodedios.html"</v>
      </c>
      <c r="H194" s="12" t="str">
        <f t="shared" si="2"/>
        <v>{ "id": "corderodedios", "titulo": "Cordero de Dios", "salmo": "Después de la consagración", "letra": "cordero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"archivo": "/cantos/resucito/c/corderodedios.html"},</v>
      </c>
    </row>
    <row r="195" spans="1:8" x14ac:dyDescent="0.25">
      <c r="A195">
        <v>187</v>
      </c>
      <c r="B195" t="str" cm="1">
        <f t="array" ref="B19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credo</v>
      </c>
      <c r="C195" t="s">
        <v>443</v>
      </c>
      <c r="D195" t="str">
        <f>VLOOKUP(Table1[[#This Row],['#]],'Codigo Cantos'!A4:AN239, 40, FALSE)</f>
        <v>CREDO</v>
      </c>
      <c r="E195" t="str">
        <f>VLOOKUP(Table1[[#This Row],['#]],'Codigo Cantos'!A4:AN239, 11, FALSE)</f>
        <v>Símbolo Apostólico</v>
      </c>
      <c r="F195" t="s">
        <v>864</v>
      </c>
      <c r="G195" s="12" t="str">
        <f>_xlfn.CONCAT("""","archivo","""",": ","""","/cantos/resucito/" &amp; LEFT(Table1[[#This Row],[id]], 1),"/",Table1[[#This Row],[id]],".html","""")</f>
        <v>"archivo": "/cantos/resucito/c/credo.html"</v>
      </c>
      <c r="H195" s="12" t="str">
        <f t="shared" si="2"/>
        <v>{ "id": "credo", "titulo": "Credo", "salmo": "Símbolo Apostólico", "letra": "creo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"archivo": "/cantos/resucito/c/credo.html"},</v>
      </c>
    </row>
    <row r="196" spans="1:8" x14ac:dyDescent="0.25">
      <c r="A196">
        <v>188</v>
      </c>
      <c r="B196" t="str" cm="1">
        <f t="array" ref="B19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gloriaadiosenloaltodelcielo</v>
      </c>
      <c r="C196" t="s">
        <v>516</v>
      </c>
      <c r="D196" t="str">
        <f>VLOOKUP(Table1[[#This Row],['#]],'Codigo Cantos'!A4:AN239, 40, FALSE)</f>
        <v>GLORIA A DIOS EN LO ALTO DEL CIELO</v>
      </c>
      <c r="E196" t="str">
        <f>VLOOKUP(Table1[[#This Row],['#]],'Codigo Cantos'!A4:AN239, 11, FALSE)</f>
        <v>Himno Litúrgico</v>
      </c>
      <c r="F196" t="s">
        <v>865</v>
      </c>
      <c r="G196" s="12" t="str">
        <f>_xlfn.CONCAT("""","archivo","""",": ","""","/cantos/resucito/" &amp; LEFT(Table1[[#This Row],[id]], 1),"/",Table1[[#This Row],[id]],".html","""")</f>
        <v>"archivo": "/cantos/resucito/g/gloriaadiosenloaltodelcielo.html"</v>
      </c>
      <c r="H196" s="12" t="str">
        <f t="shared" si="2"/>
        <v>{ "id": "gloriaadiosenloaltodelcielo", "titulo": "Gloria a Dios en lo alto del cielo", "salmo": "Himno Litúrgico", "letra": "gloria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"archivo": "/cantos/resucito/g/gloriaadiosenloaltodelcielo.html"},</v>
      </c>
    </row>
    <row r="197" spans="1:8" x14ac:dyDescent="0.25">
      <c r="A197">
        <v>189</v>
      </c>
      <c r="B197" t="str" cm="1">
        <f t="array" ref="B19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letaniasdelossantos</v>
      </c>
      <c r="C197" t="s">
        <v>576</v>
      </c>
      <c r="D197" t="str">
        <f>VLOOKUP(Table1[[#This Row],['#]],'Codigo Cantos'!A4:AN239, 40, FALSE)</f>
        <v>LETANÍAS DE LOS SANTOS</v>
      </c>
      <c r="E197" t="str">
        <f>VLOOKUP(Table1[[#This Row],['#]],'Codigo Cantos'!A4:AN239, 11, FALSE)</f>
        <v>De la liturgia bautismal de la Vigilia pascual</v>
      </c>
      <c r="F197" s="1" t="s">
        <v>866</v>
      </c>
      <c r="G197" s="12" t="str">
        <f>_xlfn.CONCAT("""","archivo","""",": ","""","/cantos/resucito/" &amp; LEFT(Table1[[#This Row],[id]], 1),"/",Table1[[#This Row],[id]],".html","""")</f>
        <v>"archivo": "/cantos/resucito/l/letaniasdelossantos.html"</v>
      </c>
      <c r="H197" s="12" t="str">
        <f t="shared" si="2"/>
        <v>{ "id": "letaniasdelossantos", "titulo": "Letanías de los santos", "salmo": "De la liturgia bautismal de la Vigilia pascual", "letra": "letanías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"archivo": "/cantos/resucito/l/letaniasdelossantos.html"},</v>
      </c>
    </row>
    <row r="198" spans="1:8" x14ac:dyDescent="0.25">
      <c r="A198">
        <v>191</v>
      </c>
      <c r="B198" t="str" cm="1">
        <f t="array" ref="B19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letaniaspenitencialesi</v>
      </c>
      <c r="C198" t="s">
        <v>972</v>
      </c>
      <c r="D198" t="str">
        <f>VLOOKUP(Table1[[#This Row],['#]],'Codigo Cantos'!A4:AN239, 40, FALSE)</f>
        <v>LETANÍAS PENITENCIALES I</v>
      </c>
      <c r="E198" t="str">
        <f>VLOOKUP(Table1[[#This Row],['#]],'Codigo Cantos'!A4:AN239, 11, FALSE)</f>
        <v>Letanía para la Celebración Penitencial – modelo abreviado</v>
      </c>
      <c r="F198" t="s">
        <v>95</v>
      </c>
      <c r="G198" s="12" t="str">
        <f>_xlfn.CONCAT("""","archivo","""",": ","""","/cantos/resucito/" &amp; LEFT(Table1[[#This Row],[id]], 1),"/",Table1[[#This Row],[id]],".html","""")</f>
        <v>"archivo": "/cantos/resucito/l/letaniaspenitencialesi.html"</v>
      </c>
      <c r="H198" s="12" t="str">
        <f t="shared" si="2"/>
        <v>{ "id": "letaniaspenitencialesi", "titulo": "Letanías penitenciales i", "salmo": "Letanía para la Celebración Penitencial – modelo abreviado", "letra":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"archivo": "/cantos/resucito/l/letaniaspenitencialesi.html"},</v>
      </c>
    </row>
    <row r="199" spans="1:8" x14ac:dyDescent="0.25">
      <c r="A199">
        <v>193</v>
      </c>
      <c r="B199" t="str" cm="1">
        <f t="array" ref="B19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padrenuestro</v>
      </c>
      <c r="C199" t="s">
        <v>630</v>
      </c>
      <c r="D199" t="str">
        <f>VLOOKUP(Table1[[#This Row],['#]],'Codigo Cantos'!A4:AN239, 40, FALSE)</f>
        <v>PADRE NUESTRO</v>
      </c>
      <c r="E199" t="str">
        <f>VLOOKUP(Table1[[#This Row],['#]],'Codigo Cantos'!A4:AN239, 11, FALSE)</f>
        <v>Tiempo de la Elección</v>
      </c>
      <c r="F199" t="s">
        <v>96</v>
      </c>
      <c r="G199" s="12" t="str">
        <f>_xlfn.CONCAT("""","archivo","""",": ","""","/cantos/resucito/" &amp; LEFT(Table1[[#This Row],[id]], 1),"/",Table1[[#This Row],[id]],".html","""")</f>
        <v>"archivo": "/cantos/resucito/p/padrenuestro.html"</v>
      </c>
      <c r="H199" s="12" t="str">
        <f t="shared" si="2"/>
        <v>{ "id": "padrenuestro", "titulo": "Padre nuestro", "salmo": "Tiempo de la Elección", "letra": "¡abbá,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"archivo": "/cantos/resucito/p/padrenuestro.html"},</v>
      </c>
    </row>
    <row r="200" spans="1:8" x14ac:dyDescent="0.25">
      <c r="A200">
        <v>194</v>
      </c>
      <c r="B200" t="str" cm="1">
        <f t="array" ref="B20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plegariaeucaristicaii</v>
      </c>
      <c r="C200" t="s">
        <v>973</v>
      </c>
      <c r="D200" t="str">
        <f>VLOOKUP(Table1[[#This Row],['#]],'Codigo Cantos'!A4:AN239, 40, FALSE)</f>
        <v>PLEGARIA EUCARÍSTICA II</v>
      </c>
      <c r="E200" t="str">
        <f>VLOOKUP(Table1[[#This Row],['#]],'Codigo Cantos'!A4:AN239, 11, FALSE)</f>
        <v>Modelo I</v>
      </c>
      <c r="F200" s="1" t="s">
        <v>867</v>
      </c>
      <c r="G200" s="12" t="str">
        <f>_xlfn.CONCAT("""","archivo","""",": ","""","/cantos/resucito/" &amp; LEFT(Table1[[#This Row],[id]], 1),"/",Table1[[#This Row],[id]],".html","""")</f>
        <v>"archivo": "/cantos/resucito/p/plegariaeucaristicaii.html"</v>
      </c>
      <c r="H200" s="12" t="str">
        <f t="shared" si="2"/>
        <v>{ "id": "plegariaeucaristicaii", "titulo": "Plegaria eucarística ii", "salmo": "Modelo I", "letra": "plegaria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"archivo": "/cantos/resucito/p/plegariaeucaristicaii.html"},</v>
      </c>
    </row>
    <row r="201" spans="1:8" x14ac:dyDescent="0.25">
      <c r="A201">
        <v>197</v>
      </c>
      <c r="B201" t="str" cm="1">
        <f t="array" ref="B20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plegariaeucaristicaii</v>
      </c>
      <c r="C201" t="s">
        <v>973</v>
      </c>
      <c r="D201" t="str">
        <f>VLOOKUP(Table1[[#This Row],['#]],'Codigo Cantos'!A4:AN239, 40, FALSE)</f>
        <v>PLEGARIA EUCARÍSTICA II</v>
      </c>
      <c r="E201" t="str">
        <f>VLOOKUP(Table1[[#This Row],['#]],'Codigo Cantos'!A4:AN239, 11, FALSE)</f>
        <v>Modelo II (1987)</v>
      </c>
      <c r="F201" t="s">
        <v>868</v>
      </c>
      <c r="G201" s="12" t="str">
        <f>_xlfn.CONCAT("""","archivo","""",": ","""","/cantos/resucito/" &amp; LEFT(Table1[[#This Row],[id]], 1),"/",Table1[[#This Row],[id]],".html","""")</f>
        <v>"archivo": "/cantos/resucito/p/plegariaeucaristicaii.html"</v>
      </c>
      <c r="H201" s="12" t="str">
        <f t="shared" si="2"/>
        <v>{ "id": "plegariaeucaristicaii", "titulo": "Plegaria eucarística ii", "salmo": "Modelo II (1987)", "letra": "plegaria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"archivo": "/cantos/resucito/p/plegariaeucaristicaii.html"},</v>
      </c>
    </row>
    <row r="202" spans="1:8" x14ac:dyDescent="0.25">
      <c r="A202">
        <v>200</v>
      </c>
      <c r="B202" t="str" cm="1">
        <f t="array" ref="B20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plegariaeucaristicaiv</v>
      </c>
      <c r="C202" t="s">
        <v>974</v>
      </c>
      <c r="D202" t="str">
        <f>VLOOKUP(Table1[[#This Row],['#]],'Codigo Cantos'!A4:AN239, 40, FALSE)</f>
        <v xml:space="preserve">PLEGARIA EUCARÍSTICA IV </v>
      </c>
      <c r="E202" t="str">
        <f>VLOOKUP(Table1[[#This Row],['#]],'Codigo Cantos'!A4:AN239, 11, FALSE)</f>
        <v>(1988)</v>
      </c>
      <c r="F202" t="s">
        <v>869</v>
      </c>
      <c r="G202" s="12" t="str">
        <f>_xlfn.CONCAT("""","archivo","""",": ","""","/cantos/resucito/" &amp; LEFT(Table1[[#This Row],[id]], 1),"/",Table1[[#This Row],[id]],".html","""")</f>
        <v>"archivo": "/cantos/resucito/p/plegariaeucaristicaiv.html"</v>
      </c>
      <c r="H202" s="12" t="str">
        <f t="shared" si="2"/>
        <v>{ "id": "plegariaeucaristicaiv", "titulo": "Plegaria eucarística iv ", "salmo": "(1988)", "letra": "plegaria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 n/., de nuestro obispo ...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 "archivo": "/cantos/resucito/p/plegariaeucaristicaiv.html"},</v>
      </c>
    </row>
    <row r="203" spans="1:8" x14ac:dyDescent="0.25">
      <c r="A203">
        <v>204</v>
      </c>
      <c r="B203" t="str" cm="1">
        <f t="array" ref="B20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prefacioparaadvientoynavidad</v>
      </c>
      <c r="C203" t="s">
        <v>975</v>
      </c>
      <c r="D203" t="str">
        <f>VLOOKUP(Table1[[#This Row],['#]],'Codigo Cantos'!A4:AN239, 40, FALSE)</f>
        <v>PREFACIO PARA ADVIENTO Y NAVIDAD</v>
      </c>
      <c r="E203" t="str">
        <f>VLOOKUP(Table1[[#This Row],['#]],'Codigo Cantos'!A4:AN239, 11, FALSE)</f>
        <v>Prefacio IV de Adviento*</v>
      </c>
      <c r="F203" t="s">
        <v>870</v>
      </c>
      <c r="G203" s="12" t="str">
        <f>_xlfn.CONCAT("""","archivo","""",": ","""","/cantos/resucito/" &amp; LEFT(Table1[[#This Row],[id]], 1),"/",Table1[[#This Row],[id]],".html","""")</f>
        <v>"archivo": "/cantos/resucito/p/prefacioparaadvientoynavidad.html"</v>
      </c>
      <c r="H203" s="12" t="str">
        <f t="shared" si="2"/>
        <v>{ "id": "prefacioparaadvientoynavidad", "titulo": "Prefacio para adviento y navidad", "salmo": "Prefacio IV de Adviento*", "letra": "prefacio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 "archivo": "/cantos/resucito/p/prefacioparaadvientoynavidad.html"},</v>
      </c>
    </row>
    <row r="204" spans="1:8" x14ac:dyDescent="0.25">
      <c r="A204">
        <v>205</v>
      </c>
      <c r="B204" t="str" cm="1">
        <f t="array" ref="B20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prefacioparaeltiempopascual</v>
      </c>
      <c r="C204" t="s">
        <v>976</v>
      </c>
      <c r="D204" t="str">
        <f>VLOOKUP(Table1[[#This Row],['#]],'Codigo Cantos'!A4:AN239, 40, FALSE)</f>
        <v>PREFACIO PARA EL TIEMPO PASCUAL</v>
      </c>
      <c r="E204" t="str">
        <f>VLOOKUP(Table1[[#This Row],['#]],'Codigo Cantos'!A4:AN239, 11, FALSE)</f>
        <v>Prefacio I de Pascua*</v>
      </c>
      <c r="F204" t="s">
        <v>871</v>
      </c>
      <c r="G204" s="12" t="str">
        <f>_xlfn.CONCAT("""","archivo","""",": ","""","/cantos/resucito/" &amp; LEFT(Table1[[#This Row],[id]], 1),"/",Table1[[#This Row],[id]],".html","""")</f>
        <v>"archivo": "/cantos/resucito/p/prefacioparaeltiempopascual.html"</v>
      </c>
      <c r="H204" s="12" t="str">
        <f t="shared" ref="H204:H267" si="3">_xlfn.CONCAT("{ ","""","id","""",": ","""","",B204,"""",", ","""","titulo","""",": ","""",C204,"""",", ","""","salmo","""",": ","""",E204,"""",", ","""","letra","""",": ","""",F204,"""",", ",G204,"},")</f>
        <v>{ "id": "prefacioparaeltiempopascual", "titulo": "Prefacio para el tiempo pascual", "salmo": "Prefacio I de Pascua*", "letra": "prefacio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 "archivo": "/cantos/resucito/p/prefacioparaeltiempopascual.html"},</v>
      </c>
    </row>
    <row r="205" spans="1:8" x14ac:dyDescent="0.25">
      <c r="A205">
        <v>206</v>
      </c>
      <c r="B205" t="str" cm="1">
        <f t="array" ref="B20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pregonpascual</v>
      </c>
      <c r="C205" t="s">
        <v>977</v>
      </c>
      <c r="D205" t="str">
        <f>VLOOKUP(Table1[[#This Row],['#]],'Codigo Cantos'!A4:AN239, 40, FALSE)</f>
        <v>PREGÓN PASCUAL</v>
      </c>
      <c r="E205" t="str">
        <f>VLOOKUP(Table1[[#This Row],['#]],'Codigo Cantos'!A4:AN239, 11, FALSE)</f>
        <v>«Exsultet»</v>
      </c>
      <c r="F205" t="s">
        <v>872</v>
      </c>
      <c r="G205" s="12" t="str">
        <f>_xlfn.CONCAT("""","archivo","""",": ","""","/cantos/resucito/" &amp; LEFT(Table1[[#This Row],[id]], 1),"/",Table1[[#This Row],[id]],".html","""")</f>
        <v>"archivo": "/cantos/resucito/p/pregonpascual.html"</v>
      </c>
      <c r="H205" s="12" t="str">
        <f t="shared" si="3"/>
        <v>{ "id": "pregonpascual", "titulo": "Pregón pascual", "salmo": "«Exsultet»", "letra": "pregón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"archivo": "/cantos/resucito/p/pregonpascual.html"},</v>
      </c>
    </row>
    <row r="206" spans="1:8" x14ac:dyDescent="0.25">
      <c r="A206">
        <v>208</v>
      </c>
      <c r="B206" t="str" cm="1">
        <f t="array" ref="B20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salmodiaparaelevangelio</v>
      </c>
      <c r="C206" t="s">
        <v>668</v>
      </c>
      <c r="D206" t="str">
        <f>VLOOKUP(Table1[[#This Row],['#]],'Codigo Cantos'!A4:AN239, 40, FALSE)</f>
        <v>SALMODIA PARA EL EVANGELIO</v>
      </c>
      <c r="E206" t="str">
        <f>VLOOKUP(Table1[[#This Row],['#]],'Codigo Cantos'!A4:AN239, 11, FALSE)</f>
        <v xml:space="preserve">Juan 3,11-20 </v>
      </c>
      <c r="F206" t="s">
        <v>873</v>
      </c>
      <c r="G206" s="12" t="str">
        <f>_xlfn.CONCAT("""","archivo","""",": ","""","/cantos/resucito/" &amp; LEFT(Table1[[#This Row],[id]], 1),"/",Table1[[#This Row],[id]],".html","""")</f>
        <v>"archivo": "/cantos/resucito/s/salmodiaparaelevangelio.html"</v>
      </c>
      <c r="H206" s="12" t="str">
        <f t="shared" si="3"/>
        <v>{ "id": "salmodiaparaelevangelio", "titulo": "Salmodia para el evangelio", "salmo": "Juan 3,11-20 ", "letra": "salmodia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"archivo": "/cantos/resucito/s/salmodiaparaelevangelio.html"},</v>
      </c>
    </row>
    <row r="207" spans="1:8" x14ac:dyDescent="0.25">
      <c r="A207">
        <v>209</v>
      </c>
      <c r="B207" t="str" cm="1">
        <f t="array" ref="B20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salmodiaparaelrosario</v>
      </c>
      <c r="C207" t="s">
        <v>670</v>
      </c>
      <c r="D207" t="str">
        <f>VLOOKUP(Table1[[#This Row],['#]],'Codigo Cantos'!A4:AN239, 40, FALSE)</f>
        <v>SALMODIA PARA EL ROSARIO</v>
      </c>
      <c r="E207" t="str">
        <f>VLOOKUP(Table1[[#This Row],['#]],'Codigo Cantos'!A4:AN239, 11, FALSE)</f>
        <v>Santo Rosario</v>
      </c>
      <c r="F207" t="s">
        <v>874</v>
      </c>
      <c r="G207" s="12" t="str">
        <f>_xlfn.CONCAT("""","archivo","""",": ","""","/cantos/resucito/" &amp; LEFT(Table1[[#This Row],[id]], 1),"/",Table1[[#This Row],[id]],".html","""")</f>
        <v>"archivo": "/cantos/resucito/s/salmodiaparaelrosario.html"</v>
      </c>
      <c r="H207" s="12" t="str">
        <f t="shared" si="3"/>
        <v>{ "id": "salmodiaparaelrosario", "titulo": "Salmodia para el rosario", "salmo": "Santo Rosario", "letra": "salmodia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 "archivo": "/cantos/resucito/s/salmodiaparaelrosario.html"},</v>
      </c>
    </row>
    <row r="208" spans="1:8" x14ac:dyDescent="0.25">
      <c r="A208">
        <v>210</v>
      </c>
      <c r="B208" t="str" cm="1">
        <f t="array" ref="B20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salmodiaparaelsalmoresponsorial</v>
      </c>
      <c r="C208" t="s">
        <v>978</v>
      </c>
      <c r="D208" t="str">
        <f>VLOOKUP(Table1[[#This Row],['#]],'Codigo Cantos'!A4:AN239, 40, FALSE)</f>
        <v>SALMODIA PARA EL SALMO RESPONSORIAL</v>
      </c>
      <c r="E208" t="str">
        <f>VLOOKUP(Table1[[#This Row],['#]],'Codigo Cantos'!A4:AN239, 11, FALSE)</f>
        <v>Modelo I, II, III</v>
      </c>
      <c r="F208" t="s">
        <v>875</v>
      </c>
      <c r="G208" s="12" t="str">
        <f>_xlfn.CONCAT("""","archivo","""",": ","""","/cantos/resucito/" &amp; LEFT(Table1[[#This Row],[id]], 1),"/",Table1[[#This Row],[id]],".html","""")</f>
        <v>"archivo": "/cantos/resucito/s/salmodiaparaelsalmoresponsorial.html"</v>
      </c>
      <c r="H208" s="12" t="str">
        <f t="shared" si="3"/>
        <v>{ "id": "salmodiaparaelsalmoresponsorial", "titulo": "Salmodia para el salmo responsorial", "salmo": "Modelo I, II, III", "letra": "salmodia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 c ¡cómo te contemplaba en el santuario viendo tu fuerza y tu gloria! tu gracia vale más que la vida, te alabarán mis labios. a. mi alma está sedienta de ti ... modelo 11 iv domingo de pascua - ciclo a - sal 23 (22)  el señor es mi pastor, nada me falta; el señor es mi pastor, nada me falta. c preparas una mesa ante mí, enfrente de mis enemigos, bis a. me unges la cabeza con perfume, y mi copa rebosa. a. el señor es mi pastor ... c tu bondad y tu misericordia me acompañan a todos los días de mi vida, y habitaré en la casa del señor por años sin término. el señor es mi pastor ...", "archivo": "/cantos/resucito/s/salmodiaparaelsalmoresponsorial.html"},</v>
      </c>
    </row>
    <row r="209" spans="1:8" x14ac:dyDescent="0.25">
      <c r="A209">
        <v>211</v>
      </c>
      <c r="B209" t="str" cm="1">
        <f t="array" ref="B20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salmodiasparalaoraciondelosfieles</v>
      </c>
      <c r="C209" t="s">
        <v>672</v>
      </c>
      <c r="D209" t="str">
        <f>VLOOKUP(Table1[[#This Row],['#]],'Codigo Cantos'!A4:AN239, 40, FALSE)</f>
        <v>SALMODIAS PARA LA ORACIÓN DE LOS FIELES</v>
      </c>
      <c r="E209" t="str">
        <f>VLOOKUP(Table1[[#This Row],['#]],'Codigo Cantos'!A4:AN239, 11, FALSE)</f>
        <v>Para las solemnidades</v>
      </c>
      <c r="F209" t="s">
        <v>876</v>
      </c>
      <c r="G209" s="12" t="str">
        <f>_xlfn.CONCAT("""","archivo","""",": ","""","/cantos/resucito/" &amp; LEFT(Table1[[#This Row],[id]], 1),"/",Table1[[#This Row],[id]],".html","""")</f>
        <v>"archivo": "/cantos/resucito/s/salmodiasparalaoraciondelosfieles.html"</v>
      </c>
      <c r="H209" s="12" t="str">
        <f t="shared" si="3"/>
        <v>{ "id": "salmodiasparalaoraciondelosfieles", "titulo": "Salmodias para la oración de los fieles", "salmo": "Para las solemnidades", "letra": "salmodia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"archivo": "/cantos/resucito/s/salmodiasparalaoraciondelosfieles.html"},</v>
      </c>
    </row>
    <row r="210" spans="1:8" x14ac:dyDescent="0.25">
      <c r="A210">
        <v>212</v>
      </c>
      <c r="B210" t="str" cm="1">
        <f t="array" ref="B21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salmodiasparalaudes</v>
      </c>
      <c r="C210" t="s">
        <v>674</v>
      </c>
      <c r="D210" t="str">
        <f>VLOOKUP(Table1[[#This Row],['#]],'Codigo Cantos'!A4:AN239, 40, FALSE)</f>
        <v>SALMODIAS PARA LAUDES</v>
      </c>
      <c r="E210" t="str">
        <f>VLOOKUP(Table1[[#This Row],['#]],'Codigo Cantos'!A4:AN239, 11, FALSE)</f>
        <v>Modelo I, II, III, IV, V</v>
      </c>
      <c r="F210" t="s">
        <v>877</v>
      </c>
      <c r="G210" s="12" t="str">
        <f>_xlfn.CONCAT("""","archivo","""",": ","""","/cantos/resucito/" &amp; LEFT(Table1[[#This Row],[id]], 1),"/",Table1[[#This Row],[id]],".html","""")</f>
        <v>"archivo": "/cantos/resucito/s/salmodiasparalaudes.html"</v>
      </c>
      <c r="H210" s="12" t="str">
        <f t="shared" si="3"/>
        <v>{ "id": "salmodiasparalaudes", "titulo": "Salmodias para laudes", "salmo": "Modelo I, II, III, IV, V", "letra": "salmodias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"archivo": "/cantos/resucito/s/salmodiasparalaudes.html"},</v>
      </c>
    </row>
    <row r="211" spans="1:8" x14ac:dyDescent="0.25">
      <c r="A211">
        <v>214</v>
      </c>
      <c r="B211" t="str" cm="1">
        <f t="array" ref="B21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santo</v>
      </c>
      <c r="C211" t="s">
        <v>678</v>
      </c>
      <c r="D211" t="str">
        <f>VLOOKUP(Table1[[#This Row],['#]],'Codigo Cantos'!A4:AN239, 40, FALSE)</f>
        <v>SANTO</v>
      </c>
      <c r="E211" t="str">
        <f>VLOOKUP(Table1[[#This Row],['#]],'Codigo Cantos'!A4:AN239, 11, FALSE)</f>
        <v>Palomeras 65</v>
      </c>
      <c r="F211" t="s">
        <v>878</v>
      </c>
      <c r="G211" s="12" t="str">
        <f>_xlfn.CONCAT("""","archivo","""",": ","""","/cantos/resucito/" &amp; LEFT(Table1[[#This Row],[id]], 1),"/",Table1[[#This Row],[id]],".html","""")</f>
        <v>"archivo": "/cantos/resucito/s/santo.html"</v>
      </c>
      <c r="H211" s="12" t="str">
        <f t="shared" si="3"/>
        <v>{ "id": "santo", "titulo": "Santo", "salmo": "Palomeras 65", "letra": "santo: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 "archivo": "/cantos/resucito/s/santo.html"},</v>
      </c>
    </row>
    <row r="212" spans="1:8" x14ac:dyDescent="0.25">
      <c r="A212">
        <v>215</v>
      </c>
      <c r="B212" t="str" cm="1">
        <f t="array" ref="B21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santo</v>
      </c>
      <c r="C212" t="s">
        <v>678</v>
      </c>
      <c r="D212" t="str">
        <f>VLOOKUP(Table1[[#This Row],['#]],'Codigo Cantos'!A4:AN239, 40, FALSE)</f>
        <v>SANTO</v>
      </c>
      <c r="E212" t="str">
        <f>VLOOKUP(Table1[[#This Row],['#]],'Codigo Cantos'!A4:AN239, 11, FALSE)</f>
        <v xml:space="preserve">Melodía hebraica </v>
      </c>
      <c r="F212" t="s">
        <v>97</v>
      </c>
      <c r="G212" s="12" t="str">
        <f>_xlfn.CONCAT("""","archivo","""",": ","""","/cantos/resucito/" &amp; LEFT(Table1[[#This Row],[id]], 1),"/",Table1[[#This Row],[id]],".html","""")</f>
        <v>"archivo": "/cantos/resucito/s/santo.html"</v>
      </c>
      <c r="H212" s="12" t="str">
        <f t="shared" si="3"/>
        <v>{ "id": "santo", "titulo": "Santo", "salmo": "Melodía hebraica ", "letra": "santo, melodía hebraica: es santo, santo, es santo; santo, es santo, santo, es santo; santo, es santo; yahveh sebaoth. los cielos y la tierra están llenos de ti. a. los cielos y la tierra están llenos de ti. hosanna en el cielo, hosanna. a. hosanna en el cielo, hosanna. a. santo, es santo ... bendito el que viene, en el nombre del señor. a bendito el que viene, en el nombre del señor. hosanna en el cielo, hosanna. a hosanna en el cielo, hosanna. a. santo, es santo ..", "archivo": "/cantos/resucito/s/santo.html"},</v>
      </c>
    </row>
    <row r="213" spans="1:8" x14ac:dyDescent="0.25">
      <c r="A213">
        <v>216</v>
      </c>
      <c r="B213" t="str" cm="1">
        <f t="array" ref="B21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santo</v>
      </c>
      <c r="C213" t="s">
        <v>678</v>
      </c>
      <c r="D213" t="str">
        <f>VLOOKUP(Table1[[#This Row],['#]],'Codigo Cantos'!A4:AN239, 40, FALSE)</f>
        <v>SANTO</v>
      </c>
      <c r="E213" t="str">
        <f>VLOOKUP(Table1[[#This Row],['#]],'Codigo Cantos'!A4:AN239, 11, FALSE)</f>
        <v>Palestina 74</v>
      </c>
      <c r="F213" t="s">
        <v>767</v>
      </c>
      <c r="G213" s="12" t="str">
        <f>_xlfn.CONCAT("""","archivo","""",": ","""","/cantos/resucito/" &amp; LEFT(Table1[[#This Row],[id]], 1),"/",Table1[[#This Row],[id]],".html","""")</f>
        <v>"archivo": "/cantos/resucito/s/santo.html"</v>
      </c>
      <c r="H213" s="12" t="str">
        <f t="shared" si="3"/>
        <v>{ "id": "santo", "titulo": "Santo", "salmo": "Palestina 74", "letra": "santo: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"archivo": "/cantos/resucito/s/santo.html"},</v>
      </c>
    </row>
    <row r="214" spans="1:8" x14ac:dyDescent="0.25">
      <c r="A214">
        <v>217</v>
      </c>
      <c r="B214" t="str" cm="1">
        <f t="array" ref="B21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santo</v>
      </c>
      <c r="C214" t="s">
        <v>678</v>
      </c>
      <c r="D214" t="str">
        <f>VLOOKUP(Table1[[#This Row],['#]],'Codigo Cantos'!A4:AN239, 40, FALSE)</f>
        <v>SANTO</v>
      </c>
      <c r="E214" t="str">
        <f>VLOOKUP(Table1[[#This Row],['#]],'Codigo Cantos'!A4:AN239, 11, FALSE)</f>
        <v>Roma 77</v>
      </c>
      <c r="F214" t="s">
        <v>98</v>
      </c>
      <c r="G214" s="12" t="str">
        <f>_xlfn.CONCAT("""","archivo","""",": ","""","/cantos/resucito/" &amp; LEFT(Table1[[#This Row],[id]], 1),"/",Table1[[#This Row],[id]],".html","""")</f>
        <v>"archivo": "/cantos/resucito/s/santo.html"</v>
      </c>
      <c r="H214" s="12" t="str">
        <f t="shared" si="3"/>
        <v>{ "id": "santo", "titulo": "Santo", "salmo": "Roma 77", "letra": "santo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"archivo": "/cantos/resucito/s/santo.html"},</v>
      </c>
    </row>
    <row r="215" spans="1:8" x14ac:dyDescent="0.25">
      <c r="A215">
        <v>218</v>
      </c>
      <c r="B215" t="str" cm="1">
        <f t="array" ref="B21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santo</v>
      </c>
      <c r="C215" t="s">
        <v>678</v>
      </c>
      <c r="D215" t="str">
        <f>VLOOKUP(Table1[[#This Row],['#]],'Codigo Cantos'!A4:AN239, 40, FALSE)</f>
        <v>SANTO</v>
      </c>
      <c r="E215">
        <f>VLOOKUP(Table1[[#This Row],['#]],'Codigo Cantos'!A4:AN239, 11, FALSE)</f>
        <v>1982</v>
      </c>
      <c r="F215" t="s">
        <v>879</v>
      </c>
      <c r="G215" s="12" t="str">
        <f>_xlfn.CONCAT("""","archivo","""",": ","""","/cantos/resucito/" &amp; LEFT(Table1[[#This Row],[id]], 1),"/",Table1[[#This Row],[id]],".html","""")</f>
        <v>"archivo": "/cantos/resucito/s/santo.html"</v>
      </c>
      <c r="H215" s="12" t="str">
        <f t="shared" si="3"/>
        <v>{ "id": "santo", "titulo": "Santo", "salmo": "1982", "letra": "santo: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 "archivo": "/cantos/resucito/s/santo.html"},</v>
      </c>
    </row>
    <row r="216" spans="1:8" x14ac:dyDescent="0.25">
      <c r="A216">
        <v>219</v>
      </c>
      <c r="B216" t="str" cm="1">
        <f t="array" ref="B21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santo</v>
      </c>
      <c r="C216" t="s">
        <v>678</v>
      </c>
      <c r="D216" t="str">
        <f>VLOOKUP(Table1[[#This Row],['#]],'Codigo Cantos'!A4:AN239, 40, FALSE)</f>
        <v>SANTO</v>
      </c>
      <c r="E216">
        <f>VLOOKUP(Table1[[#This Row],['#]],'Codigo Cantos'!A4:AN239, 11, FALSE)</f>
        <v>1988</v>
      </c>
      <c r="F216" t="s">
        <v>99</v>
      </c>
      <c r="G216" s="12" t="str">
        <f>_xlfn.CONCAT("""","archivo","""",": ","""","/cantos/resucito/" &amp; LEFT(Table1[[#This Row],[id]], 1),"/",Table1[[#This Row],[id]],".html","""")</f>
        <v>"archivo": "/cantos/resucito/s/santo.html"</v>
      </c>
      <c r="H216" s="12" t="str">
        <f t="shared" si="3"/>
        <v>{ "id": "santo", "titulo": "Santo", "salmo": "1988", "letra": "santo: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"archivo": "/cantos/resucito/s/santo.html"},</v>
      </c>
    </row>
    <row r="217" spans="1:8" x14ac:dyDescent="0.25">
      <c r="A217">
        <v>220</v>
      </c>
      <c r="B217" t="str" cm="1">
        <f t="array" ref="B21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tedeum</v>
      </c>
      <c r="C217" t="s">
        <v>979</v>
      </c>
      <c r="D217" t="str">
        <f>VLOOKUP(Table1[[#This Row],['#]],'Codigo Cantos'!A4:AN239, 40, FALSE)</f>
        <v>TE DEUM</v>
      </c>
      <c r="E217" t="str">
        <f>VLOOKUP(Table1[[#This Row],['#]],'Codigo Cantos'!A4:AN239, 11, FALSE)</f>
        <v>Himno</v>
      </c>
      <c r="F217" t="s">
        <v>880</v>
      </c>
      <c r="G217" s="12" t="str">
        <f>_xlfn.CONCAT("""","archivo","""",": ","""","/cantos/resucito/" &amp; LEFT(Table1[[#This Row],[id]], 1),"/",Table1[[#This Row],[id]],".html","""")</f>
        <v>"archivo": "/cantos/resucito/t/tedeum.html"</v>
      </c>
      <c r="H217" s="12" t="str">
        <f t="shared" si="3"/>
        <v>{ "id": "tedeum", "titulo": "Te deum", "salmo": "Himno", "letra": "tedeum: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 "archivo": "/cantos/resucito/t/tedeum.html"},</v>
      </c>
    </row>
    <row r="218" spans="1:8" x14ac:dyDescent="0.25">
      <c r="A218">
        <v>221</v>
      </c>
      <c r="B218" t="str" cm="1">
        <f t="array" ref="B21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comoelimpulsoquesientelaira</v>
      </c>
      <c r="C218" t="s">
        <v>428</v>
      </c>
      <c r="D218" t="str">
        <f>VLOOKUP(Table1[[#This Row],['#]],'Codigo Cantos'!A4:AN239, 40, FALSE)</f>
        <v>COMO EL IMPULSO QUE SIENTE LA IRA</v>
      </c>
      <c r="E218" t="str">
        <f>VLOOKUP(Table1[[#This Row],['#]],'Codigo Cantos'!A4:AN239, 11, FALSE)</f>
        <v>Oda VII de Salomón</v>
      </c>
      <c r="F218" t="s">
        <v>100</v>
      </c>
      <c r="G218" s="12" t="str">
        <f>_xlfn.CONCAT("""","archivo","""",": ","""","/cantos/resucito/" &amp; LEFT(Table1[[#This Row],[id]], 1),"/",Table1[[#This Row],[id]],".html","""")</f>
        <v>"archivo": "/cantos/resucito/c/comoelimpulsoquesientelaira.html"</v>
      </c>
      <c r="H218" s="12" t="str">
        <f t="shared" si="3"/>
        <v>{ "id": "comoelimpulsoquesientelaira", "titulo": "Como el impulso que siente la ira", "salmo": "Oda VII de Salomón", "letra": "como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  te hiciste como yo para que te recibiera, en el aspecto como yo para que de ti me revistiera, y así no tuviera miedo al encontrarte, a ti, el inmortal, la plenitud de los tiempos. 2  a. tú eres el camino ..   ", "archivo": "/cantos/resucito/c/comoelimpulsoquesientelaira.html"},</v>
      </c>
    </row>
    <row r="219" spans="1:8" x14ac:dyDescent="0.25">
      <c r="A219">
        <v>222</v>
      </c>
      <c r="B219" t="str" cm="1">
        <f t="array" ref="B21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cuandodormia</v>
      </c>
      <c r="C219" t="s">
        <v>447</v>
      </c>
      <c r="D219" t="str">
        <f>VLOOKUP(Table1[[#This Row],['#]],'Codigo Cantos'!A4:AN239, 40, FALSE)</f>
        <v>CUANDO DORMÍA</v>
      </c>
      <c r="E219" t="str">
        <f>VLOOKUP(Table1[[#This Row],['#]],'Codigo Cantos'!A4:AN239, 11, FALSE)</f>
        <v xml:space="preserve">Cantar de los Cantares 5,2ss </v>
      </c>
      <c r="F219" t="s">
        <v>101</v>
      </c>
      <c r="G219" s="12" t="str">
        <f>_xlfn.CONCAT("""","archivo","""",": ","""","/cantos/resucito/" &amp; LEFT(Table1[[#This Row],[id]], 1),"/",Table1[[#This Row],[id]],".html","""")</f>
        <v>"archivo": "/cantos/resucito/c/cuandodormia.html"</v>
      </c>
      <c r="H219" s="12" t="str">
        <f t="shared" si="3"/>
        <v>{ "id": "cuandodormia", "titulo": "Cuando dormía", "salmo": "Cantar de los Cantares 5,2ss ", "letra": "cuando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 c ¡ay, si tú fueras mi hermano, te podría besar, al encontrarte en la puerta! a. os conjuro..", "archivo": "/cantos/resucito/c/cuandodormia.html"},</v>
      </c>
    </row>
    <row r="220" spans="1:8" x14ac:dyDescent="0.25">
      <c r="A220">
        <v>223</v>
      </c>
      <c r="B220" t="str" cm="1">
        <f t="array" ref="B22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debora</v>
      </c>
      <c r="C220" t="s">
        <v>457</v>
      </c>
      <c r="D220" t="str">
        <f>VLOOKUP(Table1[[#This Row],['#]],'Codigo Cantos'!A4:AN239, 40, FALSE)</f>
        <v>DÉBORA</v>
      </c>
      <c r="E220" t="str">
        <f>VLOOKUP(Table1[[#This Row],['#]],'Codigo Cantos'!A4:AN239, 11, FALSE)</f>
        <v>Jueces 5</v>
      </c>
      <c r="F220" t="s">
        <v>881</v>
      </c>
      <c r="G220" s="12" t="str">
        <f>_xlfn.CONCAT("""","archivo","""",": ","""","/cantos/resucito/" &amp; LEFT(Table1[[#This Row],[id]], 1),"/",Table1[[#This Row],[id]],".html","""")</f>
        <v>"archivo": "/cantos/resucito/d/debora.html"</v>
      </c>
      <c r="H220" s="12" t="str">
        <f t="shared" si="3"/>
        <v>{ "id": "debora", "titulo": "Débora", "salmo": "Jueces 5", "letra": "débora: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 "archivo": "/cantos/resucito/d/debora.html"},</v>
      </c>
    </row>
    <row r="221" spans="1:8" x14ac:dyDescent="0.25">
      <c r="A221">
        <v>224</v>
      </c>
      <c r="B221" t="str" cm="1">
        <f t="array" ref="B22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elmismodios</v>
      </c>
      <c r="C221" t="s">
        <v>479</v>
      </c>
      <c r="D221" t="str">
        <f>VLOOKUP(Table1[[#This Row],['#]],'Codigo Cantos'!A4:AN239, 40, FALSE)</f>
        <v>EL MISMO DIOS</v>
      </c>
      <c r="E221" t="str">
        <f>VLOOKUP(Table1[[#This Row],['#]],'Codigo Cantos'!A4:AN239, 11, FALSE)</f>
        <v>2 Corintios 4,6-12</v>
      </c>
      <c r="F221" t="s">
        <v>882</v>
      </c>
      <c r="G221" s="12" t="str">
        <f>_xlfn.CONCAT("""","archivo","""",": ","""","/cantos/resucito/" &amp; LEFT(Table1[[#This Row],[id]], 1),"/",Table1[[#This Row],[id]],".html","""")</f>
        <v>"archivo": "/cantos/resucito/e/elmismodios.html"</v>
      </c>
      <c r="H221" s="12" t="str">
        <f t="shared" si="3"/>
        <v>{ "id": "elmismodios", "titulo": "El mismo Dios", "salmo": "2 Corintios 4,6-12", "letra": "el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 c y mientras nosotros morimos el mundo recibe la vida. a. y mientras nosotros morimos el mundo recibe la vida. a. llevando siempre", "archivo": "/cantos/resucito/e/elmismodios.html"},</v>
      </c>
    </row>
    <row r="222" spans="1:8" x14ac:dyDescent="0.25">
      <c r="A222">
        <v>225</v>
      </c>
      <c r="B222" t="str" cm="1">
        <f t="array" ref="B22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elsembrador</v>
      </c>
      <c r="C222" t="s">
        <v>485</v>
      </c>
      <c r="D222" t="str">
        <f>VLOOKUP(Table1[[#This Row],['#]],'Codigo Cantos'!A4:AN239, 40, FALSE)</f>
        <v>EL SEMBRADOR</v>
      </c>
      <c r="E222" t="str">
        <f>VLOOKUP(Table1[[#This Row],['#]],'Codigo Cantos'!A4:AN239, 11, FALSE)</f>
        <v>Marcos 4,3ss</v>
      </c>
      <c r="F222" t="s">
        <v>102</v>
      </c>
      <c r="G222" s="12" t="str">
        <f>_xlfn.CONCAT("""","archivo","""",": ","""","/cantos/resucito/" &amp; LEFT(Table1[[#This Row],[id]], 1),"/",Table1[[#This Row],[id]],".html","""")</f>
        <v>"archivo": "/cantos/resucito/e/elsembrador.html"</v>
      </c>
      <c r="H222" s="12" t="str">
        <f t="shared" si="3"/>
        <v>{ "id": "elsembrador", "titulo": "El sembrador", "salmo": "Marcos 4,3ss", "letra": "el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"archivo": "/cantos/resucito/e/elsembrador.html"},</v>
      </c>
    </row>
    <row r="223" spans="1:8" x14ac:dyDescent="0.25">
      <c r="A223">
        <v>226</v>
      </c>
      <c r="B223" t="str" cm="1">
        <f t="array" ref="B22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heaquiquenuestroespejoeselsenor</v>
      </c>
      <c r="C223" t="s">
        <v>980</v>
      </c>
      <c r="D223" t="str">
        <f>VLOOKUP(Table1[[#This Row],['#]],'Codigo Cantos'!A4:AN239, 40, FALSE)</f>
        <v>HE AQUÍ QUE NUESTRO ESPEJO ES EL SEÑOR</v>
      </c>
      <c r="E223" t="str">
        <f>VLOOKUP(Table1[[#This Row],['#]],'Codigo Cantos'!A4:AN239, 11, FALSE)</f>
        <v>Oda XIII de Salomón</v>
      </c>
      <c r="F223" t="s">
        <v>103</v>
      </c>
      <c r="G223" s="12" t="str">
        <f>_xlfn.CONCAT("""","archivo","""",": ","""","/cantos/resucito/" &amp; LEFT(Table1[[#This Row],[id]], 1),"/",Table1[[#This Row],[id]],".html","""")</f>
        <v>"archivo": "/cantos/resucito/h/heaquiquenuestroespejoeselsenor.html"</v>
      </c>
      <c r="H223" s="12" t="str">
        <f t="shared" si="3"/>
        <v>{ "id": "heaquiquenuestroespejoeselsenor", "titulo": "He aquí que nuestro espejo es el señor", "salmo": "Oda XIII de Salomón", "letra": "he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"archivo": "/cantos/resucito/h/heaquiquenuestroespejoeselsenor.html"},</v>
      </c>
    </row>
    <row r="224" spans="1:8" x14ac:dyDescent="0.25">
      <c r="A224">
        <v>227</v>
      </c>
      <c r="B224" t="str" cm="1">
        <f t="array" ref="B22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himnoalacruzgloriosa</v>
      </c>
      <c r="C224" t="s">
        <v>539</v>
      </c>
      <c r="D224" t="str">
        <f>VLOOKUP(Table1[[#This Row],['#]],'Codigo Cantos'!A4:AN239, 40, FALSE)</f>
        <v>HIMNO A LA CRUZ GLORIOSA</v>
      </c>
      <c r="E224" t="str">
        <f>VLOOKUP(Table1[[#This Row],['#]],'Codigo Cantos'!A4:AN239, 11, FALSE)</f>
        <v>Homilía La Santa Pascua (Anónimo s. II)</v>
      </c>
      <c r="F224" t="s">
        <v>883</v>
      </c>
      <c r="G224" s="12" t="str">
        <f>_xlfn.CONCAT("""","archivo","""",": ","""","/cantos/resucito/" &amp; LEFT(Table1[[#This Row],[id]], 1),"/",Table1[[#This Row],[id]],".html","""")</f>
        <v>"archivo": "/cantos/resucito/h/himnoalacruzgloriosa.html"</v>
      </c>
      <c r="H224" s="12" t="str">
        <f t="shared" si="3"/>
        <v>{ "id": "himnoalacruzgloriosa", "titulo": "Himno a la cruz gloriosa", "salmo": "Homilía La Santa Pascua (Anónimo s. II)", "letra": "himno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 c en el temor es mi defensa, en el tropiezo me da fuerzas, en la victoria es la corona, en la lucha ella es mi premio. árbol de vida eterna, misterio del universo. columna de la tierra, tu cima toca el cielo y en tus brazos abiertos brilla el amor de Dios. a la cruz gloriosa ...   ", "archivo": "/cantos/resucito/h/himnoalacruzgloriosa.html"},</v>
      </c>
    </row>
    <row r="225" spans="1:8" x14ac:dyDescent="0.25">
      <c r="A225">
        <v>228</v>
      </c>
      <c r="B225" t="str" cm="1">
        <f t="array" ref="B22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jacob</v>
      </c>
      <c r="C225" t="s">
        <v>554</v>
      </c>
      <c r="D225" t="str">
        <f>VLOOKUP(Table1[[#This Row],['#]],'Codigo Cantos'!A4:AN239, 40, FALSE)</f>
        <v>JACOB</v>
      </c>
      <c r="E225" t="str">
        <f>VLOOKUP(Table1[[#This Row],['#]],'Codigo Cantos'!A4:AN239, 11, FALSE)</f>
        <v xml:space="preserve">Genesis 32,23-29 </v>
      </c>
      <c r="F225" t="s">
        <v>884</v>
      </c>
      <c r="G225" s="12" t="str">
        <f>_xlfn.CONCAT("""","archivo","""",": ","""","/cantos/resucito/" &amp; LEFT(Table1[[#This Row],[id]], 1),"/",Table1[[#This Row],[id]],".html","""")</f>
        <v>"archivo": "/cantos/resucito/j/jacob.html"</v>
      </c>
      <c r="H225" s="12" t="str">
        <f t="shared" si="3"/>
        <v>{ "id": "jacob", "titulo": "Jacob", "salmo": "Genesis 32,23-29 ", "letra": "jacob: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"archivo": "/cantos/resucito/j/jacob.html"},</v>
      </c>
    </row>
    <row r="226" spans="1:8" x14ac:dyDescent="0.25">
      <c r="A226">
        <v>229</v>
      </c>
      <c r="B226" t="str" cm="1">
        <f t="array" ref="B22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ningunopuedeserviradossenores</v>
      </c>
      <c r="C226" t="s">
        <v>605</v>
      </c>
      <c r="D226" t="str">
        <f>VLOOKUP(Table1[[#This Row],['#]],'Codigo Cantos'!A4:AN239, 40, FALSE)</f>
        <v>NINGUNO PUEDE SERVIR A DOS SEÑORES</v>
      </c>
      <c r="E226" t="str">
        <f>VLOOKUP(Table1[[#This Row],['#]],'Codigo Cantos'!A4:AN239, 11, FALSE)</f>
        <v xml:space="preserve">Mateo 6,24-33 </v>
      </c>
      <c r="F226" t="s">
        <v>885</v>
      </c>
      <c r="G226" s="12" t="str">
        <f>_xlfn.CONCAT("""","archivo","""",": ","""","/cantos/resucito/" &amp; LEFT(Table1[[#This Row],[id]], 1),"/",Table1[[#This Row],[id]],".html","""")</f>
        <v>"archivo": "/cantos/resucito/n/ningunopuedeserviradossenores.html"</v>
      </c>
      <c r="H226" s="12" t="str">
        <f t="shared" si="3"/>
        <v>{ "id": "ningunopuedeserviradossenores", "titulo": "Ninguno puede servir a dos señores", "salmo": "Mateo 6,24-33 ", "letra": "ninguno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 a. mirad las aves del cielo ... a. mirad los lirios del campo ... a. buscad el reino de Dios ...", "archivo": "/cantos/resucito/n/ningunopuedeserviradossenores.html"},</v>
      </c>
    </row>
    <row r="227" spans="1:8" x14ac:dyDescent="0.25">
      <c r="A227">
        <v>230</v>
      </c>
      <c r="B227" t="str" cm="1">
        <f t="array" ref="B22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noresistaisalmal</v>
      </c>
      <c r="C227" t="s">
        <v>611</v>
      </c>
      <c r="D227" t="str">
        <f>VLOOKUP(Table1[[#This Row],['#]],'Codigo Cantos'!A4:AN239, 40, FALSE)</f>
        <v>NO RESISTÁIS AL MAL</v>
      </c>
      <c r="E227" t="str">
        <f>VLOOKUP(Table1[[#This Row],['#]],'Codigo Cantos'!A4:AN239, 11, FALSE)</f>
        <v>Mateo 5,38ss</v>
      </c>
      <c r="F227" t="s">
        <v>104</v>
      </c>
      <c r="G227" s="12" t="str">
        <f>_xlfn.CONCAT("""","archivo","""",": ","""","/cantos/resucito/" &amp; LEFT(Table1[[#This Row],[id]], 1),"/",Table1[[#This Row],[id]],".html","""")</f>
        <v>"archivo": "/cantos/resucito/n/noresistaisalmal.html"</v>
      </c>
      <c r="H227" s="12" t="str">
        <f t="shared" si="3"/>
        <v>{ "id": "noresistaisalmal", "titulo": "No resistáis al mal", "salmo": "Mateo 5,38ss", "letra": "no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"archivo": "/cantos/resucito/n/noresistaisalmal.html"},</v>
      </c>
    </row>
    <row r="228" spans="1:8" x14ac:dyDescent="0.25">
      <c r="A228">
        <v>231</v>
      </c>
      <c r="B228" t="str" cm="1">
        <f t="array" ref="B22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nosufrasporlosmalvados</v>
      </c>
      <c r="C228" t="s">
        <v>613</v>
      </c>
      <c r="D228" t="str">
        <f>VLOOKUP(Table1[[#This Row],['#]],'Codigo Cantos'!A4:AN239, 40, FALSE)</f>
        <v>NO SUFRAS POR LOS MALVADOS</v>
      </c>
      <c r="E228" t="str">
        <f>VLOOKUP(Table1[[#This Row],['#]],'Codigo Cantos'!A4:AN239, 11, FALSE)</f>
        <v>Sal 37 (36)</v>
      </c>
      <c r="F228" t="s">
        <v>105</v>
      </c>
      <c r="G228" s="12" t="str">
        <f>_xlfn.CONCAT("""","archivo","""",": ","""","/cantos/resucito/" &amp; LEFT(Table1[[#This Row],[id]], 1),"/",Table1[[#This Row],[id]],".html","""")</f>
        <v>"archivo": "/cantos/resucito/n/nosufrasporlosmalvados.html"</v>
      </c>
      <c r="H228" s="12" t="str">
        <f t="shared" si="3"/>
        <v>{ "id": "nosufrasporlosmalvados", "titulo": "No sufras por los malvados", "salmo": "Sal 37 (36)", "letra": "no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 "archivo": "/cantos/resucito/n/nosufrasporlosmalvados.html"},</v>
      </c>
    </row>
    <row r="229" spans="1:8" x14ac:dyDescent="0.25">
      <c r="A229">
        <v>232</v>
      </c>
      <c r="B229" t="str" cm="1">
        <f t="array" ref="B22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ohsenormicorazonyanoesambicioso</v>
      </c>
      <c r="C229" t="s">
        <v>981</v>
      </c>
      <c r="D229" t="str">
        <f>VLOOKUP(Table1[[#This Row],['#]],'Codigo Cantos'!A4:AN239, 40, FALSE)</f>
        <v>OH SEÑOR, MI CORAZÓN YA NO ES AMBICIOSO</v>
      </c>
      <c r="E229" t="str">
        <f>VLOOKUP(Table1[[#This Row],['#]],'Codigo Cantos'!A4:AN239, 11, FALSE)</f>
        <v>Sal 131 (130)</v>
      </c>
      <c r="F229" t="s">
        <v>106</v>
      </c>
      <c r="G229" s="12" t="str">
        <f>_xlfn.CONCAT("""","archivo","""",": ","""","/cantos/resucito/" &amp; LEFT(Table1[[#This Row],[id]], 1),"/",Table1[[#This Row],[id]],".html","""")</f>
        <v>"archivo": "/cantos/resucito/o/ohsenormicorazonyanoesambicioso.html"</v>
      </c>
      <c r="H229" s="12" t="str">
        <f t="shared" si="3"/>
        <v>{ "id": "ohsenormicorazonyanoesambicioso", "titulo": "Oh señor, mi corazón ya no es ambicioso", "salmo": "Sal 131 (130)", "letra": "oh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 c. aquietada y acallada está mi alma ... c. espera israel, en el señor. espera israel en el señor, ahora y siempre", "archivo": "/cantos/resucito/o/ohsenormicorazonyanoesambicioso.html"},</v>
      </c>
    </row>
    <row r="230" spans="1:8" x14ac:dyDescent="0.25">
      <c r="A230">
        <f>+A229+1</f>
        <v>233</v>
      </c>
      <c r="B230" t="str" cm="1">
        <f t="array" ref="B23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senortumeescrutasyconoces</v>
      </c>
      <c r="C230" t="s">
        <v>687</v>
      </c>
      <c r="D230" t="str">
        <f>VLOOKUP(Table1[[#This Row],['#]],'Codigo Cantos'!A4:AN239, 40, FALSE)</f>
        <v>SEÑOR, TÚ ME ESCRUTAS Y CONOCES</v>
      </c>
      <c r="E230" t="str">
        <f>VLOOKUP(Table1[[#This Row],['#]],'Codigo Cantos'!A4:AN239, 11, FALSE)</f>
        <v>Sal 139 (138)</v>
      </c>
      <c r="F230" s="1" t="s">
        <v>107</v>
      </c>
      <c r="G230" s="12" t="str">
        <f>_xlfn.CONCAT("""","archivo","""",": ","""","/cantos/resucito/" &amp; LEFT(Table1[[#This Row],[id]], 1),"/",Table1[[#This Row],[id]],".html","""")</f>
        <v>"archivo": "/cantos/resucito/s/senortumeescrutasyconoces.html"</v>
      </c>
      <c r="H230" s="12" t="str">
        <f t="shared" si="3"/>
        <v>{ "id": "senortumeescrutasyconoces", "titulo": "Señor, tú me escrutas y conoces", "salmo": "Sal 139 (138)", "letra": "señor,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"archivo": "/cantos/resucito/s/senortumeescrutasyconoces.html"},</v>
      </c>
    </row>
    <row r="231" spans="1:8" x14ac:dyDescent="0.25">
      <c r="A231">
        <f t="shared" ref="A231:A241" si="4">+A230+1</f>
        <v>234</v>
      </c>
      <c r="B231" t="str" cm="1">
        <f t="array" ref="B23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shemaisrael</v>
      </c>
      <c r="C231" t="s">
        <v>982</v>
      </c>
      <c r="D231" t="str">
        <f>VLOOKUP(Table1[[#This Row],['#]],'Codigo Cantos'!A4:AN239, 40, FALSE)</f>
        <v>SHEMÁ ISRAEL</v>
      </c>
      <c r="E231" t="str">
        <f>VLOOKUP(Table1[[#This Row],['#]],'Codigo Cantos'!A4:AN239, 11, FALSE)</f>
        <v>Dt 6,4-9</v>
      </c>
      <c r="F231" t="s">
        <v>886</v>
      </c>
      <c r="G231" s="12" t="str">
        <f>_xlfn.CONCAT("""","archivo","""",": ","""","/cantos/resucito/" &amp; LEFT(Table1[[#This Row],[id]], 1),"/",Table1[[#This Row],[id]],".html","""")</f>
        <v>"archivo": "/cantos/resucito/s/shemaisrael.html"</v>
      </c>
      <c r="H231" s="12" t="str">
        <f t="shared" si="3"/>
        <v>{ "id": "shemaisrael", "titulo": "Shemá israel", "salmo": "Dt 6,4-9", "letra": "shemá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"archivo": "/cantos/resucito/s/shemaisrael.html"},</v>
      </c>
    </row>
    <row r="232" spans="1:8" x14ac:dyDescent="0.25">
      <c r="A232">
        <f t="shared" si="4"/>
        <v>235</v>
      </c>
      <c r="B232" t="str" cm="1">
        <f t="array" ref="B23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sientatesolitarioysilencioso</v>
      </c>
      <c r="C232" t="s">
        <v>703</v>
      </c>
      <c r="D232" t="str">
        <f>VLOOKUP(Table1[[#This Row],['#]],'Codigo Cantos'!A4:AN239, 40, FALSE)</f>
        <v>SIÉNTATE SOLITARIO Y SILENCIOSO</v>
      </c>
      <c r="E232" t="str">
        <f>VLOOKUP(Table1[[#This Row],['#]],'Codigo Cantos'!A4:AN239, 11, FALSE)</f>
        <v>Lamentaciones 3</v>
      </c>
      <c r="F232" t="s">
        <v>887</v>
      </c>
      <c r="G232" s="12" t="str">
        <f>_xlfn.CONCAT("""","archivo","""",": ","""","/cantos/resucito/" &amp; LEFT(Table1[[#This Row],[id]], 1),"/",Table1[[#This Row],[id]],".html","""")</f>
        <v>"archivo": "/cantos/resucito/s/sientatesolitarioysilencioso.html"</v>
      </c>
      <c r="H232" s="12" t="str">
        <f t="shared" si="3"/>
        <v>{ "id": "sientatesolitarioysilencioso", "titulo": "Siéntate solitario y silencioso", "salmo": "Lamentaciones 3", "letra": "siéntate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"archivo": "/cantos/resucito/s/sientatesolitarioysilencioso.html"},</v>
      </c>
    </row>
    <row r="233" spans="1:8" x14ac:dyDescent="0.25">
      <c r="A233">
        <f t="shared" si="4"/>
        <v>236</v>
      </c>
      <c r="B233" t="str" cm="1">
        <f t="array" ref="B23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tueresmiesperanzasenor</v>
      </c>
      <c r="C233" t="s">
        <v>983</v>
      </c>
      <c r="D233" t="str">
        <f>VLOOKUP(Table1[[#This Row],['#]],'Codigo Cantos'!A4:AN239, 40, FALSE)</f>
        <v>TÚ ERES MI ESPERANZA, SEÑOR</v>
      </c>
      <c r="E233" t="str">
        <f>VLOOKUP(Table1[[#This Row],['#]],'Codigo Cantos'!A4:AN239, 11, FALSE)</f>
        <v>Oda XXIX de Salomón</v>
      </c>
      <c r="F233" t="s">
        <v>108</v>
      </c>
      <c r="G233" s="12" t="str">
        <f>_xlfn.CONCAT("""","archivo","""",": ","""","/cantos/resucito/" &amp; LEFT(Table1[[#This Row],[id]], 1),"/",Table1[[#This Row],[id]],".html","""")</f>
        <v>"archivo": "/cantos/resucito/t/tueresmiesperanzasenor.html"</v>
      </c>
      <c r="H233" s="12" t="str">
        <f t="shared" si="3"/>
        <v>{ "id": "tueresmiesperanzasenor", "titulo": "Tú eres mi esperanza, señor", "salmo": "Oda XXIX de Salomón", "letra": "tú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   ", "archivo": "/cantos/resucito/t/tueresmiesperanzasenor.html"},</v>
      </c>
    </row>
    <row r="234" spans="1:8" x14ac:dyDescent="0.25">
      <c r="A234">
        <f t="shared" si="4"/>
        <v>237</v>
      </c>
      <c r="B234" t="str" cm="1">
        <f t="array" ref="B23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alacenadelcordero</v>
      </c>
      <c r="C234" t="s">
        <v>984</v>
      </c>
      <c r="D234" t="str">
        <f>VLOOKUP(Table1[[#This Row],['#]],'Codigo Cantos'!A4:AN239, 40, FALSE)</f>
        <v>A LA CENA DEL CORDERO</v>
      </c>
      <c r="E234" t="str">
        <f>VLOOKUP(Table1[[#This Row],['#]],'Codigo Cantos'!A4:AN239, 11, FALSE)</f>
        <v>Himno lat. «Ad cenam Agni providi»</v>
      </c>
      <c r="F234" s="1" t="s">
        <v>109</v>
      </c>
      <c r="G234" s="12" t="str">
        <f>_xlfn.CONCAT("""","archivo","""",": ","""","/cantos/resucito/" &amp; LEFT(Table1[[#This Row],[id]], 1),"/",Table1[[#This Row],[id]],".html","""")</f>
        <v>"archivo": "/cantos/resucito/a/alacenadelcordero.html"</v>
      </c>
      <c r="H234" s="12" t="str">
        <f t="shared" si="3"/>
        <v>{ "id": "alacenadelcordero", "titulo": "A la cena del cordero", "salmo": "Himno lat. «Ad cenam Agni providi»", "letra": "a la cena del cordero himno lat. «ad cenam agni provldl» a la cena del cordero, vestidos con blancas túnicas, atravesado el mar rojo, cantamos a cristo, el señor. c. su cuerpo lleno de amor, sobre la mesa es el pan vivo. y su sangre sobre el altar, es el cáliz del nuevo pacto. manso cordero inmolado, es cristo, nuestra pascua. su cuerpo adorable es el verdadero pan ácimo. a. a la cena del cordero ... c. en esta hora admirable retornan los antiguos prodigios, su brazo potente nos salva del ángel de la muerte. irradia sobre la iglesia el gozo pascual, oh señor, y une a tu gran victoria a los que han renovado el bautismo. a. a la cena del cordero ... c. sea honor, alabanza y gloria, a cristo victorioso de la muerte, al padre y al santo espíritu ahora y por los siglos eternos. a. amén.", "archivo": "/cantos/resucito/a/alacenadelcordero.html"},</v>
      </c>
    </row>
    <row r="235" spans="1:8" x14ac:dyDescent="0.25">
      <c r="A235">
        <f t="shared" si="4"/>
        <v>238</v>
      </c>
      <c r="B235" t="str" cm="1">
        <f t="array" ref="B23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adondeteescondisteamado</v>
      </c>
      <c r="C235" t="s">
        <v>985</v>
      </c>
      <c r="D235" t="str">
        <f>VLOOKUP(Table1[[#This Row],['#]],'Codigo Cantos'!A4:AN239, 40, FALSE)</f>
        <v>ADÓNDE TE ESCONDISTE, AMADO</v>
      </c>
      <c r="E235" t="str">
        <f>VLOOKUP(Table1[[#This Row],['#]],'Codigo Cantos'!A4:AN239, 11, FALSE)</f>
        <v xml:space="preserve">Cántico espiritual (San Juan de la Cruz) </v>
      </c>
      <c r="F235" t="s">
        <v>110</v>
      </c>
      <c r="G235" s="12" t="str">
        <f>_xlfn.CONCAT("""","archivo","""",": ","""","/cantos/resucito/" &amp; LEFT(Table1[[#This Row],[id]], 1),"/",Table1[[#This Row],[id]],".html","""")</f>
        <v>"archivo": "/cantos/resucito/a/adondeteescondisteamado.html"</v>
      </c>
      <c r="H235" s="12" t="str">
        <f t="shared" si="3"/>
        <v>{ "id": "adondeteescondisteamado", "titulo": "Adónde te escondiste, amado", "salmo": "Cántico espiritual (San Juan de la Cruz) ", "letra": "adónde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 "archivo": "/cantos/resucito/a/adondeteescondisteamado.html"},</v>
      </c>
    </row>
    <row r="236" spans="1:8" x14ac:dyDescent="0.25">
      <c r="A236">
        <f t="shared" si="4"/>
        <v>239</v>
      </c>
      <c r="B236" t="str" cm="1">
        <f t="array" ref="B236">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comodestilalamiel</v>
      </c>
      <c r="C236" t="s">
        <v>426</v>
      </c>
      <c r="D236" t="str">
        <f>VLOOKUP(Table1[[#This Row],['#]],'Codigo Cantos'!A4:AN239, 40, FALSE)</f>
        <v>COMO DESTILA LA MIEL</v>
      </c>
      <c r="E236" t="str">
        <f>VLOOKUP(Table1[[#This Row],['#]],'Codigo Cantos'!A4:AN239, 11, FALSE)</f>
        <v>Oda XL de Salomón</v>
      </c>
      <c r="F236" s="1" t="s">
        <v>768</v>
      </c>
      <c r="G236" s="12" t="str">
        <f>_xlfn.CONCAT("""","archivo","""",": ","""","/cantos/resucito/" &amp; LEFT(Table1[[#This Row],[id]], 1),"/",Table1[[#This Row],[id]],".html","""")</f>
        <v>"archivo": "/cantos/resucito/c/comodestilalamiel.html"</v>
      </c>
      <c r="H236" s="12" t="str">
        <f t="shared" si="3"/>
        <v>{ "id": "comodestilalamiel", "titulo": "Como destila la miel", "salmo": "Oda XL de Salomón", "letra": "como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"archivo": "/cantos/resucito/c/comodestilalamiel.html"},</v>
      </c>
    </row>
    <row r="237" spans="1:8" x14ac:dyDescent="0.25">
      <c r="A237">
        <f t="shared" si="4"/>
        <v>240</v>
      </c>
      <c r="B237" t="str" cm="1">
        <f t="array" ref="B237">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comolirioentreloscardos</v>
      </c>
      <c r="C237" t="s">
        <v>435</v>
      </c>
      <c r="D237" t="str">
        <f>VLOOKUP(Table1[[#This Row],['#]],'Codigo Cantos'!A4:AN239, 40, FALSE)</f>
        <v>COMO LIRIO ENTRE LOS CARDOS</v>
      </c>
      <c r="E237" t="str">
        <f>VLOOKUP(Table1[[#This Row],['#]],'Codigo Cantos'!A4:AN239, 11, FALSE)</f>
        <v xml:space="preserve">Cantar de los cantares 1,13ss </v>
      </c>
      <c r="F237" t="s">
        <v>111</v>
      </c>
      <c r="G237" s="12" t="str">
        <f>_xlfn.CONCAT("""","archivo","""",": ","""","/cantos/resucito/" &amp; LEFT(Table1[[#This Row],[id]], 1),"/",Table1[[#This Row],[id]],".html","""")</f>
        <v>"archivo": "/cantos/resucito/c/comolirioentreloscardos.html"</v>
      </c>
      <c r="H237" s="12" t="str">
        <f t="shared" si="3"/>
        <v>{ "id": "comolirioentreloscardos", "titulo": "Como lirio entre los cardos", "salmo": "Cantar de los cantares 1,13ss ", "letra": "como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"archivo": "/cantos/resucito/c/comolirioentreloscardos.html"},</v>
      </c>
    </row>
    <row r="238" spans="1:8" x14ac:dyDescent="0.25">
      <c r="A238">
        <f t="shared" si="4"/>
        <v>241</v>
      </c>
      <c r="B238" t="str" cm="1">
        <f t="array" ref="B238">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hermosaeresamigamia</v>
      </c>
      <c r="C238" t="s">
        <v>532</v>
      </c>
      <c r="D238" t="str">
        <f>VLOOKUP(Table1[[#This Row],['#]],'Codigo Cantos'!A4:AN239, 40, FALSE)</f>
        <v>HERMOSA ERES, AMIGA MÍA</v>
      </c>
      <c r="E238" t="str">
        <f>VLOOKUP(Table1[[#This Row],['#]],'Codigo Cantos'!A4:AN239, 11, FALSE)</f>
        <v>Cantar de los cantares 6-7</v>
      </c>
      <c r="F238" t="s">
        <v>112</v>
      </c>
      <c r="G238" s="12" t="str">
        <f>_xlfn.CONCAT("""","archivo","""",": ","""","/cantos/resucito/" &amp; LEFT(Table1[[#This Row],[id]], 1),"/",Table1[[#This Row],[id]],".html","""")</f>
        <v>"archivo": "/cantos/resucito/h/hermosaeresamigamia.html"</v>
      </c>
      <c r="H238" s="12" t="str">
        <f t="shared" si="3"/>
        <v>{ "id": "hermosaeresamigamia", "titulo": "Hermosa eres, amiga mía", "salmo": "Cantar de los cantares 6-7", "letra": "hermosa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 c. «¿quién es ésta que surge como la aurora, bella como la luna, esplendente como el sol?» ¡qué bella eres, oh amor, qué bella eres, oh delicia! bellísima como jerusalén, bellísima como jerusalén, jerusalén ¡aay! jerusalén, jerusalén, jerusalén. 1  a. hermosa eres ...   ", "archivo": "/cantos/resucito/h/hermosaeresamigamia.html"},</v>
      </c>
    </row>
    <row r="239" spans="1:8" x14ac:dyDescent="0.25">
      <c r="A239">
        <f t="shared" si="4"/>
        <v>242</v>
      </c>
      <c r="B239" t="str" cm="1">
        <f t="array" ref="B239">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lapalomavolo</v>
      </c>
      <c r="C239" t="s">
        <v>565</v>
      </c>
      <c r="D239" t="str">
        <f>VLOOKUP(Table1[[#This Row],['#]],'Codigo Cantos'!A4:AN239, 40, FALSE)</f>
        <v>LA PALOMA VOLÓ</v>
      </c>
      <c r="E239" t="str">
        <f>VLOOKUP(Table1[[#This Row],['#]],'Codigo Cantos'!A4:AN239, 11, FALSE)</f>
        <v>Oda XXIV de Salomón</v>
      </c>
      <c r="F239" t="s">
        <v>113</v>
      </c>
      <c r="G239" s="12" t="str">
        <f>_xlfn.CONCAT("""","archivo","""",": ","""","/cantos/resucito/" &amp; LEFT(Table1[[#This Row],[id]], 1),"/",Table1[[#This Row],[id]],".html","""")</f>
        <v>"archivo": "/cantos/resucito/l/lapalomavolo.html"</v>
      </c>
      <c r="H239" s="12" t="str">
        <f t="shared" si="3"/>
        <v>{ "id": "lapalomavolo", "titulo": "La paloma voló", "salmo": "Oda XXIV de Salomón", "letra": "la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 c. mas los diseños se perdieron y lloraban los ángeles del cielo; los diseños de aquellos que no siguieron hacer su voluntad. porque el señor ha mostrado su camino, y ha dado a aquellos que lo siguen la gracia de revestirse de su santidad. a. la paloma voló ...", "archivo": "/cantos/resucito/l/lapalomavolo.html"},</v>
      </c>
    </row>
    <row r="240" spans="1:8" x14ac:dyDescent="0.25">
      <c r="A240">
        <f t="shared" si="4"/>
        <v>243</v>
      </c>
      <c r="B240" t="str" cm="1">
        <f t="array" ref="B240">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merobasteelcorazon</v>
      </c>
      <c r="C240" t="s">
        <v>599</v>
      </c>
      <c r="D240" t="str">
        <f>VLOOKUP(Table1[[#This Row],['#]],'Codigo Cantos'!A4:AN239, 40, FALSE)</f>
        <v>ME ROBASTE EL CORAZÓN</v>
      </c>
      <c r="E240" t="str">
        <f>VLOOKUP(Table1[[#This Row],['#]],'Codigo Cantos'!A4:AN239, 11, FALSE)</f>
        <v>Cantar de los cantares 4,9 - 5,1</v>
      </c>
      <c r="F240" t="s">
        <v>114</v>
      </c>
      <c r="G240" s="12" t="str">
        <f>_xlfn.CONCAT("""","archivo","""",": ","""","/cantos/resucito/" &amp; LEFT(Table1[[#This Row],[id]], 1),"/",Table1[[#This Row],[id]],".html","""")</f>
        <v>"archivo": "/cantos/resucito/m/merobasteelcorazon.html"</v>
      </c>
      <c r="H240" s="12" t="str">
        <f t="shared" si="3"/>
        <v>{ "id": "merobasteelcorazon", "titulo": "Me robaste el corazón", "salmo": "Cantar de los cantares 4,9 - 5,1", "letra": "me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 "archivo": "/cantos/resucito/m/merobasteelcorazon.html"},</v>
      </c>
    </row>
    <row r="241" spans="1:8" x14ac:dyDescent="0.25">
      <c r="A241">
        <f t="shared" si="4"/>
        <v>244</v>
      </c>
      <c r="B241" t="str" cm="1">
        <f t="array" ref="B241">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subaelesposoallenodesutalamo</v>
      </c>
      <c r="C241" t="s">
        <v>986</v>
      </c>
      <c r="D241" t="str">
        <f>VLOOKUP(Table1[[#This Row],['#]],'Codigo Cantos'!A4:AN239, 40, FALSE)</f>
        <v>SUBA EL ESPOSO AL LEÑO DE SU TÁLAMO</v>
      </c>
      <c r="E241" t="str">
        <f>VLOOKUP(Table1[[#This Row],['#]],'Codigo Cantos'!A4:AN239, 11, FALSE)</f>
        <v>Himno (San Quodvultdeus)</v>
      </c>
      <c r="F241" t="s">
        <v>115</v>
      </c>
      <c r="G241" s="12" t="str">
        <f>_xlfn.CONCAT("""","archivo","""",": ","""","/cantos/resucito/" &amp; LEFT(Table1[[#This Row],[id]], 1),"/",Table1[[#This Row],[id]],".html","""")</f>
        <v>"archivo": "/cantos/resucito/s/subaelesposoallenodesutalamo.html"</v>
      </c>
      <c r="H241" s="12" t="str">
        <f t="shared" si="3"/>
        <v>{ "id": "subaelesposoallenodesutalamo", "titulo": "Suba el esposo al leño de su tálamo", "salmo": "Himno (San Quodvultdeus)", "letra": "suba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"archivo": "/cantos/resucito/s/subaelesposoallenodesutalamo.html"},</v>
      </c>
    </row>
    <row r="242" spans="1:8" x14ac:dyDescent="0.25">
      <c r="B242" t="str" cm="1">
        <f t="array" ref="B242">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
      </c>
      <c r="C242" t="s">
        <v>987</v>
      </c>
      <c r="G242" s="12" t="str">
        <f>_xlfn.CONCAT("""","archivo","""",": ","""","/cantos/resucito/" &amp; LEFT(Table1[[#This Row],[id]], 1),"/",Table1[[#This Row],[id]],".html","""")</f>
        <v>"archivo": "/cantos/resucito//.html"</v>
      </c>
      <c r="H242" s="12" t="str">
        <f t="shared" si="3"/>
        <v>{ "id": "", "titulo": "", "salmo": "", "letra": "", "archivo": "/cantos/resucito//.html"},</v>
      </c>
    </row>
    <row r="243" spans="1:8" x14ac:dyDescent="0.25">
      <c r="B243" t="str" cm="1">
        <f t="array" ref="B243">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
      </c>
      <c r="C243" t="s">
        <v>987</v>
      </c>
      <c r="G243" s="12" t="str">
        <f>_xlfn.CONCAT("""","archivo","""",": ","""","/cantos/resucito/" &amp; LEFT(Table1[[#This Row],[id]], 1),"/",Table1[[#This Row],[id]],".html","""")</f>
        <v>"archivo": "/cantos/resucito//.html"</v>
      </c>
      <c r="H243" s="12" t="str">
        <f t="shared" si="3"/>
        <v>{ "id": "", "titulo": "", "salmo": "", "letra": "", "archivo": "/cantos/resucito//.html"},</v>
      </c>
    </row>
    <row r="244" spans="1:8" x14ac:dyDescent="0.25">
      <c r="B244" t="str" cm="1">
        <f t="array" ref="B244">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
      </c>
      <c r="C244" t="s">
        <v>987</v>
      </c>
      <c r="G244" s="12" t="str">
        <f>_xlfn.CONCAT("""","archivo","""",": ","""","/cantos/resucito/" &amp; LEFT(Table1[[#This Row],[id]], 1),"/",Table1[[#This Row],[id]],".html","""")</f>
        <v>"archivo": "/cantos/resucito//.html"</v>
      </c>
      <c r="H244" s="12" t="str">
        <f t="shared" si="3"/>
        <v>{ "id": "", "titulo": "", "salmo": "", "letra": "", "archivo": "/cantos/resucito//.html"},</v>
      </c>
    </row>
    <row r="245" spans="1:8" x14ac:dyDescent="0.25">
      <c r="B245" t="str" cm="1">
        <f t="array" ref="B245">_xlfn.LET(
   _xlpm.texto, Table1[[#This Row],[CANTO]],
   _xlpm.caracteres, {"Á";"É";"Í";"Ó";"Ú";"Ñ";"á";"é";"í";"ó";"ú";"ñ";" ";".";"-";","},
   _xlpm.reemplazos, {"a";"e";"i";"o";"u";"n";"a";"e";"i";"o";"u";"n";"";"";"";""},
   LOWER(
      _xlfn.REDUCE(
         _xlpm.texto,
         _xlfn.SEQUENCE(COUNTA(_xlpm.caracteres)),
         _xlfn.LAMBDA(_xlpm.acc,_xlpm.i, SUBSTITUTE(_xlpm.acc, INDEX(_xlpm.caracteres, _xlpm.i), INDEX(_xlpm.reemplazos, _xlpm.i)))
      )
   )
)</f>
        <v/>
      </c>
      <c r="C245" t="s">
        <v>987</v>
      </c>
      <c r="G245" s="12" t="str">
        <f>_xlfn.CONCAT("""","archivo","""",": ","""","/cantos/resucito/" &amp; LEFT(Table1[[#This Row],[id]], 1),"/",Table1[[#This Row],[id]],".html","""")</f>
        <v>"archivo": "/cantos/resucito//.html"</v>
      </c>
      <c r="H245" s="12" t="str">
        <f t="shared" si="3"/>
        <v>{ "id": "", "titulo": "", "salmo": "", "letra": "", "archivo": "/cantos/resucito//.html"},</v>
      </c>
    </row>
  </sheetData>
  <dataConsolidate/>
  <pageMargins left="0.7" right="0.7" top="0.75" bottom="0.75" header="0.3" footer="0.3"/>
  <pageSetup orientation="portrait" r:id="rId1"/>
  <ignoredErrors>
    <ignoredError sqref="E11:E241" calculatedColumn="1"/>
  </ignoredErrors>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24DB2-6ABD-493B-BAED-89CEE2265C46}">
  <sheetPr>
    <tabColor rgb="FF00B0F0"/>
  </sheetPr>
  <dimension ref="A1:AN240"/>
  <sheetViews>
    <sheetView topLeftCell="A19" zoomScale="220" zoomScaleNormal="220" workbookViewId="0">
      <selection activeCell="K26" sqref="K26"/>
    </sheetView>
  </sheetViews>
  <sheetFormatPr defaultRowHeight="15" x14ac:dyDescent="0.25"/>
  <cols>
    <col min="1" max="1" width="4.28515625" bestFit="1" customWidth="1"/>
    <col min="2" max="2" width="5.28515625" bestFit="1" customWidth="1"/>
    <col min="3" max="3" width="6.42578125" bestFit="1" customWidth="1"/>
    <col min="4" max="4" width="4.28515625" bestFit="1" customWidth="1"/>
    <col min="5" max="5" width="7.28515625" bestFit="1" customWidth="1"/>
    <col min="6" max="6" width="5.28515625" bestFit="1" customWidth="1"/>
    <col min="7" max="7" width="23.7109375" customWidth="1"/>
    <col min="8" max="8" width="5.28515625" bestFit="1" customWidth="1"/>
    <col min="9" max="9" width="10.42578125" bestFit="1" customWidth="1"/>
    <col min="10" max="10" width="6.28515625" bestFit="1" customWidth="1"/>
    <col min="11" max="11" width="31.28515625" customWidth="1"/>
    <col min="12" max="12" width="6.28515625" bestFit="1" customWidth="1"/>
    <col min="13" max="13" width="11.42578125" bestFit="1" customWidth="1"/>
    <col min="14" max="14" width="6.28515625" bestFit="1" customWidth="1"/>
    <col min="15" max="15" width="17.28515625" bestFit="1" customWidth="1"/>
    <col min="16" max="16" width="6.28515625" bestFit="1" customWidth="1"/>
    <col min="17" max="17" width="11.85546875" bestFit="1" customWidth="1"/>
    <col min="18" max="18" width="5.7109375" bestFit="1" customWidth="1"/>
    <col min="19" max="19" width="18.7109375" bestFit="1" customWidth="1"/>
    <col min="20" max="20" width="5.7109375" bestFit="1" customWidth="1"/>
    <col min="21" max="21" width="18.7109375" bestFit="1" customWidth="1"/>
    <col min="22" max="22" width="6.28515625" bestFit="1" customWidth="1"/>
    <col min="23" max="23" width="18.7109375" bestFit="1" customWidth="1"/>
    <col min="24" max="24" width="6.140625" bestFit="1" customWidth="1"/>
    <col min="25" max="25" width="18.7109375" bestFit="1" customWidth="1"/>
    <col min="26" max="26" width="6.28515625" bestFit="1" customWidth="1"/>
    <col min="27" max="27" width="18.7109375" bestFit="1" customWidth="1"/>
    <col min="28" max="28" width="5.5703125" bestFit="1" customWidth="1"/>
    <col min="29" max="29" width="17.5703125" bestFit="1" customWidth="1"/>
    <col min="30" max="30" width="7.42578125" bestFit="1" customWidth="1"/>
    <col min="31" max="31" width="58.42578125" bestFit="1" customWidth="1"/>
    <col min="32" max="32" width="7.28515625" bestFit="1" customWidth="1"/>
    <col min="33" max="33" width="8.140625" bestFit="1" customWidth="1"/>
    <col min="34" max="34" width="50.5703125" customWidth="1"/>
    <col min="35" max="36" width="26" customWidth="1"/>
    <col min="37" max="37" width="16.7109375" customWidth="1"/>
  </cols>
  <sheetData>
    <row r="1" spans="1:40" x14ac:dyDescent="0.25">
      <c r="AE1" t="s">
        <v>276</v>
      </c>
    </row>
    <row r="2" spans="1:40" x14ac:dyDescent="0.25">
      <c r="A2">
        <v>1</v>
      </c>
      <c r="B2">
        <v>2</v>
      </c>
      <c r="C2">
        <v>3</v>
      </c>
      <c r="D2">
        <v>4</v>
      </c>
      <c r="E2">
        <v>5</v>
      </c>
      <c r="F2">
        <f t="shared" ref="F2:K2" si="0">+E2+1</f>
        <v>6</v>
      </c>
      <c r="G2">
        <f t="shared" si="0"/>
        <v>7</v>
      </c>
      <c r="H2">
        <f t="shared" si="0"/>
        <v>8</v>
      </c>
      <c r="I2">
        <f t="shared" si="0"/>
        <v>9</v>
      </c>
      <c r="J2">
        <f t="shared" si="0"/>
        <v>10</v>
      </c>
      <c r="K2">
        <f t="shared" ref="K2:AN2" si="1">+J2+1</f>
        <v>11</v>
      </c>
      <c r="L2">
        <f t="shared" si="1"/>
        <v>12</v>
      </c>
      <c r="M2">
        <f t="shared" si="1"/>
        <v>13</v>
      </c>
      <c r="N2">
        <f t="shared" si="1"/>
        <v>14</v>
      </c>
      <c r="O2">
        <f t="shared" si="1"/>
        <v>15</v>
      </c>
      <c r="P2">
        <f t="shared" si="1"/>
        <v>16</v>
      </c>
      <c r="Q2">
        <f t="shared" si="1"/>
        <v>17</v>
      </c>
      <c r="R2">
        <f t="shared" si="1"/>
        <v>18</v>
      </c>
      <c r="S2">
        <f t="shared" si="1"/>
        <v>19</v>
      </c>
      <c r="T2">
        <f t="shared" si="1"/>
        <v>20</v>
      </c>
      <c r="U2">
        <f t="shared" si="1"/>
        <v>21</v>
      </c>
      <c r="V2">
        <f t="shared" si="1"/>
        <v>22</v>
      </c>
      <c r="W2">
        <f t="shared" si="1"/>
        <v>23</v>
      </c>
      <c r="X2">
        <f t="shared" si="1"/>
        <v>24</v>
      </c>
      <c r="Y2">
        <f t="shared" si="1"/>
        <v>25</v>
      </c>
      <c r="Z2">
        <f t="shared" si="1"/>
        <v>26</v>
      </c>
      <c r="AA2">
        <f t="shared" si="1"/>
        <v>27</v>
      </c>
      <c r="AB2">
        <f t="shared" si="1"/>
        <v>28</v>
      </c>
      <c r="AC2">
        <f t="shared" si="1"/>
        <v>29</v>
      </c>
      <c r="AD2">
        <f t="shared" si="1"/>
        <v>30</v>
      </c>
      <c r="AE2">
        <f t="shared" si="1"/>
        <v>31</v>
      </c>
      <c r="AF2">
        <f t="shared" si="1"/>
        <v>32</v>
      </c>
      <c r="AG2">
        <f t="shared" si="1"/>
        <v>33</v>
      </c>
      <c r="AH2">
        <f t="shared" si="1"/>
        <v>34</v>
      </c>
      <c r="AI2">
        <f t="shared" si="1"/>
        <v>35</v>
      </c>
      <c r="AJ2">
        <f t="shared" si="1"/>
        <v>36</v>
      </c>
      <c r="AK2">
        <f t="shared" si="1"/>
        <v>37</v>
      </c>
      <c r="AL2">
        <f t="shared" si="1"/>
        <v>38</v>
      </c>
      <c r="AM2">
        <f t="shared" si="1"/>
        <v>39</v>
      </c>
      <c r="AN2">
        <f t="shared" si="1"/>
        <v>40</v>
      </c>
    </row>
    <row r="3" spans="1:40" x14ac:dyDescent="0.25">
      <c r="A3" t="s">
        <v>277</v>
      </c>
      <c r="B3" t="s">
        <v>278</v>
      </c>
      <c r="C3" t="s">
        <v>279</v>
      </c>
      <c r="D3" t="s">
        <v>280</v>
      </c>
      <c r="E3" t="s">
        <v>281</v>
      </c>
      <c r="F3" t="s">
        <v>282</v>
      </c>
      <c r="G3" t="s">
        <v>283</v>
      </c>
      <c r="H3" t="s">
        <v>284</v>
      </c>
      <c r="I3" t="s">
        <v>285</v>
      </c>
      <c r="J3" t="s">
        <v>286</v>
      </c>
      <c r="K3" t="s">
        <v>287</v>
      </c>
      <c r="L3" t="s">
        <v>288</v>
      </c>
      <c r="M3" t="s">
        <v>289</v>
      </c>
      <c r="N3" t="s">
        <v>290</v>
      </c>
      <c r="O3" t="s">
        <v>291</v>
      </c>
      <c r="P3" t="s">
        <v>292</v>
      </c>
      <c r="Q3" t="s">
        <v>293</v>
      </c>
      <c r="R3" s="2" t="s">
        <v>294</v>
      </c>
      <c r="S3" t="s">
        <v>295</v>
      </c>
      <c r="T3" s="2" t="s">
        <v>296</v>
      </c>
      <c r="U3" t="s">
        <v>297</v>
      </c>
      <c r="V3" s="2" t="s">
        <v>298</v>
      </c>
      <c r="W3" t="s">
        <v>299</v>
      </c>
      <c r="X3" s="2" t="s">
        <v>300</v>
      </c>
      <c r="Y3" t="s">
        <v>301</v>
      </c>
      <c r="Z3" s="2" t="s">
        <v>302</v>
      </c>
      <c r="AA3" t="s">
        <v>303</v>
      </c>
      <c r="AB3" s="3" t="s">
        <v>304</v>
      </c>
      <c r="AC3" t="s">
        <v>305</v>
      </c>
      <c r="AD3" t="s">
        <v>306</v>
      </c>
      <c r="AE3" t="s">
        <v>307</v>
      </c>
      <c r="AF3" t="s">
        <v>308</v>
      </c>
      <c r="AG3" t="s">
        <v>309</v>
      </c>
      <c r="AH3" t="s">
        <v>310</v>
      </c>
      <c r="AI3" t="s">
        <v>149</v>
      </c>
      <c r="AJ3" t="s">
        <v>763</v>
      </c>
      <c r="AK3" t="s">
        <v>764</v>
      </c>
      <c r="AL3" t="s">
        <v>765</v>
      </c>
      <c r="AM3" t="s">
        <v>762</v>
      </c>
      <c r="AN3" t="s">
        <v>766</v>
      </c>
    </row>
    <row r="4" spans="1:40" x14ac:dyDescent="0.25">
      <c r="A4">
        <v>237</v>
      </c>
      <c r="B4" t="s">
        <v>311</v>
      </c>
      <c r="C4">
        <v>1</v>
      </c>
      <c r="D4" t="s">
        <v>312</v>
      </c>
      <c r="E4" t="s">
        <v>313</v>
      </c>
      <c r="F4" t="s">
        <v>314</v>
      </c>
      <c r="G4" t="s">
        <v>315</v>
      </c>
      <c r="H4" t="s">
        <v>316</v>
      </c>
      <c r="I4" t="s">
        <v>317</v>
      </c>
      <c r="J4" t="s">
        <v>314</v>
      </c>
      <c r="K4" t="s">
        <v>318</v>
      </c>
      <c r="L4" t="s">
        <v>319</v>
      </c>
      <c r="M4" t="s">
        <v>320</v>
      </c>
      <c r="N4" t="s">
        <v>314</v>
      </c>
      <c r="O4" s="4" t="s">
        <v>321</v>
      </c>
      <c r="P4" t="s">
        <v>314</v>
      </c>
      <c r="Q4" t="s">
        <v>322</v>
      </c>
      <c r="R4" t="s">
        <v>314</v>
      </c>
      <c r="S4" t="s">
        <v>295</v>
      </c>
      <c r="T4" t="s">
        <v>323</v>
      </c>
      <c r="U4" t="s">
        <v>324</v>
      </c>
      <c r="V4" t="s">
        <v>323</v>
      </c>
      <c r="W4" t="s">
        <v>305</v>
      </c>
      <c r="AD4" t="s">
        <v>325</v>
      </c>
      <c r="AE4" t="str" cm="1">
        <f t="array" ref="AE4">_xlfn.LET(
    _xlpm.texto_limpio, _xlfn.REDUCE(
        LOWER(Table13456[[#This Row],[Titulo]]),
        {"á";"é";"í";"ó";"ú";"ñ";",";" "},
        _xlfn.LAMBDA(_xlpm.acum,_xlpm.caracter, SUBSTITUTE(_xlpm.acum, _xlpm.caracter, CHOOSE(MATCH(_xlpm.caracter, {"á";"é";"í";"ó";"ú";"ñ";",";" "}, 0), "a","e","i","o","u","n","","")))
    ),
    _xlfn.CONCAT("/cantos/resucito/", AG4, "/", _xlpm.texto_limpio, ".html")
)</f>
        <v>/cantos/resucito/a/alacenadelcordero.html</v>
      </c>
      <c r="AF4" t="s">
        <v>326</v>
      </c>
      <c r="AG4" t="str">
        <f>LOWER(LEFT(Table13456[[#This Row],[Titulo]],1))</f>
        <v>a</v>
      </c>
      <c r="AH4" t="str">
        <f>_xlfn.CONCAT(Table13456[[#This Row],[ID]:[c021]])</f>
        <v>{id:1,title: "A la cena del Cordero", subtitle: "Himno lat. «Ad cenam Agni providi»", category: "Eleccion", moments: ["Pascua", "Laudes/Visperas", "Entrada"], url: "/cantos/resucito/a/alacenadelcordero.html"},</v>
      </c>
      <c r="AI4" t="str">
        <f>UPPER(Table13456[[#This Row],[Titulo]])</f>
        <v>A LA CENA DEL CORDERO</v>
      </c>
      <c r="AJ4" t="str">
        <f>LOWER(SUBSTITUTE(Table13456[[#This Row],[CANTO]], " ", ""))</f>
        <v>alacenadelcordero</v>
      </c>
      <c r="AK4" t="str">
        <f>Table13456[[#This Row],[Subtitle5]]</f>
        <v>Himno lat. «Ad cenam Agni providi»</v>
      </c>
      <c r="AM4" t="str">
        <f>Table1[[#Headers],[CANTO]]</f>
        <v>CANTO</v>
      </c>
      <c r="AN4" t="str">
        <f>Table13456[[#This Row],[CANTO]]</f>
        <v>A LA CENA DEL CORDERO</v>
      </c>
    </row>
    <row r="5" spans="1:40" x14ac:dyDescent="0.25">
      <c r="A5">
        <v>1</v>
      </c>
      <c r="B5" t="s">
        <v>311</v>
      </c>
      <c r="C5">
        <v>2</v>
      </c>
      <c r="D5" t="s">
        <v>312</v>
      </c>
      <c r="E5" t="s">
        <v>313</v>
      </c>
      <c r="F5" t="s">
        <v>314</v>
      </c>
      <c r="G5" t="s">
        <v>327</v>
      </c>
      <c r="H5" t="s">
        <v>316</v>
      </c>
      <c r="I5" t="s">
        <v>317</v>
      </c>
      <c r="J5" t="s">
        <v>314</v>
      </c>
      <c r="K5" t="s">
        <v>328</v>
      </c>
      <c r="L5" t="s">
        <v>319</v>
      </c>
      <c r="M5" t="s">
        <v>320</v>
      </c>
      <c r="N5" t="s">
        <v>314</v>
      </c>
      <c r="O5" t="s">
        <v>329</v>
      </c>
      <c r="P5" t="s">
        <v>314</v>
      </c>
      <c r="Q5" t="s">
        <v>322</v>
      </c>
      <c r="R5" t="s">
        <v>314</v>
      </c>
      <c r="S5" s="5" t="s">
        <v>295</v>
      </c>
      <c r="T5" t="s">
        <v>323</v>
      </c>
      <c r="U5" s="5" t="s">
        <v>297</v>
      </c>
      <c r="V5" t="s">
        <v>323</v>
      </c>
      <c r="W5" s="5" t="s">
        <v>305</v>
      </c>
      <c r="X5" t="s">
        <v>323</v>
      </c>
      <c r="Y5" s="5" t="s">
        <v>330</v>
      </c>
      <c r="Z5" t="s">
        <v>323</v>
      </c>
      <c r="AA5" t="s">
        <v>331</v>
      </c>
      <c r="AB5" t="s">
        <v>323</v>
      </c>
      <c r="AC5" t="s">
        <v>332</v>
      </c>
      <c r="AD5" t="s">
        <v>325</v>
      </c>
      <c r="AE5" t="str" cm="1">
        <f t="array" ref="AE5">_xlfn.LET(
    _xlpm.texto_limpio, _xlfn.REDUCE(
        LOWER(Table13456[[#This Row],[Titulo]]),
        {"á";"é";"í";"ó";"ú";"ñ";",";" "},
        _xlfn.LAMBDA(_xlpm.acum,_xlpm.caracter, SUBSTITUTE(_xlpm.acum, _xlpm.caracter, CHOOSE(MATCH(_xlpm.caracter, {"á";"é";"í";"ó";"ú";"ñ";",";" "}, 0), "a","e","i","o","u","n","","")))
    ),
    _xlfn.CONCAT("/cantos/resucito/", AG5, "/", _xlpm.texto_limpio, ".html")
)</f>
        <v>/cantos/resucito/a/alavictimapascual.html</v>
      </c>
      <c r="AF5" t="s">
        <v>326</v>
      </c>
      <c r="AG5" t="str">
        <f>LOWER(LEFT(Table13456[[#This Row],[Titulo]],1))</f>
        <v>a</v>
      </c>
      <c r="AH5" t="str">
        <f>_xlfn.CONCAT(Table13456[[#This Row],[ID]:[c021]])</f>
        <v>{id:2,title: "A la víctima pascual", subtitle: "Secuencia de Pascua - Himno lat. «Victimae paschall laudes» ", category: "Precatecumenado", moments: ["Pascua", "Pentecostés", "Entrada", "Comunión", "Final", "Nuevo Testamento"], url: "/cantos/resucito/a/alavictimapascual.html"},</v>
      </c>
      <c r="AI5" t="str">
        <f>UPPER(Table13456[[#This Row],[Titulo]])</f>
        <v>A LA VÍCTIMA PASCUAL</v>
      </c>
      <c r="AJ5" t="str">
        <f>LOWER(SUBSTITUTE(Table13456[[#This Row],[CANTO]], " ", ""))</f>
        <v>alavíctimapascual</v>
      </c>
      <c r="AK5" t="str">
        <f>Table13456[[#This Row],[Subtitle5]]</f>
        <v xml:space="preserve">Secuencia de Pascua - Himno lat. «Victimae paschall laudes» </v>
      </c>
      <c r="AM5" t="str">
        <f>Table1[[#Headers],[CANTO]]</f>
        <v>CANTO</v>
      </c>
      <c r="AN5" t="str">
        <f>Table13456[[#This Row],[CANTO]]</f>
        <v>A LA VÍCTIMA PASCUAL</v>
      </c>
    </row>
    <row r="6" spans="1:40" x14ac:dyDescent="0.25">
      <c r="A6">
        <v>2</v>
      </c>
      <c r="B6" t="s">
        <v>311</v>
      </c>
      <c r="C6">
        <v>3</v>
      </c>
      <c r="D6" t="s">
        <v>312</v>
      </c>
      <c r="E6" t="s">
        <v>313</v>
      </c>
      <c r="F6" t="s">
        <v>314</v>
      </c>
      <c r="G6" t="s">
        <v>333</v>
      </c>
      <c r="H6" t="s">
        <v>316</v>
      </c>
      <c r="I6" t="s">
        <v>317</v>
      </c>
      <c r="J6" t="s">
        <v>314</v>
      </c>
      <c r="K6" t="s">
        <v>334</v>
      </c>
      <c r="L6" t="s">
        <v>319</v>
      </c>
      <c r="M6" t="s">
        <v>320</v>
      </c>
      <c r="N6" t="s">
        <v>314</v>
      </c>
      <c r="O6" t="s">
        <v>329</v>
      </c>
      <c r="P6" t="s">
        <v>314</v>
      </c>
      <c r="Q6" t="s">
        <v>322</v>
      </c>
      <c r="R6" t="s">
        <v>314</v>
      </c>
      <c r="S6" t="s">
        <v>332</v>
      </c>
      <c r="AD6" t="s">
        <v>325</v>
      </c>
      <c r="AE6" t="str" cm="1">
        <f t="array" ref="AE6">_xlfn.LET(
    _xlpm.texto_limpio, _xlfn.REDUCE(
        LOWER(Table13456[[#This Row],[Titulo]]),
        {"á";"é";"í";"ó";"ú";"ñ";",";" "},
        _xlfn.LAMBDA(_xlpm.acum,_xlpm.caracter, SUBSTITUTE(_xlpm.acum, _xlpm.caracter, CHOOSE(MATCH(_xlpm.caracter, {"á";"é";"í";"ó";"ú";"ñ";",";" "}, 0), "a","e","i","o","u","n","","")))
    ),
    _xlfn.CONCAT("/cantos/resucito/", AG6, "/", _xlpm.texto_limpio, ".html")
)</f>
        <v>/cantos/resucito/a/anadiedemosocasiondetropiezo.html</v>
      </c>
      <c r="AF6" t="s">
        <v>326</v>
      </c>
      <c r="AG6" t="str">
        <f>LOWER(LEFT(Table13456[[#This Row],[Titulo]],1))</f>
        <v>a</v>
      </c>
      <c r="AH6" t="str">
        <f>_xlfn.CONCAT(Table13456[[#This Row],[ID]:[c021]])</f>
        <v>{id:3,title: "A nadie demos ocasión de tropiezo", subtitle: "2ª Corintios 6,3ss", category: "Precatecumenado", moments: ["Nuevo Testamento"], url: "/cantos/resucito/a/anadiedemosocasiondetropiezo.html"},</v>
      </c>
      <c r="AI6" t="str">
        <f>UPPER(Table13456[[#This Row],[Titulo]])</f>
        <v>A NADIE DEMOS OCASIÓN DE TROPIEZO</v>
      </c>
      <c r="AJ6" t="str">
        <f>LOWER(SUBSTITUTE(Table13456[[#This Row],[CANTO]], " ", ""))</f>
        <v>anadiedemosocasióndetropiezo</v>
      </c>
      <c r="AK6" t="str">
        <f>Table13456[[#This Row],[Subtitle5]]</f>
        <v>2ª Corintios 6,3ss</v>
      </c>
      <c r="AM6" t="str">
        <f>Table1[[#Headers],[CANTO]]</f>
        <v>CANTO</v>
      </c>
      <c r="AN6" t="str">
        <f>Table13456[[#This Row],[CANTO]]</f>
        <v>A NADIE DEMOS OCASIÓN DE TROPIEZO</v>
      </c>
    </row>
    <row r="7" spans="1:40" x14ac:dyDescent="0.25">
      <c r="A7">
        <v>3</v>
      </c>
      <c r="B7" t="s">
        <v>311</v>
      </c>
      <c r="C7">
        <v>4</v>
      </c>
      <c r="D7" t="s">
        <v>312</v>
      </c>
      <c r="E7" t="s">
        <v>313</v>
      </c>
      <c r="F7" t="s">
        <v>314</v>
      </c>
      <c r="G7" t="s">
        <v>335</v>
      </c>
      <c r="H7" t="s">
        <v>316</v>
      </c>
      <c r="I7" t="s">
        <v>317</v>
      </c>
      <c r="J7" t="s">
        <v>314</v>
      </c>
      <c r="K7" t="s">
        <v>336</v>
      </c>
      <c r="L7" t="s">
        <v>319</v>
      </c>
      <c r="M7" t="s">
        <v>320</v>
      </c>
      <c r="N7" t="s">
        <v>314</v>
      </c>
      <c r="O7" t="s">
        <v>329</v>
      </c>
      <c r="P7" t="s">
        <v>314</v>
      </c>
      <c r="Q7" t="s">
        <v>322</v>
      </c>
      <c r="R7" t="s">
        <v>314</v>
      </c>
      <c r="S7" t="s">
        <v>337</v>
      </c>
      <c r="T7" t="s">
        <v>323</v>
      </c>
      <c r="U7" t="s">
        <v>338</v>
      </c>
      <c r="AD7" t="s">
        <v>325</v>
      </c>
      <c r="AE7" t="str" cm="1">
        <f t="array" ref="AE7">_xlfn.LET(
    _xlpm.texto_limpio, _xlfn.REDUCE(
        LOWER(Table13456[[#This Row],[Titulo]]),
        {"á";"é";"í";"ó";"ú";"ñ";",";" "},
        _xlfn.LAMBDA(_xlpm.acum,_xlpm.caracter, SUBSTITUTE(_xlpm.acum, _xlpm.caracter, CHOOSE(MATCH(_xlpm.caracter, {"á";"é";"í";"ó";"ú";"ñ";",";" "}, 0), "a","e","i","o","u","n","","")))
    ),
    _xlfn.CONCAT("/cantos/resucito/", AG7, "/", _xlpm.texto_limpio, ".html")
)</f>
        <v>/cantos/resucito/a/atilevantomisojos.html</v>
      </c>
      <c r="AF7" t="s">
        <v>326</v>
      </c>
      <c r="AG7" t="str">
        <f>LOWER(LEFT(Table13456[[#This Row],[Titulo]],1))</f>
        <v>a</v>
      </c>
      <c r="AH7" t="str">
        <f>_xlfn.CONCAT(Table13456[[#This Row],[ID]:[c021]])</f>
        <v>{id:4,title: "A ti levanto mis ojos", subtitle: "Salmo 123 (122)", category: "Precatecumenado", moments: ["Cuaresma", "Antiguo Testamento"], url: "/cantos/resucito/a/atilevantomisojos.html"},</v>
      </c>
      <c r="AI7" t="str">
        <f>UPPER(Table13456[[#This Row],[Titulo]])</f>
        <v>A TI LEVANTO MIS OJOS</v>
      </c>
      <c r="AJ7" t="str">
        <f>LOWER(SUBSTITUTE(Table13456[[#This Row],[CANTO]], " ", ""))</f>
        <v>atilevantomisojos</v>
      </c>
      <c r="AK7" t="str">
        <f>Table13456[[#This Row],[Subtitle5]]</f>
        <v>Salmo 123 (122)</v>
      </c>
      <c r="AM7" t="str">
        <f>Table1[[#Headers],[CANTO]]</f>
        <v>CANTO</v>
      </c>
      <c r="AN7" t="str">
        <f>Table13456[[#This Row],[CANTO]]</f>
        <v>A TI LEVANTO MIS OJOS</v>
      </c>
    </row>
    <row r="8" spans="1:40" x14ac:dyDescent="0.25">
      <c r="A8">
        <v>4</v>
      </c>
      <c r="B8" t="s">
        <v>311</v>
      </c>
      <c r="C8">
        <v>5</v>
      </c>
      <c r="D8" t="s">
        <v>312</v>
      </c>
      <c r="E8" t="s">
        <v>313</v>
      </c>
      <c r="F8" t="s">
        <v>314</v>
      </c>
      <c r="G8" t="s">
        <v>339</v>
      </c>
      <c r="H8" t="s">
        <v>316</v>
      </c>
      <c r="I8" t="s">
        <v>317</v>
      </c>
      <c r="J8" t="s">
        <v>314</v>
      </c>
      <c r="K8" t="s">
        <v>340</v>
      </c>
      <c r="L8" t="s">
        <v>319</v>
      </c>
      <c r="M8" t="s">
        <v>320</v>
      </c>
      <c r="N8" t="s">
        <v>314</v>
      </c>
      <c r="O8" t="s">
        <v>329</v>
      </c>
      <c r="P8" t="s">
        <v>314</v>
      </c>
      <c r="Q8" t="s">
        <v>322</v>
      </c>
      <c r="R8" t="s">
        <v>314</v>
      </c>
      <c r="S8" t="s">
        <v>337</v>
      </c>
      <c r="T8" t="s">
        <v>323</v>
      </c>
      <c r="U8" t="s">
        <v>338</v>
      </c>
      <c r="AD8" t="s">
        <v>325</v>
      </c>
      <c r="AE8" t="str" cm="1">
        <f t="array" ref="AE8">_xlfn.LET(
    _xlpm.texto_limpio, _xlfn.REDUCE(
        LOWER(Table13456[[#This Row],[Titulo]]),
        {"á";"é";"í";"ó";"ú";"ñ";",";" "},
        _xlfn.LAMBDA(_xlpm.acum,_xlpm.caracter, SUBSTITUTE(_xlpm.acum, _xlpm.caracter, CHOOSE(MATCH(_xlpm.caracter, {"á";"é";"í";"ó";"ú";"ñ";",";" "}, 0), "a","e","i","o","u","n","","")))
    ),
    _xlfn.CONCAT("/cantos/resucito/", AG8, "/", _xlpm.texto_limpio, ".html")
)</f>
        <v>/cantos/resucito/a/atisenorenmiclamorimploro.html</v>
      </c>
      <c r="AF8" t="s">
        <v>326</v>
      </c>
      <c r="AG8" t="str">
        <f>LOWER(LEFT(Table13456[[#This Row],[Titulo]],1))</f>
        <v>a</v>
      </c>
      <c r="AH8" t="str">
        <f>_xlfn.CONCAT(Table13456[[#This Row],[ID]:[c021]])</f>
        <v>{id:5,title: "A ti, Señor, en mi clamor imploro", subtitle: "Salmo 142 (141)", category: "Precatecumenado", moments: ["Cuaresma", "Antiguo Testamento"], url: "/cantos/resucito/a/atisenorenmiclamorimploro.html"},</v>
      </c>
      <c r="AI8" t="str">
        <f>UPPER(Table13456[[#This Row],[Titulo]])</f>
        <v>A TI, SEÑOR, EN MI CLAMOR IMPLORO</v>
      </c>
      <c r="AJ8" t="str">
        <f>LOWER(SUBSTITUTE(Table13456[[#This Row],[CANTO]], " ", ""))</f>
        <v>ati,señor,enmiclamorimploro</v>
      </c>
      <c r="AK8" t="str">
        <f>Table13456[[#This Row],[Subtitle5]]</f>
        <v>Salmo 142 (141)</v>
      </c>
      <c r="AM8" t="str">
        <f>Table1[[#Headers],[CANTO]]</f>
        <v>CANTO</v>
      </c>
      <c r="AN8" t="str">
        <f>Table13456[[#This Row],[CANTO]]</f>
        <v>A TI, SEÑOR, EN MI CLAMOR IMPLORO</v>
      </c>
    </row>
    <row r="9" spans="1:40" x14ac:dyDescent="0.25">
      <c r="A9">
        <v>5</v>
      </c>
      <c r="B9" t="s">
        <v>311</v>
      </c>
      <c r="C9">
        <v>6</v>
      </c>
      <c r="D9" t="s">
        <v>312</v>
      </c>
      <c r="E9" t="s">
        <v>313</v>
      </c>
      <c r="F9" t="s">
        <v>314</v>
      </c>
      <c r="G9" t="s">
        <v>341</v>
      </c>
      <c r="H9" t="s">
        <v>316</v>
      </c>
      <c r="I9" t="s">
        <v>317</v>
      </c>
      <c r="J9" t="s">
        <v>314</v>
      </c>
      <c r="K9" t="s">
        <v>342</v>
      </c>
      <c r="L9" t="s">
        <v>319</v>
      </c>
      <c r="M9" t="s">
        <v>320</v>
      </c>
      <c r="N9" t="s">
        <v>314</v>
      </c>
      <c r="O9" t="s">
        <v>329</v>
      </c>
      <c r="P9" t="s">
        <v>314</v>
      </c>
      <c r="Q9" t="s">
        <v>322</v>
      </c>
      <c r="R9" t="s">
        <v>314</v>
      </c>
      <c r="S9" t="s">
        <v>337</v>
      </c>
      <c r="T9" t="s">
        <v>323</v>
      </c>
      <c r="U9" t="s">
        <v>338</v>
      </c>
      <c r="AD9" t="s">
        <v>325</v>
      </c>
      <c r="AE9" t="str" cm="1">
        <f t="array" ref="AE9">_xlfn.LET(
    _xlpm.texto_limpio, _xlfn.REDUCE(
        LOWER(Table13456[[#This Row],[Titulo]]),
        {"á";"é";"í";"ó";"ú";"ñ";",";" "},
        _xlfn.LAMBDA(_xlpm.acum,_xlpm.caracter, SUBSTITUTE(_xlpm.acum, _xlpm.caracter, CHOOSE(MATCH(_xlpm.caracter, {"á";"é";"í";"ó";"ú";"ñ";",";" "}, 0), "a","e","i","o","u","n","","")))
    ),
    _xlfn.CONCAT("/cantos/resucito/", AG9, "/", _xlpm.texto_limpio, ".html")
)</f>
        <v>/cantos/resucito/a/atisenorlevantomialma.html</v>
      </c>
      <c r="AF9" t="s">
        <v>326</v>
      </c>
      <c r="AG9" t="str">
        <f>LOWER(LEFT(Table13456[[#This Row],[Titulo]],1))</f>
        <v>a</v>
      </c>
      <c r="AH9" t="str">
        <f>_xlfn.CONCAT(Table13456[[#This Row],[ID]:[c021]])</f>
        <v>{id:6,title: "A ti, Señor, levanto mi alma", subtitle: "Salmo 25 (24)", category: "Precatecumenado", moments: ["Cuaresma", "Antiguo Testamento"], url: "/cantos/resucito/a/atisenorlevantomialma.html"},</v>
      </c>
      <c r="AI9" t="str">
        <f>UPPER(Table13456[[#This Row],[Titulo]])</f>
        <v>A TI, SEÑOR, LEVANTO MI ALMA</v>
      </c>
      <c r="AJ9" t="str">
        <f>LOWER(SUBSTITUTE(Table13456[[#This Row],[CANTO]], " ", ""))</f>
        <v>ati,señor,levantomialma</v>
      </c>
      <c r="AK9" t="str">
        <f>Table13456[[#This Row],[Subtitle5]]</f>
        <v>Salmo 25 (24)</v>
      </c>
      <c r="AM9" t="str">
        <f>Table1[[#Headers],[CANTO]]</f>
        <v>CANTO</v>
      </c>
      <c r="AN9" t="str">
        <f>Table13456[[#This Row],[CANTO]]</f>
        <v>A TI, SEÑOR, LEVANTO MI ALMA</v>
      </c>
    </row>
    <row r="10" spans="1:40" x14ac:dyDescent="0.25">
      <c r="A10">
        <v>6</v>
      </c>
      <c r="B10" t="s">
        <v>311</v>
      </c>
      <c r="C10">
        <v>7</v>
      </c>
      <c r="D10" t="s">
        <v>312</v>
      </c>
      <c r="E10" t="s">
        <v>313</v>
      </c>
      <c r="F10" t="s">
        <v>314</v>
      </c>
      <c r="G10" t="s">
        <v>343</v>
      </c>
      <c r="H10" t="s">
        <v>316</v>
      </c>
      <c r="I10" t="s">
        <v>317</v>
      </c>
      <c r="J10" t="s">
        <v>314</v>
      </c>
      <c r="K10" t="s">
        <v>344</v>
      </c>
      <c r="L10" t="s">
        <v>319</v>
      </c>
      <c r="M10" t="s">
        <v>320</v>
      </c>
      <c r="N10" t="s">
        <v>314</v>
      </c>
      <c r="O10" t="s">
        <v>329</v>
      </c>
      <c r="P10" t="s">
        <v>314</v>
      </c>
      <c r="Q10" t="s">
        <v>322</v>
      </c>
      <c r="R10" t="s">
        <v>314</v>
      </c>
      <c r="S10" t="s">
        <v>337</v>
      </c>
      <c r="T10" t="s">
        <v>323</v>
      </c>
      <c r="U10" t="s">
        <v>324</v>
      </c>
      <c r="V10" t="s">
        <v>323</v>
      </c>
      <c r="W10" t="s">
        <v>338</v>
      </c>
      <c r="AD10" t="s">
        <v>325</v>
      </c>
      <c r="AE10" t="str" cm="1">
        <f t="array" ref="AE10">_xlfn.LET(
    _xlpm.texto_limpio, _xlfn.REDUCE(
        LOWER(Table13456[[#This Row],[Titulo]]),
        {"á";"é";"í";"ó";"ú";"ñ";",";" "},
        _xlfn.LAMBDA(_xlpm.acum,_xlpm.caracter, SUBSTITUTE(_xlpm.acum, _xlpm.caracter, CHOOSE(MATCH(_xlpm.caracter, {"á";"é";"í";"ó";"ú";"ñ";",";" "}, 0), "a","e","i","o","u","n","","")))
    ),
    _xlfn.CONCAT("/cantos/resucito/", AG10, "/", _xlpm.texto_limpio, ".html")
)</f>
        <v>/cantos/resucito/a/atisenorsedebelaalabanzaension.html</v>
      </c>
      <c r="AF10" t="s">
        <v>326</v>
      </c>
      <c r="AG10" t="str">
        <f>LOWER(LEFT(Table13456[[#This Row],[Titulo]],1))</f>
        <v>a</v>
      </c>
      <c r="AH10" t="str">
        <f>_xlfn.CONCAT(Table13456[[#This Row],[ID]:[c021]])</f>
        <v>{id:7,title: "A ti, Señor, se debe la alabanza en Sión", subtitle: "Salmo 65 (64)", category: "Precatecumenado", moments: ["Cuaresma", "Laudes/Visperas", "Antiguo Testamento"], url: "/cantos/resucito/a/atisenorsedebelaalabanzaension.html"},</v>
      </c>
      <c r="AI10" t="str">
        <f>UPPER(Table13456[[#This Row],[Titulo]])</f>
        <v>A TI, SEÑOR, SE DEBE LA ALABANZA EN SIÓN</v>
      </c>
      <c r="AJ10" t="str">
        <f>LOWER(SUBSTITUTE(Table13456[[#This Row],[CANTO]], " ", ""))</f>
        <v>ati,señor,sedebelaalabanzaensión</v>
      </c>
      <c r="AK10" t="str">
        <f>Table13456[[#This Row],[Subtitle5]]</f>
        <v>Salmo 65 (64)</v>
      </c>
      <c r="AM10" t="str">
        <f>Table1[[#Headers],[CANTO]]</f>
        <v>CANTO</v>
      </c>
      <c r="AN10" t="str">
        <f>Table13456[[#This Row],[CANTO]]</f>
        <v>A TI, SEÑOR, SE DEBE LA ALABANZA EN SIÓN</v>
      </c>
    </row>
    <row r="11" spans="1:40" x14ac:dyDescent="0.25">
      <c r="A11">
        <v>7</v>
      </c>
      <c r="B11" t="s">
        <v>311</v>
      </c>
      <c r="C11">
        <v>8</v>
      </c>
      <c r="D11" t="s">
        <v>312</v>
      </c>
      <c r="E11" t="s">
        <v>313</v>
      </c>
      <c r="F11" t="s">
        <v>314</v>
      </c>
      <c r="G11" t="s">
        <v>345</v>
      </c>
      <c r="H11" t="s">
        <v>316</v>
      </c>
      <c r="I11" t="s">
        <v>317</v>
      </c>
      <c r="J11" t="s">
        <v>314</v>
      </c>
      <c r="K11" t="s">
        <v>346</v>
      </c>
      <c r="L11" t="s">
        <v>319</v>
      </c>
      <c r="M11" t="s">
        <v>320</v>
      </c>
      <c r="N11" t="s">
        <v>314</v>
      </c>
      <c r="O11" t="s">
        <v>329</v>
      </c>
      <c r="P11" t="s">
        <v>314</v>
      </c>
      <c r="Q11" t="s">
        <v>322</v>
      </c>
      <c r="R11" t="s">
        <v>314</v>
      </c>
      <c r="S11" t="s">
        <v>324</v>
      </c>
      <c r="T11" t="s">
        <v>323</v>
      </c>
      <c r="U11" t="s">
        <v>330</v>
      </c>
      <c r="V11" t="s">
        <v>323</v>
      </c>
      <c r="W11" t="s">
        <v>332</v>
      </c>
      <c r="AD11" t="s">
        <v>325</v>
      </c>
      <c r="AE11" t="str" cm="1">
        <f t="array" ref="AE11">_xlfn.LET(
    _xlpm.texto_limpio, _xlfn.REDUCE(
        LOWER(Table13456[[#This Row],[Titulo]]),
        {"á";"é";"í";"ó";"ú";"ñ";",";" "},
        _xlfn.LAMBDA(_xlpm.acum,_xlpm.caracter, SUBSTITUTE(_xlpm.acum, _xlpm.caracter, CHOOSE(MATCH(_xlpm.caracter, {"á";"é";"í";"ó";"ú";"ñ";",";" "}, 0), "a","e","i","o","u","n","","")))
    ),
    _xlfn.CONCAT("/cantos/resucito/", AG11, "/", _xlpm.texto_limpio, ".html")
)</f>
        <v>/cantos/resucito/a/abbapadre.html</v>
      </c>
      <c r="AF11" t="s">
        <v>326</v>
      </c>
      <c r="AG11" t="str">
        <f>LOWER(LEFT(Table13456[[#This Row],[Titulo]],1))</f>
        <v>a</v>
      </c>
      <c r="AH11" t="str">
        <f>_xlfn.CONCAT(Table13456[[#This Row],[ID]:[c021]])</f>
        <v>{id:8,title: "Abbá, Padre", subtitle: "Romanos 8,15–17", category: "Precatecumenado", moments: ["Laudes/Visperas", "Comunión", "Nuevo Testamento"], url: "/cantos/resucito/a/abbapadre.html"},</v>
      </c>
      <c r="AI11" t="str">
        <f>UPPER(Table13456[[#This Row],[Titulo]])</f>
        <v>ABBÁ, PADRE</v>
      </c>
      <c r="AJ11" t="str">
        <f>LOWER(SUBSTITUTE(Table13456[[#This Row],[CANTO]], " ", ""))</f>
        <v>abbá,padre</v>
      </c>
      <c r="AK11" t="str">
        <f>Table13456[[#This Row],[Subtitle5]]</f>
        <v>Romanos 8,15–17</v>
      </c>
      <c r="AM11" t="str">
        <f>Table1[[#Headers],[CANTO]]</f>
        <v>CANTO</v>
      </c>
      <c r="AN11" t="str">
        <f>Table13456[[#This Row],[CANTO]]</f>
        <v>ABBÁ, PADRE</v>
      </c>
    </row>
    <row r="12" spans="1:40" x14ac:dyDescent="0.25">
      <c r="A12">
        <v>8</v>
      </c>
      <c r="B12" t="s">
        <v>311</v>
      </c>
      <c r="C12">
        <v>9</v>
      </c>
      <c r="D12" t="s">
        <v>312</v>
      </c>
      <c r="E12" t="s">
        <v>313</v>
      </c>
      <c r="F12" t="s">
        <v>314</v>
      </c>
      <c r="G12" t="s">
        <v>347</v>
      </c>
      <c r="H12" t="s">
        <v>316</v>
      </c>
      <c r="I12" t="s">
        <v>317</v>
      </c>
      <c r="J12" t="s">
        <v>314</v>
      </c>
      <c r="K12" t="s">
        <v>348</v>
      </c>
      <c r="L12" t="s">
        <v>319</v>
      </c>
      <c r="M12" t="s">
        <v>320</v>
      </c>
      <c r="N12" t="s">
        <v>314</v>
      </c>
      <c r="O12" t="s">
        <v>329</v>
      </c>
      <c r="P12" t="s">
        <v>314</v>
      </c>
      <c r="Q12" t="s">
        <v>322</v>
      </c>
      <c r="R12" t="s">
        <v>314</v>
      </c>
      <c r="S12" t="s">
        <v>324</v>
      </c>
      <c r="T12" t="s">
        <v>323</v>
      </c>
      <c r="U12" t="s">
        <v>305</v>
      </c>
      <c r="V12" t="s">
        <v>323</v>
      </c>
      <c r="W12" t="s">
        <v>338</v>
      </c>
      <c r="AD12" t="s">
        <v>325</v>
      </c>
      <c r="AE12" t="str" cm="1">
        <f t="array" ref="AE12">_xlfn.LET(
    _xlpm.texto_limpio, _xlfn.REDUCE(
        LOWER(Table13456[[#This Row],[Titulo]]),
        {"á";"é";"í";"ó";"ú";"ñ";",";" "},
        _xlfn.LAMBDA(_xlpm.acum,_xlpm.caracter, SUBSTITUTE(_xlpm.acum, _xlpm.caracter, CHOOSE(MATCH(_xlpm.caracter, {"á";"é";"í";"ó";"ú";"ñ";",";" "}, 0), "a","e","i","o","u","n","","")))
    ),
    _xlfn.CONCAT("/cantos/resucito/", AG12, "/", _xlpm.texto_limpio, ".html")
)</f>
        <v>/cantos/resucito/a/abraham.html</v>
      </c>
      <c r="AF12" t="s">
        <v>326</v>
      </c>
      <c r="AG12" t="str">
        <f>LOWER(LEFT(Table13456[[#This Row],[Titulo]],1))</f>
        <v>a</v>
      </c>
      <c r="AH12" t="str">
        <f>_xlfn.CONCAT(Table13456[[#This Row],[ID]:[c021]])</f>
        <v>{id:9,title: "Abraham", subtitle: "Génesis 18,1–5 – Teofanía de Mambré", category: "Precatecumenado", moments: ["Laudes/Visperas", "Entrada", "Antiguo Testamento"], url: "/cantos/resucito/a/abraham.html"},</v>
      </c>
      <c r="AI12" t="str">
        <f>UPPER(Table13456[[#This Row],[Titulo]])</f>
        <v>ABRAHAM</v>
      </c>
      <c r="AJ12" t="str">
        <f>LOWER(SUBSTITUTE(Table13456[[#This Row],[CANTO]], " ", ""))</f>
        <v>abraham</v>
      </c>
      <c r="AK12" t="str">
        <f>Table13456[[#This Row],[Subtitle5]]</f>
        <v>Génesis 18,1–5 – Teofanía de Mambré</v>
      </c>
      <c r="AM12" t="str">
        <f>Table1[[#Headers],[CANTO]]</f>
        <v>CANTO</v>
      </c>
      <c r="AN12" t="str">
        <f>Table13456[[#This Row],[CANTO]]</f>
        <v>ABRAHAM</v>
      </c>
    </row>
    <row r="13" spans="1:40" x14ac:dyDescent="0.25">
      <c r="A13">
        <v>179</v>
      </c>
      <c r="B13" t="s">
        <v>311</v>
      </c>
      <c r="C13">
        <v>10</v>
      </c>
      <c r="D13" t="s">
        <v>312</v>
      </c>
      <c r="E13" t="s">
        <v>313</v>
      </c>
      <c r="F13" t="s">
        <v>314</v>
      </c>
      <c r="G13" s="6" t="s">
        <v>349</v>
      </c>
      <c r="H13" t="s">
        <v>316</v>
      </c>
      <c r="I13" t="s">
        <v>317</v>
      </c>
      <c r="J13" t="s">
        <v>314</v>
      </c>
      <c r="K13" t="s">
        <v>350</v>
      </c>
      <c r="L13" t="s">
        <v>319</v>
      </c>
      <c r="M13" t="s">
        <v>320</v>
      </c>
      <c r="N13" t="s">
        <v>314</v>
      </c>
      <c r="O13" s="7" t="s">
        <v>351</v>
      </c>
      <c r="P13" t="s">
        <v>314</v>
      </c>
      <c r="Q13" t="s">
        <v>322</v>
      </c>
      <c r="R13" t="s">
        <v>314</v>
      </c>
      <c r="S13" t="s">
        <v>324</v>
      </c>
      <c r="T13" t="s">
        <v>323</v>
      </c>
      <c r="U13" t="s">
        <v>331</v>
      </c>
      <c r="V13" t="s">
        <v>323</v>
      </c>
      <c r="W13" t="s">
        <v>338</v>
      </c>
      <c r="AD13" t="s">
        <v>325</v>
      </c>
      <c r="AE13" t="str" cm="1">
        <f t="array" ref="AE13">_xlfn.LET(
    _xlpm.texto_limpio, _xlfn.REDUCE(
        LOWER(Table13456[[#This Row],[Titulo]]),
        {"á";"é";"í";"ó";"ú";"ñ";",";" "},
        _xlfn.LAMBDA(_xlpm.acum,_xlpm.caracter, SUBSTITUTE(_xlpm.acum, _xlpm.caracter, CHOOSE(MATCH(_xlpm.caracter, {"á";"é";"í";"ó";"ú";"ñ";",";" "}, 0), "a","e","i","o","u","n","","")))
    ),
    _xlfn.CONCAT("/cantos/resucito/", AG13, "/", _xlpm.texto_limpio, ".html")
)</f>
        <v>/cantos/resucito/a/aclamacionesalaoraciondelosfieles.html</v>
      </c>
      <c r="AF13" t="s">
        <v>326</v>
      </c>
      <c r="AG13" t="str">
        <f>LOWER(LEFT(Table13456[[#This Row],[Titulo]],1))</f>
        <v>a</v>
      </c>
      <c r="AH13" t="str">
        <f>_xlfn.CONCAT(Table13456[[#This Row],[ID]:[c021]])</f>
        <v>{id:10,title: "Aclamaciones a la oración de los fieles", subtitle: "Respuestas a las oraciones de los fieles, Modelo I, II, III, IV", category: "Liturgia", moments: ["Laudes/Visperas", "Final", "Antiguo Testamento"], url: "/cantos/resucito/a/aclamacionesalaoraciondelosfieles.html"},</v>
      </c>
      <c r="AI13" t="str">
        <f>UPPER(Table13456[[#This Row],[Titulo]])</f>
        <v>ACLAMACIONES A LA ORACIÓN DE LOS FIELES</v>
      </c>
      <c r="AJ13" t="str">
        <f>LOWER(SUBSTITUTE(Table13456[[#This Row],[CANTO]], " ", ""))</f>
        <v>aclamacionesalaoracióndelosfieles</v>
      </c>
      <c r="AK13" t="str">
        <f>Table13456[[#This Row],[Subtitle5]]</f>
        <v>Respuestas a las oraciones de los fieles, Modelo I, II, III, IV</v>
      </c>
      <c r="AM13" t="str">
        <f>Table1[[#Headers],[CANTO]]</f>
        <v>CANTO</v>
      </c>
      <c r="AN13" t="str">
        <f>Table13456[[#This Row],[CANTO]]</f>
        <v>ACLAMACIONES A LA ORACIÓN DE LOS FIELES</v>
      </c>
    </row>
    <row r="14" spans="1:40" x14ac:dyDescent="0.25">
      <c r="A14">
        <v>9</v>
      </c>
      <c r="B14" t="s">
        <v>311</v>
      </c>
      <c r="C14">
        <v>11</v>
      </c>
      <c r="D14" t="s">
        <v>312</v>
      </c>
      <c r="E14" t="s">
        <v>313</v>
      </c>
      <c r="F14" t="s">
        <v>314</v>
      </c>
      <c r="G14" t="s">
        <v>352</v>
      </c>
      <c r="H14" t="s">
        <v>316</v>
      </c>
      <c r="I14" t="s">
        <v>317</v>
      </c>
      <c r="J14" t="s">
        <v>314</v>
      </c>
      <c r="K14" t="s">
        <v>353</v>
      </c>
      <c r="L14" t="s">
        <v>319</v>
      </c>
      <c r="M14" t="s">
        <v>320</v>
      </c>
      <c r="N14" t="s">
        <v>314</v>
      </c>
      <c r="O14" t="s">
        <v>329</v>
      </c>
      <c r="P14" t="s">
        <v>314</v>
      </c>
      <c r="Q14" t="s">
        <v>322</v>
      </c>
      <c r="R14" t="s">
        <v>314</v>
      </c>
      <c r="S14" t="s">
        <v>295</v>
      </c>
      <c r="AD14" t="s">
        <v>325</v>
      </c>
      <c r="AE14" t="str" cm="1">
        <f t="array" ref="AE14">_xlfn.LET(
    _xlpm.texto_limpio, _xlfn.REDUCE(
        LOWER(Table13456[[#This Row],[Titulo]]),
        {"á";"é";"í";"ó";"ú";"ñ";",";" "},
        _xlfn.LAMBDA(_xlpm.acum,_xlpm.caracter, SUBSTITUTE(_xlpm.acum, _xlpm.caracter, CHOOSE(MATCH(_xlpm.caracter, {"á";"é";"í";"ó";"ú";"ñ";",";" "}, 0), "a","e","i","o","u","n","","")))
    ),
    _xlfn.CONCAT("/cantos/resucito/", AG14, "/", _xlpm.texto_limpio, ".html")
)</f>
        <v>/cantos/resucito/a/aclamadalsenor.html</v>
      </c>
      <c r="AF14" t="s">
        <v>326</v>
      </c>
      <c r="AG14" t="str">
        <f>LOWER(LEFT(Table13456[[#This Row],[Titulo]],1))</f>
        <v>a</v>
      </c>
      <c r="AH14" t="str">
        <f>_xlfn.CONCAT(Table13456[[#This Row],[ID]:[c021]])</f>
        <v>{id:11,title: "Aclamad al Señor", subtitle: "Salmo 100 (99)", category: "Precatecumenado", moments: ["Pascua"], url: "/cantos/resucito/a/aclamadalsenor.html"},</v>
      </c>
      <c r="AI14" t="str">
        <f>UPPER(Table13456[[#This Row],[Titulo]])</f>
        <v>ACLAMAD AL SEÑOR</v>
      </c>
      <c r="AJ14" t="str">
        <f>LOWER(SUBSTITUTE(Table13456[[#This Row],[CANTO]], " ", ""))</f>
        <v>aclamadalseñor</v>
      </c>
      <c r="AK14" t="str">
        <f>Table13456[[#This Row],[Subtitle5]]</f>
        <v>Salmo 100 (99)</v>
      </c>
      <c r="AM14" t="str">
        <f>Table1[[#Headers],[CANTO]]</f>
        <v>CANTO</v>
      </c>
      <c r="AN14" t="str">
        <f>Table13456[[#This Row],[CANTO]]</f>
        <v>ACLAMAD AL SEÑOR</v>
      </c>
    </row>
    <row r="15" spans="1:40" x14ac:dyDescent="0.25">
      <c r="A15">
        <v>238</v>
      </c>
      <c r="B15" t="s">
        <v>311</v>
      </c>
      <c r="C15">
        <v>12</v>
      </c>
      <c r="D15" t="s">
        <v>312</v>
      </c>
      <c r="E15" t="s">
        <v>313</v>
      </c>
      <c r="F15" t="s">
        <v>314</v>
      </c>
      <c r="G15" t="s">
        <v>354</v>
      </c>
      <c r="H15" t="s">
        <v>316</v>
      </c>
      <c r="I15" t="s">
        <v>317</v>
      </c>
      <c r="J15" t="s">
        <v>314</v>
      </c>
      <c r="K15" t="s">
        <v>355</v>
      </c>
      <c r="L15" t="s">
        <v>319</v>
      </c>
      <c r="M15" t="s">
        <v>320</v>
      </c>
      <c r="N15" t="s">
        <v>314</v>
      </c>
      <c r="O15" s="4" t="s">
        <v>321</v>
      </c>
      <c r="P15" t="s">
        <v>314</v>
      </c>
      <c r="Q15" t="s">
        <v>322</v>
      </c>
      <c r="R15" t="s">
        <v>314</v>
      </c>
      <c r="S15" t="s">
        <v>337</v>
      </c>
      <c r="T15" t="s">
        <v>323</v>
      </c>
      <c r="U15" t="s">
        <v>324</v>
      </c>
      <c r="V15" t="s">
        <v>323</v>
      </c>
      <c r="W15" t="s">
        <v>338</v>
      </c>
      <c r="AD15" t="s">
        <v>325</v>
      </c>
      <c r="AE15" t="str" cm="1">
        <f t="array" ref="AE15">_xlfn.LET(
    _xlpm.texto_limpio, _xlfn.REDUCE(
        LOWER(Table13456[[#This Row],[Titulo]]),
        {"á";"é";"í";"ó";"ú";"ñ";",";" "},
        _xlfn.LAMBDA(_xlpm.acum,_xlpm.caracter, SUBSTITUTE(_xlpm.acum, _xlpm.caracter, CHOOSE(MATCH(_xlpm.caracter, {"á";"é";"í";"ó";"ú";"ñ";",";" "}, 0), "a","e","i","o","u","n","","")))
    ),
    _xlfn.CONCAT("/cantos/resucito/", AG15, "/", _xlpm.texto_limpio, ".html")
)</f>
        <v>/cantos/resucito/a/adondeteescondisteamado.html</v>
      </c>
      <c r="AF15" t="s">
        <v>326</v>
      </c>
      <c r="AG15" t="str">
        <f>LOWER(LEFT(Table13456[[#This Row],[Titulo]],1))</f>
        <v>a</v>
      </c>
      <c r="AH15" t="str">
        <f>_xlfn.CONCAT(Table13456[[#This Row],[ID]:[c021]])</f>
        <v>{id:12,title: "Adónde te escondiste, Amado", subtitle: "Cántico espiritual (San Juan de la Cruz) ", category: "Eleccion", moments: ["Cuaresma", "Laudes/Visperas", "Antiguo Testamento"], url: "/cantos/resucito/a/adondeteescondisteamado.html"},</v>
      </c>
      <c r="AI15" t="str">
        <f>UPPER(Table13456[[#This Row],[Titulo]])</f>
        <v>ADÓNDE TE ESCONDISTE, AMADO</v>
      </c>
      <c r="AJ15" t="str">
        <f>LOWER(SUBSTITUTE(Table13456[[#This Row],[CANTO]], " ", ""))</f>
        <v>adóndeteescondiste,amado</v>
      </c>
      <c r="AK15" t="str">
        <f>Table13456[[#This Row],[Subtitle5]]</f>
        <v xml:space="preserve">Cántico espiritual (San Juan de la Cruz) </v>
      </c>
      <c r="AM15" t="str">
        <f>Table1[[#Headers],[CANTO]]</f>
        <v>CANTO</v>
      </c>
      <c r="AN15" t="str">
        <f>Table13456[[#This Row],[CANTO]]</f>
        <v>ADÓNDE TE ESCONDISTE, AMADO</v>
      </c>
    </row>
    <row r="16" spans="1:40" x14ac:dyDescent="0.25">
      <c r="A16">
        <v>10</v>
      </c>
      <c r="B16" t="s">
        <v>311</v>
      </c>
      <c r="C16">
        <v>13</v>
      </c>
      <c r="D16" t="s">
        <v>312</v>
      </c>
      <c r="E16" t="s">
        <v>313</v>
      </c>
      <c r="F16" t="s">
        <v>314</v>
      </c>
      <c r="G16" t="s">
        <v>356</v>
      </c>
      <c r="H16" t="s">
        <v>316</v>
      </c>
      <c r="I16" t="s">
        <v>317</v>
      </c>
      <c r="J16" t="s">
        <v>314</v>
      </c>
      <c r="K16" t="s">
        <v>357</v>
      </c>
      <c r="L16" t="s">
        <v>319</v>
      </c>
      <c r="M16" t="s">
        <v>320</v>
      </c>
      <c r="N16" t="s">
        <v>314</v>
      </c>
      <c r="O16" t="s">
        <v>329</v>
      </c>
      <c r="P16" t="s">
        <v>314</v>
      </c>
      <c r="Q16" t="s">
        <v>322</v>
      </c>
      <c r="R16" t="s">
        <v>314</v>
      </c>
      <c r="S16" t="s">
        <v>324</v>
      </c>
      <c r="T16" t="s">
        <v>323</v>
      </c>
      <c r="U16" t="s">
        <v>338</v>
      </c>
      <c r="AD16" t="s">
        <v>325</v>
      </c>
      <c r="AE16" t="str" cm="1">
        <f t="array" ref="AE16">_xlfn.LET(
    _xlpm.texto_limpio, _xlfn.REDUCE(
        LOWER(Table13456[[#This Row],[Titulo]]),
        {"á";"é";"í";"ó";"ú";"ñ";",";" "},
        _xlfn.LAMBDA(_xlpm.acum,_xlpm.caracter, SUBSTITUTE(_xlpm.acum, _xlpm.caracter, CHOOSE(MATCH(_xlpm.caracter, {"á";"é";"í";"ó";"ú";"ñ";",";" "}, 0), "a","e","i","o","u","n","","")))
    ),
    _xlfn.CONCAT("/cantos/resucito/", AG16, "/", _xlpm.texto_limpio, ".html")
)</f>
        <v>/cantos/resucito/a/aldespertar.html</v>
      </c>
      <c r="AF16" t="s">
        <v>326</v>
      </c>
      <c r="AG16" t="str">
        <f>LOWER(LEFT(Table13456[[#This Row],[Titulo]],1))</f>
        <v>a</v>
      </c>
      <c r="AH16" t="str">
        <f>_xlfn.CONCAT(Table13456[[#This Row],[ID]:[c021]])</f>
        <v>{id:13,title: "Al despertar", subtitle: "Salmo 17 (16) ", category: "Precatecumenado", moments: ["Laudes/Visperas", "Antiguo Testamento"], url: "/cantos/resucito/a/aldespertar.html"},</v>
      </c>
      <c r="AI16" t="str">
        <f>UPPER(Table13456[[#This Row],[Titulo]])</f>
        <v>AL DESPERTAR</v>
      </c>
      <c r="AJ16" t="str">
        <f>LOWER(SUBSTITUTE(Table13456[[#This Row],[CANTO]], " ", ""))</f>
        <v>aldespertar</v>
      </c>
      <c r="AK16" t="str">
        <f>Table13456[[#This Row],[Subtitle5]]</f>
        <v xml:space="preserve">Salmo 17 (16) </v>
      </c>
      <c r="AM16" t="str">
        <f>Table1[[#Headers],[CANTO]]</f>
        <v>CANTO</v>
      </c>
      <c r="AN16" t="str">
        <f>Table13456[[#This Row],[CANTO]]</f>
        <v>AL DESPERTAR</v>
      </c>
    </row>
    <row r="17" spans="1:40" x14ac:dyDescent="0.25">
      <c r="A17">
        <v>11</v>
      </c>
      <c r="B17" t="s">
        <v>311</v>
      </c>
      <c r="C17">
        <v>14</v>
      </c>
      <c r="D17" t="s">
        <v>312</v>
      </c>
      <c r="E17" t="s">
        <v>313</v>
      </c>
      <c r="F17" t="s">
        <v>314</v>
      </c>
      <c r="G17" t="s">
        <v>358</v>
      </c>
      <c r="H17" t="s">
        <v>316</v>
      </c>
      <c r="I17" t="s">
        <v>317</v>
      </c>
      <c r="J17" t="s">
        <v>314</v>
      </c>
      <c r="K17" t="s">
        <v>359</v>
      </c>
      <c r="L17" t="s">
        <v>319</v>
      </c>
      <c r="M17" t="s">
        <v>320</v>
      </c>
      <c r="N17" t="s">
        <v>314</v>
      </c>
      <c r="O17" t="s">
        <v>329</v>
      </c>
      <c r="P17" t="s">
        <v>314</v>
      </c>
      <c r="Q17" t="s">
        <v>322</v>
      </c>
      <c r="R17" t="s">
        <v>314</v>
      </c>
      <c r="S17" t="s">
        <v>360</v>
      </c>
      <c r="T17" t="s">
        <v>323</v>
      </c>
      <c r="U17" t="s">
        <v>301</v>
      </c>
      <c r="AD17" t="s">
        <v>325</v>
      </c>
      <c r="AE17" t="str" cm="1">
        <f t="array" ref="AE17">_xlfn.LET(
    _xlpm.texto_limpio, _xlfn.REDUCE(
        LOWER(Table13456[[#This Row],[Titulo]]),
        {"á";"é";"í";"ó";"ú";"ñ";",";" "},
        _xlfn.LAMBDA(_xlpm.acum,_xlpm.caracter, SUBSTITUTE(_xlpm.acum, _xlpm.caracter, CHOOSE(MATCH(_xlpm.caracter, {"á";"é";"í";"ó";"ú";"ñ";",";" "}, 0), "a","e","i","o","u","n","","")))
    ),
    _xlfn.CONCAT("/cantos/resucito/", AG17, "/", _xlpm.texto_limpio, ".html")
)</f>
        <v>/cantos/resucito/a/alabadalsenorenelcielo.html</v>
      </c>
      <c r="AF17" t="s">
        <v>326</v>
      </c>
      <c r="AG17" t="str">
        <f>LOWER(LEFT(Table13456[[#This Row],[Titulo]],1))</f>
        <v>a</v>
      </c>
      <c r="AH17" t="str">
        <f>_xlfn.CONCAT(Table13456[[#This Row],[ID]:[c021]])</f>
        <v>{id:14,title: "Alabad al Señor en el cielo", subtitle: "Salmo 148 ", category: "Precatecumenado", moments: ["Navidad", "Niños"], url: "/cantos/resucito/a/alabadalsenorenelcielo.html"},</v>
      </c>
      <c r="AI17" t="str">
        <f>UPPER(Table13456[[#This Row],[Titulo]])</f>
        <v>ALABAD AL SEÑOR EN EL CIELO</v>
      </c>
      <c r="AJ17" t="str">
        <f>LOWER(SUBSTITUTE(Table13456[[#This Row],[CANTO]], " ", ""))</f>
        <v>alabadalseñorenelcielo</v>
      </c>
      <c r="AK17" t="str">
        <f>Table13456[[#This Row],[Subtitle5]]</f>
        <v xml:space="preserve">Salmo 148 </v>
      </c>
      <c r="AM17" t="str">
        <f>Table1[[#Headers],[CANTO]]</f>
        <v>CANTO</v>
      </c>
      <c r="AN17" t="str">
        <f>Table13456[[#This Row],[CANTO]]</f>
        <v>ALABAD AL SEÑOR EN EL CIELO</v>
      </c>
    </row>
    <row r="18" spans="1:40" x14ac:dyDescent="0.25">
      <c r="A18">
        <v>12</v>
      </c>
      <c r="B18" t="s">
        <v>311</v>
      </c>
      <c r="C18">
        <v>15</v>
      </c>
      <c r="D18" t="s">
        <v>312</v>
      </c>
      <c r="E18" t="s">
        <v>313</v>
      </c>
      <c r="F18" t="s">
        <v>314</v>
      </c>
      <c r="G18" t="s">
        <v>361</v>
      </c>
      <c r="H18" t="s">
        <v>316</v>
      </c>
      <c r="I18" t="s">
        <v>317</v>
      </c>
      <c r="J18" t="s">
        <v>314</v>
      </c>
      <c r="K18" t="s">
        <v>134</v>
      </c>
      <c r="L18" t="s">
        <v>319</v>
      </c>
      <c r="M18" t="s">
        <v>320</v>
      </c>
      <c r="N18" t="s">
        <v>314</v>
      </c>
      <c r="O18" t="s">
        <v>329</v>
      </c>
      <c r="P18" t="s">
        <v>314</v>
      </c>
      <c r="Q18" t="s">
        <v>322</v>
      </c>
      <c r="R18" t="s">
        <v>314</v>
      </c>
      <c r="S18" t="s">
        <v>362</v>
      </c>
      <c r="T18" t="s">
        <v>323</v>
      </c>
      <c r="U18" t="s">
        <v>360</v>
      </c>
      <c r="V18" t="s">
        <v>323</v>
      </c>
      <c r="W18" t="s">
        <v>363</v>
      </c>
      <c r="AD18" t="s">
        <v>325</v>
      </c>
      <c r="AE18" t="str" cm="1">
        <f t="array" ref="AE18">_xlfn.LET(
    _xlpm.texto_limpio, _xlfn.REDUCE(
        LOWER(Table13456[[#This Row],[Titulo]]),
        {"á";"é";"í";"ó";"ú";"ñ";",";" "},
        _xlfn.LAMBDA(_xlpm.acum,_xlpm.caracter, SUBSTITUTE(_xlpm.acum, _xlpm.caracter, CHOOSE(MATCH(_xlpm.caracter, {"á";"é";"í";"ó";"ú";"ñ";",";" "}, 0), "a","e","i","o","u","n","","")))
    ),
    _xlfn.CONCAT("/cantos/resucito/", AG18, "/", _xlpm.texto_limpio, ".html")
)</f>
        <v>/cantos/resucito/a/alegriahanacidoelsalvador.html</v>
      </c>
      <c r="AF18" t="s">
        <v>326</v>
      </c>
      <c r="AG18" t="str">
        <f>LOWER(LEFT(Table13456[[#This Row],[Titulo]],1))</f>
        <v>a</v>
      </c>
      <c r="AH18" t="str">
        <f>_xlfn.CONCAT(Table13456[[#This Row],[ID]:[c021]])</f>
        <v>{id:15,title: "Alegría, ha nacido el salvador", subtitle: "Villancico (Kiko Argüello)", category: "Precatecumenado", moments: ["Adviento", "Navidad", "Ordinario"], url: "/cantos/resucito/a/alegriahanacidoelsalvador.html"},</v>
      </c>
      <c r="AI18" t="str">
        <f>UPPER(Table13456[[#This Row],[Titulo]])</f>
        <v>ALEGRÍA, HA NACIDO EL SALVADOR</v>
      </c>
      <c r="AJ18" t="str">
        <f>LOWER(SUBSTITUTE(Table13456[[#This Row],[CANTO]], " ", ""))</f>
        <v>alegría,hanacidoelsalvador</v>
      </c>
      <c r="AK18" t="str">
        <f>Table13456[[#This Row],[Subtitle5]]</f>
        <v>Villancico (Kiko Argüello)</v>
      </c>
      <c r="AM18" t="str">
        <f>Table1[[#Headers],[CANTO]]</f>
        <v>CANTO</v>
      </c>
      <c r="AN18" t="str">
        <f>Table13456[[#This Row],[CANTO]]</f>
        <v>ALEGRÍA, HA NACIDO EL SALVADOR</v>
      </c>
    </row>
    <row r="19" spans="1:40" x14ac:dyDescent="0.25">
      <c r="A19">
        <v>180</v>
      </c>
      <c r="B19" t="s">
        <v>311</v>
      </c>
      <c r="C19">
        <v>16</v>
      </c>
      <c r="D19" t="s">
        <v>312</v>
      </c>
      <c r="E19" t="s">
        <v>313</v>
      </c>
      <c r="F19" t="s">
        <v>314</v>
      </c>
      <c r="G19" t="s">
        <v>364</v>
      </c>
      <c r="H19" t="s">
        <v>316</v>
      </c>
      <c r="I19" t="s">
        <v>317</v>
      </c>
      <c r="J19" t="s">
        <v>314</v>
      </c>
      <c r="K19" t="s">
        <v>365</v>
      </c>
      <c r="L19" t="s">
        <v>319</v>
      </c>
      <c r="M19" t="s">
        <v>320</v>
      </c>
      <c r="N19" t="s">
        <v>314</v>
      </c>
      <c r="O19" s="7" t="s">
        <v>351</v>
      </c>
      <c r="P19" t="s">
        <v>314</v>
      </c>
      <c r="Q19" t="s">
        <v>322</v>
      </c>
      <c r="R19" t="s">
        <v>314</v>
      </c>
      <c r="S19" t="s">
        <v>295</v>
      </c>
      <c r="AD19" t="s">
        <v>325</v>
      </c>
      <c r="AE19" t="str" cm="1">
        <f t="array" ref="AE19">_xlfn.LET(
    _xlpm.texto_limpio, _xlfn.REDUCE(
        LOWER(Table13456[[#This Row],[Titulo]]),
        {"á";"é";"í";"ó";"ú";"ñ";",";" "},
        _xlfn.LAMBDA(_xlpm.acum,_xlpm.caracter, SUBSTITUTE(_xlpm.acum, _xlpm.caracter, CHOOSE(MATCH(_xlpm.caracter, {"á";"é";"í";"ó";"ú";"ñ";",";" "}, 0), "a","e","i","o","u","n","","")))
    ),
    _xlfn.CONCAT("/cantos/resucito/", AG19, "/", _xlpm.texto_limpio, ".html")
)</f>
        <v>/cantos/resucito/a/aleluyainterleccional.html</v>
      </c>
      <c r="AF19" t="s">
        <v>326</v>
      </c>
      <c r="AG19" t="str">
        <f>LOWER(LEFT(Table13456[[#This Row],[Titulo]],1))</f>
        <v>a</v>
      </c>
      <c r="AH19" t="str">
        <f>_xlfn.CONCAT(Table13456[[#This Row],[ID]:[c021]])</f>
        <v>{id:16,title: "Aleluya interleccional", subtitle: "Modelo I, II, III", category: "Liturgia", moments: ["Pascua"], url: "/cantos/resucito/a/aleluyainterleccional.html"},</v>
      </c>
      <c r="AI19" t="str">
        <f>UPPER(Table13456[[#This Row],[Titulo]])</f>
        <v>ALELUYA INTERLECCIONAL</v>
      </c>
      <c r="AJ19" t="str">
        <f>LOWER(SUBSTITUTE(Table13456[[#This Row],[CANTO]], " ", ""))</f>
        <v>aleluyainterleccional</v>
      </c>
      <c r="AK19" t="str">
        <f>Table13456[[#This Row],[Subtitle5]]</f>
        <v>Modelo I, II, III</v>
      </c>
      <c r="AM19" t="str">
        <f>Table1[[#Headers],[CANTO]]</f>
        <v>CANTO</v>
      </c>
      <c r="AN19" t="str">
        <f>Table13456[[#This Row],[CANTO]]</f>
        <v>ALELUYA INTERLECCIONAL</v>
      </c>
    </row>
    <row r="20" spans="1:40" x14ac:dyDescent="0.25">
      <c r="A20">
        <v>181</v>
      </c>
      <c r="B20" t="s">
        <v>311</v>
      </c>
      <c r="C20">
        <v>17</v>
      </c>
      <c r="D20" t="s">
        <v>312</v>
      </c>
      <c r="E20" t="s">
        <v>313</v>
      </c>
      <c r="F20" t="s">
        <v>314</v>
      </c>
      <c r="G20" t="s">
        <v>366</v>
      </c>
      <c r="H20" t="s">
        <v>316</v>
      </c>
      <c r="I20" t="s">
        <v>317</v>
      </c>
      <c r="J20" t="s">
        <v>314</v>
      </c>
      <c r="K20" t="s">
        <v>367</v>
      </c>
      <c r="L20" t="s">
        <v>319</v>
      </c>
      <c r="M20" t="s">
        <v>320</v>
      </c>
      <c r="N20" t="s">
        <v>314</v>
      </c>
      <c r="O20" s="7" t="s">
        <v>351</v>
      </c>
      <c r="P20" t="s">
        <v>314</v>
      </c>
      <c r="Q20" t="s">
        <v>322</v>
      </c>
      <c r="R20" t="s">
        <v>314</v>
      </c>
      <c r="S20" t="s">
        <v>295</v>
      </c>
      <c r="T20" t="s">
        <v>323</v>
      </c>
      <c r="U20" t="s">
        <v>324</v>
      </c>
      <c r="V20" t="s">
        <v>323</v>
      </c>
      <c r="W20" t="s">
        <v>331</v>
      </c>
      <c r="X20" t="s">
        <v>323</v>
      </c>
      <c r="Y20" t="s">
        <v>338</v>
      </c>
      <c r="AD20" t="s">
        <v>325</v>
      </c>
      <c r="AE20" t="str" cm="1">
        <f t="array" ref="AE20">_xlfn.LET(
    _xlpm.texto_limpio, _xlfn.REDUCE(
        LOWER(Table13456[[#This Row],[Titulo]]),
        {"á";"é";"í";"ó";"ú";"ñ";",";" "},
        _xlfn.LAMBDA(_xlpm.acum,_xlpm.caracter, SUBSTITUTE(_xlpm.acum, _xlpm.caracter, CHOOSE(MATCH(_xlpm.caracter, {"á";"é";"í";"ó";"ú";"ñ";",";" "}, 0), "a","e","i","o","u","n","","")))
    ),
    _xlfn.CONCAT("/cantos/resucito/", AG20, "/", _xlpm.texto_limpio, ".html")
)</f>
        <v>/cantos/resucito/a/aleluyapascual.html</v>
      </c>
      <c r="AF20" t="s">
        <v>326</v>
      </c>
      <c r="AG20" t="str">
        <f>LOWER(LEFT(Table13456[[#This Row],[Titulo]],1))</f>
        <v>a</v>
      </c>
      <c r="AH20" t="str">
        <f>_xlfn.CONCAT(Table13456[[#This Row],[ID]:[c021]])</f>
        <v>{id:17,title: "Aleluya pascual", subtitle: "Apropiado para el tiempo Pascual", category: "Liturgia", moments: ["Pascua", "Laudes/Visperas", "Final", "Antiguo Testamento"], url: "/cantos/resucito/a/aleluyapascual.html"},</v>
      </c>
      <c r="AI20" t="str">
        <f>UPPER(Table13456[[#This Row],[Titulo]])</f>
        <v>ALELUYA PASCUAL</v>
      </c>
      <c r="AJ20" t="str">
        <f>LOWER(SUBSTITUTE(Table13456[[#This Row],[CANTO]], " ", ""))</f>
        <v>aleluyapascual</v>
      </c>
      <c r="AK20" t="str">
        <f>Table13456[[#This Row],[Subtitle5]]</f>
        <v>Apropiado para el tiempo Pascual</v>
      </c>
      <c r="AM20" t="str">
        <f>Table1[[#Headers],[CANTO]]</f>
        <v>CANTO</v>
      </c>
      <c r="AN20" t="str">
        <f>Table13456[[#This Row],[CANTO]]</f>
        <v>ALELUYA PASCUAL</v>
      </c>
    </row>
    <row r="21" spans="1:40" x14ac:dyDescent="0.25">
      <c r="A21">
        <v>13</v>
      </c>
      <c r="B21" t="s">
        <v>311</v>
      </c>
      <c r="C21">
        <v>18</v>
      </c>
      <c r="D21" t="s">
        <v>312</v>
      </c>
      <c r="E21" t="s">
        <v>313</v>
      </c>
      <c r="F21" t="s">
        <v>314</v>
      </c>
      <c r="G21" t="s">
        <v>368</v>
      </c>
      <c r="H21" t="s">
        <v>316</v>
      </c>
      <c r="I21" t="s">
        <v>317</v>
      </c>
      <c r="J21" t="s">
        <v>314</v>
      </c>
      <c r="K21" t="s">
        <v>369</v>
      </c>
      <c r="L21" t="s">
        <v>319</v>
      </c>
      <c r="M21" t="s">
        <v>320</v>
      </c>
      <c r="N21" t="s">
        <v>314</v>
      </c>
      <c r="O21" t="s">
        <v>329</v>
      </c>
      <c r="P21" t="s">
        <v>314</v>
      </c>
      <c r="Q21" t="s">
        <v>322</v>
      </c>
      <c r="R21" t="s">
        <v>314</v>
      </c>
      <c r="S21" t="s">
        <v>295</v>
      </c>
      <c r="T21" t="s">
        <v>323</v>
      </c>
      <c r="U21" t="s">
        <v>301</v>
      </c>
      <c r="V21" t="s">
        <v>323</v>
      </c>
      <c r="W21" t="s">
        <v>370</v>
      </c>
      <c r="X21" t="s">
        <v>323</v>
      </c>
      <c r="Y21" t="s">
        <v>338</v>
      </c>
      <c r="AD21" t="s">
        <v>325</v>
      </c>
      <c r="AE21" t="str" cm="1">
        <f t="array" ref="AE21">_xlfn.LET(
    _xlpm.texto_limpio, _xlfn.REDUCE(
        LOWER(Table13456[[#This Row],[Titulo]]),
        {"á";"é";"í";"ó";"ú";"ñ";",";" "},
        _xlfn.LAMBDA(_xlpm.acum,_xlpm.caracter, SUBSTITUTE(_xlpm.acum, _xlpm.caracter, CHOOSE(MATCH(_xlpm.caracter, {"á";"é";"í";"ó";"ú";"ñ";",";" "}, 0), "a","e","i","o","u","n","","")))
    ),
    _xlfn.CONCAT("/cantos/resucito/", AG21, "/", _xlpm.texto_limpio, ".html")
)</f>
        <v>/cantos/resucito/a/aleluyaalabadalsenor.html</v>
      </c>
      <c r="AF21" t="s">
        <v>326</v>
      </c>
      <c r="AG21" t="str">
        <f>LOWER(LEFT(Table13456[[#This Row],[Titulo]],1))</f>
        <v>a</v>
      </c>
      <c r="AH21" t="str">
        <f>_xlfn.CONCAT(Table13456[[#This Row],[ID]:[c021]])</f>
        <v>{id:18,title: "Aleluya, alabad al Señor", subtitle: "Salmo 150", category: "Precatecumenado", moments: ["Pascua", "Niños", "Paz", "Antiguo Testamento"], url: "/cantos/resucito/a/aleluyaalabadalsenor.html"},</v>
      </c>
      <c r="AI21" t="str">
        <f>UPPER(Table13456[[#This Row],[Titulo]])</f>
        <v>ALELUYA, ALABAD AL SEÑOR</v>
      </c>
      <c r="AJ21" t="str">
        <f>LOWER(SUBSTITUTE(Table13456[[#This Row],[CANTO]], " ", ""))</f>
        <v>aleluya,alabadalseñor</v>
      </c>
      <c r="AK21" t="str">
        <f>Table13456[[#This Row],[Subtitle5]]</f>
        <v>Salmo 150</v>
      </c>
      <c r="AM21" t="str">
        <f>Table1[[#Headers],[CANTO]]</f>
        <v>CANTO</v>
      </c>
      <c r="AN21" t="str">
        <f>Table13456[[#This Row],[CANTO]]</f>
        <v>ALELUYA, ALABAD AL SEÑOR</v>
      </c>
    </row>
    <row r="22" spans="1:40" x14ac:dyDescent="0.25">
      <c r="A22">
        <v>14</v>
      </c>
      <c r="B22" t="s">
        <v>311</v>
      </c>
      <c r="C22">
        <v>19</v>
      </c>
      <c r="D22" t="s">
        <v>312</v>
      </c>
      <c r="E22" t="s">
        <v>313</v>
      </c>
      <c r="F22" t="s">
        <v>314</v>
      </c>
      <c r="G22" t="s">
        <v>371</v>
      </c>
      <c r="H22" t="s">
        <v>316</v>
      </c>
      <c r="I22" t="s">
        <v>317</v>
      </c>
      <c r="J22" t="s">
        <v>314</v>
      </c>
      <c r="K22" t="s">
        <v>372</v>
      </c>
      <c r="L22" t="s">
        <v>319</v>
      </c>
      <c r="M22" t="s">
        <v>320</v>
      </c>
      <c r="N22" t="s">
        <v>314</v>
      </c>
      <c r="O22" t="s">
        <v>329</v>
      </c>
      <c r="P22" t="s">
        <v>314</v>
      </c>
      <c r="Q22" t="s">
        <v>322</v>
      </c>
      <c r="R22" t="s">
        <v>314</v>
      </c>
      <c r="S22" t="s">
        <v>324</v>
      </c>
      <c r="T22" t="s">
        <v>323</v>
      </c>
      <c r="U22" t="s">
        <v>330</v>
      </c>
      <c r="V22" t="s">
        <v>323</v>
      </c>
      <c r="W22" t="s">
        <v>332</v>
      </c>
      <c r="AD22" t="s">
        <v>325</v>
      </c>
      <c r="AE22" t="str" cm="1">
        <f t="array" ref="AE22">_xlfn.LET(
    _xlpm.texto_limpio, _xlfn.REDUCE(
        LOWER(Table13456[[#This Row],[Titulo]]),
        {"á";"é";"í";"ó";"ú";"ñ";",";" "},
        _xlfn.LAMBDA(_xlpm.acum,_xlpm.caracter, SUBSTITUTE(_xlpm.acum, _xlpm.caracter, CHOOSE(MATCH(_xlpm.caracter, {"á";"é";"í";"ó";"ú";"ñ";",";" "}, 0), "a","e","i","o","u","n","","")))
    ),
    _xlfn.CONCAT("/cantos/resucito/", AG22, "/", _xlpm.texto_limpio, ".html")
)</f>
        <v>/cantos/resucito/a/aleluyabendecidalsenor.html</v>
      </c>
      <c r="AF22" t="s">
        <v>326</v>
      </c>
      <c r="AG22" t="str">
        <f>LOWER(LEFT(Table13456[[#This Row],[Titulo]],1))</f>
        <v>a</v>
      </c>
      <c r="AH22" t="str">
        <f>_xlfn.CONCAT(Table13456[[#This Row],[ID]:[c021]])</f>
        <v>{id:19,title: "Aleluya, bendecid al Señor", subtitle: "Salmo 1.34 (1.33) - Melodía hebraica", category: "Precatecumenado", moments: ["Laudes/Visperas", "Comunión", "Nuevo Testamento"], url: "/cantos/resucito/a/aleluyabendecidalsenor.html"},</v>
      </c>
      <c r="AI22" t="str">
        <f>UPPER(Table13456[[#This Row],[Titulo]])</f>
        <v>ALELUYA, BENDECID AL SEÑOR</v>
      </c>
      <c r="AJ22" t="str">
        <f>LOWER(SUBSTITUTE(Table13456[[#This Row],[CANTO]], " ", ""))</f>
        <v>aleluya,bendecidalseñor</v>
      </c>
      <c r="AK22" t="str">
        <f>Table13456[[#This Row],[Subtitle5]]</f>
        <v>Salmo 1.34 (1.33) - Melodía hebraica</v>
      </c>
      <c r="AM22" t="str">
        <f>Table1[[#Headers],[CANTO]]</f>
        <v>CANTO</v>
      </c>
      <c r="AN22" t="str">
        <f>Table13456[[#This Row],[CANTO]]</f>
        <v>ALELUYA, BENDECID AL SEÑOR</v>
      </c>
    </row>
    <row r="23" spans="1:40" x14ac:dyDescent="0.25">
      <c r="A23">
        <v>15</v>
      </c>
      <c r="B23" t="s">
        <v>311</v>
      </c>
      <c r="C23">
        <v>20</v>
      </c>
      <c r="D23" t="s">
        <v>312</v>
      </c>
      <c r="E23" t="s">
        <v>313</v>
      </c>
      <c r="F23" t="s">
        <v>314</v>
      </c>
      <c r="G23" t="s">
        <v>373</v>
      </c>
      <c r="H23" t="s">
        <v>316</v>
      </c>
      <c r="I23" t="s">
        <v>317</v>
      </c>
      <c r="J23" t="s">
        <v>314</v>
      </c>
      <c r="K23" t="s">
        <v>138</v>
      </c>
      <c r="L23" t="s">
        <v>319</v>
      </c>
      <c r="M23" t="s">
        <v>320</v>
      </c>
      <c r="N23" t="s">
        <v>314</v>
      </c>
      <c r="O23" t="s">
        <v>329</v>
      </c>
      <c r="P23" t="s">
        <v>314</v>
      </c>
      <c r="Q23" t="s">
        <v>322</v>
      </c>
      <c r="R23" t="s">
        <v>314</v>
      </c>
      <c r="S23" t="s">
        <v>305</v>
      </c>
      <c r="T23" t="s">
        <v>323</v>
      </c>
      <c r="U23" t="s">
        <v>338</v>
      </c>
      <c r="AD23" t="s">
        <v>325</v>
      </c>
      <c r="AE23" t="str" cm="1">
        <f t="array" ref="AE23">_xlfn.LET(
    _xlpm.texto_limpio, _xlfn.REDUCE(
        LOWER(Table13456[[#This Row],[Titulo]]),
        {"á";"é";"í";"ó";"ú";"ñ";",";" "},
        _xlfn.LAMBDA(_xlpm.acum,_xlpm.caracter, SUBSTITUTE(_xlpm.acum, _xlpm.caracter, CHOOSE(MATCH(_xlpm.caracter, {"á";"é";"í";"ó";"ú";"ñ";",";" "}, 0), "a","e","i","o","u","n","","")))
    ),
    _xlfn.CONCAT("/cantos/resucito/", AG23, "/", _xlpm.texto_limpio, ".html")
)</f>
        <v>/cantos/resucito/a/aleluyayallegoelreino.html</v>
      </c>
      <c r="AF23" t="s">
        <v>326</v>
      </c>
      <c r="AG23" t="str">
        <f>LOWER(LEFT(Table13456[[#This Row],[Titulo]],1))</f>
        <v>a</v>
      </c>
      <c r="AH23" t="str">
        <f>_xlfn.CONCAT(Table13456[[#This Row],[ID]:[c021]])</f>
        <v>{id:20,title: "Aleluya, ya llegó el reino", subtitle: "Apocalipsis 19,6-9", category: "Precatecumenado", moments: ["Entrada", "Antiguo Testamento"], url: "/cantos/resucito/a/aleluyayallegoelreino.html"},</v>
      </c>
      <c r="AI23" t="str">
        <f>UPPER(Table13456[[#This Row],[Titulo]])</f>
        <v>ALELUYA, YA LLEGÓ EL REINO</v>
      </c>
      <c r="AJ23" t="str">
        <f>LOWER(SUBSTITUTE(Table13456[[#This Row],[CANTO]], " ", ""))</f>
        <v>aleluya,yallegóelreino</v>
      </c>
      <c r="AK23" t="str">
        <f>Table13456[[#This Row],[Subtitle5]]</f>
        <v>Apocalipsis 19,6-9</v>
      </c>
      <c r="AM23" t="str">
        <f>Table1[[#Headers],[CANTO]]</f>
        <v>CANTO</v>
      </c>
      <c r="AN23" t="str">
        <f>Table13456[[#This Row],[CANTO]]</f>
        <v>ALELUYA, YA LLEGÓ EL REINO</v>
      </c>
    </row>
    <row r="24" spans="1:40" x14ac:dyDescent="0.25">
      <c r="A24">
        <v>16</v>
      </c>
      <c r="B24" t="s">
        <v>311</v>
      </c>
      <c r="C24">
        <v>21</v>
      </c>
      <c r="D24" t="s">
        <v>312</v>
      </c>
      <c r="E24" t="s">
        <v>313</v>
      </c>
      <c r="F24" t="s">
        <v>314</v>
      </c>
      <c r="G24" t="s">
        <v>374</v>
      </c>
      <c r="H24" t="s">
        <v>316</v>
      </c>
      <c r="I24" t="s">
        <v>317</v>
      </c>
      <c r="J24" t="s">
        <v>314</v>
      </c>
      <c r="K24" t="s">
        <v>375</v>
      </c>
      <c r="L24" t="s">
        <v>319</v>
      </c>
      <c r="M24" t="s">
        <v>320</v>
      </c>
      <c r="N24" t="s">
        <v>314</v>
      </c>
      <c r="O24" t="s">
        <v>329</v>
      </c>
      <c r="P24" t="s">
        <v>314</v>
      </c>
      <c r="Q24" t="s">
        <v>322</v>
      </c>
      <c r="R24" t="s">
        <v>314</v>
      </c>
      <c r="S24" t="s">
        <v>305</v>
      </c>
      <c r="T24" t="s">
        <v>323</v>
      </c>
      <c r="U24" t="s">
        <v>332</v>
      </c>
      <c r="AD24" t="s">
        <v>325</v>
      </c>
      <c r="AE24" t="str" cm="1">
        <f t="array" ref="AE24">_xlfn.LET(
    _xlpm.texto_limpio, _xlfn.REDUCE(
        LOWER(Table13456[[#This Row],[Titulo]]),
        {"á";"é";"í";"ó";"ú";"ñ";",";" "},
        _xlfn.LAMBDA(_xlpm.acum,_xlpm.caracter, SUBSTITUTE(_xlpm.acum, _xlpm.caracter, CHOOSE(MATCH(_xlpm.caracter, {"á";"é";"í";"ó";"ú";"ñ";",";" "}, 0), "a","e","i","o","u","n","","")))
    ),
    _xlfn.CONCAT("/cantos/resucito/", AG24, "/", _xlpm.texto_limpio, ".html")
)</f>
        <v>/cantos/resucito/a/alzaospuertas.html</v>
      </c>
      <c r="AF24" t="s">
        <v>326</v>
      </c>
      <c r="AG24" t="str">
        <f>LOWER(LEFT(Table13456[[#This Row],[Titulo]],1))</f>
        <v>a</v>
      </c>
      <c r="AH24" t="str">
        <f>_xlfn.CONCAT(Table13456[[#This Row],[ID]:[c021]])</f>
        <v>{id:21,title: "Alzaos, puertas", subtitle: "Salmo 24 (23)", category: "Precatecumenado", moments: ["Entrada", "Nuevo Testamento"], url: "/cantos/resucito/a/alzaospuertas.html"},</v>
      </c>
      <c r="AI24" t="str">
        <f>UPPER(Table13456[[#This Row],[Titulo]])</f>
        <v>ALZAOS, PUERTAS</v>
      </c>
      <c r="AJ24" t="str">
        <f>LOWER(SUBSTITUTE(Table13456[[#This Row],[CANTO]], " ", ""))</f>
        <v>alzaos,puertas</v>
      </c>
      <c r="AK24" t="str">
        <f>Table13456[[#This Row],[Subtitle5]]</f>
        <v>Salmo 24 (23)</v>
      </c>
      <c r="AM24" t="str">
        <f>Table1[[#Headers],[CANTO]]</f>
        <v>CANTO</v>
      </c>
      <c r="AN24" t="str">
        <f>Table13456[[#This Row],[CANTO]]</f>
        <v>ALZAOS, PUERTAS</v>
      </c>
    </row>
    <row r="25" spans="1:40" x14ac:dyDescent="0.25">
      <c r="A25">
        <v>17</v>
      </c>
      <c r="B25" t="s">
        <v>311</v>
      </c>
      <c r="C25">
        <v>22</v>
      </c>
      <c r="D25" t="s">
        <v>312</v>
      </c>
      <c r="E25" t="s">
        <v>313</v>
      </c>
      <c r="F25" t="s">
        <v>314</v>
      </c>
      <c r="G25" t="s">
        <v>376</v>
      </c>
      <c r="H25" t="s">
        <v>316</v>
      </c>
      <c r="I25" t="s">
        <v>317</v>
      </c>
      <c r="J25" t="s">
        <v>314</v>
      </c>
      <c r="K25" t="s">
        <v>377</v>
      </c>
      <c r="L25" t="s">
        <v>319</v>
      </c>
      <c r="M25" t="s">
        <v>320</v>
      </c>
      <c r="N25" t="s">
        <v>314</v>
      </c>
      <c r="O25" t="s">
        <v>329</v>
      </c>
      <c r="P25" t="s">
        <v>314</v>
      </c>
      <c r="Q25" t="s">
        <v>322</v>
      </c>
      <c r="R25" t="s">
        <v>314</v>
      </c>
      <c r="S25" t="s">
        <v>337</v>
      </c>
      <c r="T25" t="s">
        <v>323</v>
      </c>
      <c r="U25" t="s">
        <v>324</v>
      </c>
      <c r="V25" t="s">
        <v>323</v>
      </c>
      <c r="W25" t="s">
        <v>338</v>
      </c>
      <c r="X25" t="s">
        <v>323</v>
      </c>
      <c r="AD25" t="s">
        <v>325</v>
      </c>
      <c r="AE25" t="str" cm="1">
        <f t="array" ref="AE25">_xlfn.LET(
    _xlpm.texto_limpio, _xlfn.REDUCE(
        LOWER(Table13456[[#This Row],[Titulo]]),
        {"á";"é";"í";"ó";"ú";"ñ";",";" "},
        _xlfn.LAMBDA(_xlpm.acum,_xlpm.caracter, SUBSTITUTE(_xlpm.acum, _xlpm.caracter, CHOOSE(MATCH(_xlpm.caracter, {"á";"é";"í";"ó";"ú";"ñ";",";" "}, 0), "a","e","i","o","u","n","","")))
    ),
    _xlfn.CONCAT("/cantos/resucito/", AG25, "/", _xlpm.texto_limpio, ".html")
)</f>
        <v>/cantos/resucito/a/amenamenamen.html</v>
      </c>
      <c r="AF25" t="s">
        <v>326</v>
      </c>
      <c r="AG25" t="str">
        <f>LOWER(LEFT(Table13456[[#This Row],[Titulo]],1))</f>
        <v>a</v>
      </c>
      <c r="AH25" t="str">
        <f>_xlfn.CONCAT(Table13456[[#This Row],[ID]:[c021]])</f>
        <v>{id:22,title: "Amén, amén, amén", subtitle: "Apocalipsis 7,12-14 ", category: "Precatecumenado", moments: ["Cuaresma", "Laudes/Visperas", "Antiguo Testamento", ""], url: "/cantos/resucito/a/amenamenamen.html"},</v>
      </c>
      <c r="AI25" t="str">
        <f>UPPER(Table13456[[#This Row],[Titulo]])</f>
        <v>AMÉN, AMÉN, AMÉN</v>
      </c>
      <c r="AJ25" t="str">
        <f>LOWER(SUBSTITUTE(Table13456[[#This Row],[CANTO]], " ", ""))</f>
        <v>amén,amén,amén</v>
      </c>
      <c r="AK25" t="str">
        <f>Table13456[[#This Row],[Subtitle5]]</f>
        <v xml:space="preserve">Apocalipsis 7,12-14 </v>
      </c>
      <c r="AM25" t="str">
        <f>Table1[[#Headers],[CANTO]]</f>
        <v>CANTO</v>
      </c>
      <c r="AN25" t="str">
        <f>Table13456[[#This Row],[CANTO]]</f>
        <v>AMÉN, AMÉN, AMÉN</v>
      </c>
    </row>
    <row r="26" spans="1:40" x14ac:dyDescent="0.25">
      <c r="A26">
        <v>18</v>
      </c>
      <c r="B26" t="s">
        <v>311</v>
      </c>
      <c r="C26">
        <v>23</v>
      </c>
      <c r="D26" t="s">
        <v>312</v>
      </c>
      <c r="E26" t="s">
        <v>313</v>
      </c>
      <c r="F26" t="s">
        <v>314</v>
      </c>
      <c r="G26" t="s">
        <v>378</v>
      </c>
      <c r="H26" t="s">
        <v>316</v>
      </c>
      <c r="I26" t="s">
        <v>317</v>
      </c>
      <c r="J26" t="s">
        <v>314</v>
      </c>
      <c r="K26" t="s">
        <v>379</v>
      </c>
      <c r="L26" t="s">
        <v>319</v>
      </c>
      <c r="M26" t="s">
        <v>320</v>
      </c>
      <c r="N26" t="s">
        <v>314</v>
      </c>
      <c r="O26" t="s">
        <v>329</v>
      </c>
      <c r="P26" t="s">
        <v>314</v>
      </c>
      <c r="Q26" t="s">
        <v>322</v>
      </c>
      <c r="R26" t="s">
        <v>314</v>
      </c>
      <c r="S26" t="s">
        <v>337</v>
      </c>
      <c r="AD26" t="s">
        <v>325</v>
      </c>
      <c r="AE26" t="str" cm="1">
        <f t="array" ref="AE26">_xlfn.LET(
    _xlpm.texto_limpio, _xlfn.REDUCE(
        LOWER(Table13456[[#This Row],[Titulo]]),
        {"á";"é";"í";"ó";"ú";"ñ";",";" "},
        _xlfn.LAMBDA(_xlpm.acum,_xlpm.caracter, SUBSTITUTE(_xlpm.acum, _xlpm.caracter, CHOOSE(MATCH(_xlpm.caracter, {"á";"é";"í";"ó";"ú";"ñ";",";" "}, 0), "a","e","i","o","u","n","","")))
    ),
    _xlfn.CONCAT("/cantos/resucito/", AG26, "/", _xlpm.texto_limpio, ".html")
)</f>
        <v>/cantos/resucito/a/amoalsenor.html</v>
      </c>
      <c r="AF26" t="s">
        <v>326</v>
      </c>
      <c r="AG26" t="str">
        <f>LOWER(LEFT(Table13456[[#This Row],[Titulo]],1))</f>
        <v>a</v>
      </c>
      <c r="AH26" t="str">
        <f>_xlfn.CONCAT(Table13456[[#This Row],[ID]:[c021]])</f>
        <v>{id:23,title: "Amo al Señor", subtitle: "Salmo 116 (114-115)", category: "Precatecumenado", moments: ["Cuaresma"], url: "/cantos/resucito/a/amoalsenor.html"},</v>
      </c>
      <c r="AI26" t="str">
        <f>UPPER(Table13456[[#This Row],[Titulo]])</f>
        <v>AMO AL SEÑOR</v>
      </c>
      <c r="AJ26" t="str">
        <f>LOWER(SUBSTITUTE(Table13456[[#This Row],[CANTO]], " ", ""))</f>
        <v>amoalseñor</v>
      </c>
      <c r="AK26" t="str">
        <f>Table13456[[#This Row],[Subtitle5]]</f>
        <v>Salmo 116 (114-115)</v>
      </c>
      <c r="AM26" t="str">
        <f>Table1[[#Headers],[CANTO]]</f>
        <v>CANTO</v>
      </c>
      <c r="AN26" t="str">
        <f>Table13456[[#This Row],[CANTO]]</f>
        <v>AMO AL SEÑOR</v>
      </c>
    </row>
    <row r="27" spans="1:40" x14ac:dyDescent="0.25">
      <c r="A27">
        <v>182</v>
      </c>
      <c r="B27" t="s">
        <v>311</v>
      </c>
      <c r="C27">
        <v>24</v>
      </c>
      <c r="D27" t="s">
        <v>312</v>
      </c>
      <c r="E27" t="s">
        <v>313</v>
      </c>
      <c r="F27" t="s">
        <v>314</v>
      </c>
      <c r="G27" t="s">
        <v>380</v>
      </c>
      <c r="H27" t="s">
        <v>316</v>
      </c>
      <c r="I27" t="s">
        <v>317</v>
      </c>
      <c r="J27" t="s">
        <v>314</v>
      </c>
      <c r="K27" t="s">
        <v>381</v>
      </c>
      <c r="L27" t="s">
        <v>319</v>
      </c>
      <c r="M27" t="s">
        <v>320</v>
      </c>
      <c r="N27" t="s">
        <v>314</v>
      </c>
      <c r="O27" s="7" t="s">
        <v>351</v>
      </c>
      <c r="P27" t="s">
        <v>314</v>
      </c>
      <c r="Q27" t="s">
        <v>322</v>
      </c>
      <c r="R27" t="s">
        <v>314</v>
      </c>
      <c r="S27" t="s">
        <v>295</v>
      </c>
      <c r="T27" t="s">
        <v>323</v>
      </c>
      <c r="U27" t="s">
        <v>301</v>
      </c>
      <c r="V27" t="s">
        <v>323</v>
      </c>
      <c r="W27" t="s">
        <v>382</v>
      </c>
      <c r="X27" t="s">
        <v>323</v>
      </c>
      <c r="Y27" t="s">
        <v>338</v>
      </c>
      <c r="AD27" t="s">
        <v>325</v>
      </c>
      <c r="AE27" t="str" cm="1">
        <f t="array" ref="AE27">_xlfn.LET(
    _xlpm.texto_limpio, _xlfn.REDUCE(
        LOWER(Table13456[[#This Row],[Titulo]]),
        {"á";"é";"í";"ó";"ú";"ñ";",";" "},
        _xlfn.LAMBDA(_xlpm.acum,_xlpm.caracter, SUBSTITUTE(_xlpm.acum, _xlpm.caracter, CHOOSE(MATCH(_xlpm.caracter, {"á";"é";"í";"ó";"ú";"ñ";",";" "}, 0), "a","e","i","o","u","n","","")))
    ),
    _xlfn.CONCAT("/cantos/resucito/", AG27, "/", _xlpm.texto_limpio, ".html")
)</f>
        <v>/cantos/resucito/a/antifonaparaelevangelio.html</v>
      </c>
      <c r="AF27" t="s">
        <v>326</v>
      </c>
      <c r="AG27" t="str">
        <f>LOWER(LEFT(Table13456[[#This Row],[Titulo]],1))</f>
        <v>a</v>
      </c>
      <c r="AH27" t="str">
        <f>_xlfn.CONCAT(Table13456[[#This Row],[ID]:[c021]])</f>
        <v>{id:24,title: "Antífona para el Evangelio", subtitle: "Tiempo de Cuaresma", category: "Liturgia", moments: ["Pascua", "Niños", "Fracción del Fracción del Pan", "Antiguo Testamento"], url: "/cantos/resucito/a/antifonaparaelevangelio.html"},</v>
      </c>
      <c r="AI27" t="str">
        <f>UPPER(Table13456[[#This Row],[Titulo]])</f>
        <v>ANTÍFONA PARA EL EVANGELIO</v>
      </c>
      <c r="AJ27" t="str">
        <f>LOWER(SUBSTITUTE(Table13456[[#This Row],[CANTO]], " ", ""))</f>
        <v>antífonaparaelevangelio</v>
      </c>
      <c r="AK27" t="str">
        <f>Table13456[[#This Row],[Subtitle5]]</f>
        <v>Tiempo de Cuaresma</v>
      </c>
      <c r="AM27" t="str">
        <f>Table1[[#Headers],[CANTO]]</f>
        <v>CANTO</v>
      </c>
      <c r="AN27" t="str">
        <f>Table13456[[#This Row],[CANTO]]</f>
        <v>ANTÍFONA PARA EL EVANGELIO</v>
      </c>
    </row>
    <row r="28" spans="1:40" x14ac:dyDescent="0.25">
      <c r="A28">
        <v>19</v>
      </c>
      <c r="B28" t="s">
        <v>311</v>
      </c>
      <c r="C28">
        <v>25</v>
      </c>
      <c r="D28" t="s">
        <v>312</v>
      </c>
      <c r="E28" t="s">
        <v>313</v>
      </c>
      <c r="F28" t="s">
        <v>314</v>
      </c>
      <c r="G28" t="s">
        <v>383</v>
      </c>
      <c r="H28" t="s">
        <v>316</v>
      </c>
      <c r="I28" t="s">
        <v>317</v>
      </c>
      <c r="J28" t="s">
        <v>314</v>
      </c>
      <c r="K28" t="s">
        <v>384</v>
      </c>
      <c r="L28" t="s">
        <v>319</v>
      </c>
      <c r="M28" t="s">
        <v>320</v>
      </c>
      <c r="N28" t="s">
        <v>314</v>
      </c>
      <c r="O28" t="s">
        <v>329</v>
      </c>
      <c r="P28" t="s">
        <v>314</v>
      </c>
      <c r="Q28" t="s">
        <v>322</v>
      </c>
      <c r="R28" t="s">
        <v>314</v>
      </c>
      <c r="S28" t="s">
        <v>337</v>
      </c>
      <c r="AD28" t="s">
        <v>325</v>
      </c>
      <c r="AE28" t="str" cm="1">
        <f t="array" ref="AE28">_xlfn.LET(
    _xlpm.texto_limpio, _xlfn.REDUCE(
        LOWER(Table13456[[#This Row],[Titulo]]),
        {"á";"é";"í";"ó";"ú";"ñ";",";" "},
        _xlfn.LAMBDA(_xlpm.acum,_xlpm.caracter, SUBSTITUTE(_xlpm.acum, _xlpm.caracter, CHOOSE(MATCH(_xlpm.caracter, {"á";"é";"í";"ó";"ú";"ñ";",";" "}, 0), "a","e","i","o","u","n","","")))
    ),
    _xlfn.CONCAT("/cantos/resucito/", AG28, "/", _xlpm.texto_limpio, ".html")
)</f>
        <v>/cantos/resucito/a/aquedah.html</v>
      </c>
      <c r="AF28" t="s">
        <v>326</v>
      </c>
      <c r="AG28" t="str">
        <f>LOWER(LEFT(Table13456[[#This Row],[Titulo]],1))</f>
        <v>a</v>
      </c>
      <c r="AH28" t="str">
        <f>_xlfn.CONCAT(Table13456[[#This Row],[ID]:[c021]])</f>
        <v>{id:25,title: "Aquedah", subtitle: "Gn 22,1-19 - Del Targum Neofiti sobre el sacrificio de Isaac", category: "Precatecumenado", moments: ["Cuaresma"], url: "/cantos/resucito/a/aquedah.html"},</v>
      </c>
      <c r="AI28" t="str">
        <f>UPPER(Table13456[[#This Row],[Titulo]])</f>
        <v>AQUEDAH</v>
      </c>
      <c r="AJ28" t="str">
        <f>LOWER(SUBSTITUTE(Table13456[[#This Row],[CANTO]], " ", ""))</f>
        <v>aquedah</v>
      </c>
      <c r="AK28" t="str">
        <f>Table13456[[#This Row],[Subtitle5]]</f>
        <v>Gn 22,1-19 - Del Targum Neofiti sobre el sacrificio de Isaac</v>
      </c>
      <c r="AM28" t="str">
        <f>Table1[[#Headers],[CANTO]]</f>
        <v>CANTO</v>
      </c>
      <c r="AN28" t="str">
        <f>Table13456[[#This Row],[CANTO]]</f>
        <v>AQUEDAH</v>
      </c>
    </row>
    <row r="29" spans="1:40" x14ac:dyDescent="0.25">
      <c r="A29">
        <v>20</v>
      </c>
      <c r="B29" t="s">
        <v>311</v>
      </c>
      <c r="C29">
        <v>26</v>
      </c>
      <c r="D29" t="s">
        <v>312</v>
      </c>
      <c r="E29" t="s">
        <v>313</v>
      </c>
      <c r="F29" t="s">
        <v>314</v>
      </c>
      <c r="G29" t="s">
        <v>385</v>
      </c>
      <c r="H29" t="s">
        <v>316</v>
      </c>
      <c r="I29" t="s">
        <v>317</v>
      </c>
      <c r="J29" t="s">
        <v>314</v>
      </c>
      <c r="K29" t="s">
        <v>386</v>
      </c>
      <c r="L29" t="s">
        <v>319</v>
      </c>
      <c r="M29" t="s">
        <v>320</v>
      </c>
      <c r="N29" t="s">
        <v>314</v>
      </c>
      <c r="O29" t="s">
        <v>329</v>
      </c>
      <c r="P29" t="s">
        <v>314</v>
      </c>
      <c r="Q29" t="s">
        <v>322</v>
      </c>
      <c r="R29" t="s">
        <v>314</v>
      </c>
      <c r="S29" t="s">
        <v>299</v>
      </c>
      <c r="T29" t="s">
        <v>323</v>
      </c>
      <c r="U29" t="s">
        <v>332</v>
      </c>
      <c r="AD29" t="s">
        <v>325</v>
      </c>
      <c r="AE29" t="str" cm="1">
        <f t="array" ref="AE29">_xlfn.LET(
    _xlpm.texto_limpio, _xlfn.REDUCE(
        LOWER(Table13456[[#This Row],[Titulo]]),
        {"á";"é";"í";"ó";"ú";"ñ";",";" "},
        _xlfn.LAMBDA(_xlpm.acum,_xlpm.caracter, SUBSTITUTE(_xlpm.acum, _xlpm.caracter, CHOOSE(MATCH(_xlpm.caracter, {"á";"é";"í";"ó";"ú";"ñ";",";" "}, 0), "a","e","i","o","u","n","","")))
    ),
    _xlfn.CONCAT("/cantos/resucito/", AG29, "/", _xlpm.texto_limpio, ".html")
)</f>
        <v>/cantos/resucito/a/asihablaelamen.html</v>
      </c>
      <c r="AF29" t="s">
        <v>326</v>
      </c>
      <c r="AG29" t="str">
        <f>LOWER(LEFT(Table13456[[#This Row],[Titulo]],1))</f>
        <v>a</v>
      </c>
      <c r="AH29" t="str">
        <f>_xlfn.CONCAT(Table13456[[#This Row],[ID]:[c021]])</f>
        <v>{id:26,title: "Así habla el amén", subtitle: "Ap 3,14-20", category: "Precatecumenado", moments: ["Virgen", "Nuevo Testamento"], url: "/cantos/resucito/a/asihablaelamen.html"},</v>
      </c>
      <c r="AI29" t="str">
        <f>UPPER(Table13456[[#This Row],[Titulo]])</f>
        <v>ASÍ HABLA EL AMÉN</v>
      </c>
      <c r="AJ29" t="str">
        <f>LOWER(SUBSTITUTE(Table13456[[#This Row],[CANTO]], " ", ""))</f>
        <v>asíhablaelamén</v>
      </c>
      <c r="AK29" t="str">
        <f>Table13456[[#This Row],[Subtitle5]]</f>
        <v>Ap 3,14-20</v>
      </c>
      <c r="AM29" t="str">
        <f>Table1[[#Headers],[CANTO]]</f>
        <v>CANTO</v>
      </c>
      <c r="AN29" t="str">
        <f>Table13456[[#This Row],[CANTO]]</f>
        <v>ASÍ HABLA EL AMÉN</v>
      </c>
    </row>
    <row r="30" spans="1:40" x14ac:dyDescent="0.25">
      <c r="A30">
        <v>21</v>
      </c>
      <c r="B30" t="s">
        <v>311</v>
      </c>
      <c r="C30">
        <v>27</v>
      </c>
      <c r="D30" t="s">
        <v>312</v>
      </c>
      <c r="E30" t="s">
        <v>313</v>
      </c>
      <c r="F30" t="s">
        <v>314</v>
      </c>
      <c r="G30" t="s">
        <v>387</v>
      </c>
      <c r="H30" t="s">
        <v>316</v>
      </c>
      <c r="I30" t="s">
        <v>317</v>
      </c>
      <c r="J30" t="s">
        <v>314</v>
      </c>
      <c r="K30" t="s">
        <v>388</v>
      </c>
      <c r="L30" t="s">
        <v>319</v>
      </c>
      <c r="M30" t="s">
        <v>320</v>
      </c>
      <c r="N30" t="s">
        <v>314</v>
      </c>
      <c r="O30" t="s">
        <v>329</v>
      </c>
      <c r="P30" t="s">
        <v>314</v>
      </c>
      <c r="Q30" t="s">
        <v>322</v>
      </c>
      <c r="R30" t="s">
        <v>314</v>
      </c>
      <c r="S30" t="s">
        <v>299</v>
      </c>
      <c r="T30" t="s">
        <v>323</v>
      </c>
      <c r="U30" t="s">
        <v>331</v>
      </c>
      <c r="V30" t="s">
        <v>323</v>
      </c>
      <c r="W30" t="s">
        <v>332</v>
      </c>
      <c r="AD30" t="s">
        <v>325</v>
      </c>
      <c r="AE30" t="str" cm="1">
        <f t="array" ref="AE30">_xlfn.LET(
    _xlpm.texto_limpio, _xlfn.REDUCE(
        LOWER(Table13456[[#This Row],[Titulo]]),
        {"á";"é";"í";"ó";"ú";"ñ";",";" "},
        _xlfn.LAMBDA(_xlpm.acum,_xlpm.caracter, SUBSTITUTE(_xlpm.acum, _xlpm.caracter, CHOOSE(MATCH(_xlpm.caracter, {"á";"é";"í";"ó";"ú";"ñ";",";" "}, 0), "a","e","i","o","u","n","","")))
    ),
    _xlfn.CONCAT("/cantos/resucito/", AG30, "/", _xlpm.texto_limpio, ".html")
)</f>
        <v>/cantos/resucito/a/avemariai.html</v>
      </c>
      <c r="AF30" t="s">
        <v>326</v>
      </c>
      <c r="AG30" t="str">
        <f>LOWER(LEFT(Table13456[[#This Row],[Titulo]],1))</f>
        <v>a</v>
      </c>
      <c r="AH30" t="str">
        <f>_xlfn.CONCAT(Table13456[[#This Row],[ID]:[c021]])</f>
        <v>{id:27,title: "Ave María I", subtitle: "Lc 1,28ss", category: "Precatecumenado", moments: ["Virgen", "Final", "Nuevo Testamento"], url: "/cantos/resucito/a/avemariai.html"},</v>
      </c>
      <c r="AI30" t="str">
        <f>UPPER(Table13456[[#This Row],[Titulo]])</f>
        <v>AVE MARÍA I</v>
      </c>
      <c r="AJ30" t="str">
        <f>LOWER(SUBSTITUTE(Table13456[[#This Row],[CANTO]], " ", ""))</f>
        <v>avemaríai</v>
      </c>
      <c r="AK30" t="str">
        <f>Table13456[[#This Row],[Subtitle5]]</f>
        <v>Lc 1,28ss</v>
      </c>
      <c r="AM30" t="str">
        <f>Table1[[#Headers],[CANTO]]</f>
        <v>CANTO</v>
      </c>
      <c r="AN30" t="str">
        <f>Table13456[[#This Row],[CANTO]]</f>
        <v>AVE MARÍA I</v>
      </c>
    </row>
    <row r="31" spans="1:40" x14ac:dyDescent="0.25">
      <c r="A31">
        <v>22</v>
      </c>
      <c r="B31" t="s">
        <v>311</v>
      </c>
      <c r="C31">
        <v>28</v>
      </c>
      <c r="D31" t="s">
        <v>312</v>
      </c>
      <c r="E31" t="s">
        <v>313</v>
      </c>
      <c r="F31" t="s">
        <v>314</v>
      </c>
      <c r="G31" t="s">
        <v>389</v>
      </c>
      <c r="H31" t="s">
        <v>316</v>
      </c>
      <c r="I31" t="s">
        <v>317</v>
      </c>
      <c r="J31" t="s">
        <v>314</v>
      </c>
      <c r="K31" t="s">
        <v>390</v>
      </c>
      <c r="L31" t="s">
        <v>319</v>
      </c>
      <c r="M31" t="s">
        <v>320</v>
      </c>
      <c r="N31" t="s">
        <v>314</v>
      </c>
      <c r="O31" t="s">
        <v>329</v>
      </c>
      <c r="P31" t="s">
        <v>314</v>
      </c>
      <c r="Q31" t="s">
        <v>322</v>
      </c>
      <c r="R31" t="s">
        <v>314</v>
      </c>
      <c r="S31" t="s">
        <v>337</v>
      </c>
      <c r="T31" t="s">
        <v>323</v>
      </c>
      <c r="U31" t="s">
        <v>324</v>
      </c>
      <c r="V31" t="s">
        <v>323</v>
      </c>
      <c r="W31" t="s">
        <v>338</v>
      </c>
      <c r="AD31" t="s">
        <v>325</v>
      </c>
      <c r="AE31" t="str" cm="1">
        <f t="array" ref="AE31">_xlfn.LET(
    _xlpm.texto_limpio, _xlfn.REDUCE(
        LOWER(Table13456[[#This Row],[Titulo]]),
        {"á";"é";"í";"ó";"ú";"ñ";",";" "},
        _xlfn.LAMBDA(_xlpm.acum,_xlpm.caracter, SUBSTITUTE(_xlpm.acum, _xlpm.caracter, CHOOSE(MATCH(_xlpm.caracter, {"á";"é";"í";"ó";"ú";"ñ";",";" "}, 0), "a","e","i","o","u","n","","")))
    ),
    _xlfn.CONCAT("/cantos/resucito/", AG31, "/", _xlpm.texto_limpio, ".html")
)</f>
        <v>/cantos/resucito/a/avemariaii(1984).html</v>
      </c>
      <c r="AF31" t="s">
        <v>326</v>
      </c>
      <c r="AG31" t="str">
        <f>LOWER(LEFT(Table13456[[#This Row],[Titulo]],1))</f>
        <v>a</v>
      </c>
      <c r="AH31" t="str">
        <f>_xlfn.CONCAT(Table13456[[#This Row],[ID]:[c021]])</f>
        <v>{id:28,title: "Ave María II (1984)", subtitle: "Lc 1,28ss - 1984 ", category: "Precatecumenado", moments: ["Cuaresma", "Laudes/Visperas", "Antiguo Testamento"], url: "/cantos/resucito/a/avemariaii(1984).html"},</v>
      </c>
      <c r="AI31" t="str">
        <f>UPPER(Table13456[[#This Row],[Titulo]])</f>
        <v>AVE MARÍA II (1984)</v>
      </c>
      <c r="AJ31" t="str">
        <f>LOWER(SUBSTITUTE(Table13456[[#This Row],[CANTO]], " ", ""))</f>
        <v>avemaríaii(1984)</v>
      </c>
      <c r="AK31" t="str">
        <f>Table13456[[#This Row],[Subtitle5]]</f>
        <v xml:space="preserve">Lc 1,28ss - 1984 </v>
      </c>
      <c r="AM31" t="str">
        <f>Table1[[#Headers],[CANTO]]</f>
        <v>CANTO</v>
      </c>
      <c r="AN31" t="str">
        <f>Table13456[[#This Row],[CANTO]]</f>
        <v>AVE MARÍA II (1984)</v>
      </c>
    </row>
    <row r="32" spans="1:40" x14ac:dyDescent="0.25">
      <c r="A32">
        <v>23</v>
      </c>
      <c r="B32" t="s">
        <v>311</v>
      </c>
      <c r="C32">
        <v>29</v>
      </c>
      <c r="D32" t="s">
        <v>312</v>
      </c>
      <c r="E32" t="s">
        <v>313</v>
      </c>
      <c r="F32" t="s">
        <v>314</v>
      </c>
      <c r="G32" t="s">
        <v>391</v>
      </c>
      <c r="H32" t="s">
        <v>316</v>
      </c>
      <c r="I32" t="s">
        <v>317</v>
      </c>
      <c r="J32" t="s">
        <v>314</v>
      </c>
      <c r="K32" t="s">
        <v>392</v>
      </c>
      <c r="L32" t="s">
        <v>319</v>
      </c>
      <c r="M32" t="s">
        <v>320</v>
      </c>
      <c r="N32" t="s">
        <v>314</v>
      </c>
      <c r="O32" t="s">
        <v>329</v>
      </c>
      <c r="P32" t="s">
        <v>314</v>
      </c>
      <c r="Q32" t="s">
        <v>322</v>
      </c>
      <c r="R32" t="s">
        <v>314</v>
      </c>
      <c r="S32" t="s">
        <v>370</v>
      </c>
      <c r="T32" t="s">
        <v>323</v>
      </c>
      <c r="U32" t="s">
        <v>330</v>
      </c>
      <c r="V32" t="s">
        <v>323</v>
      </c>
      <c r="W32" t="s">
        <v>331</v>
      </c>
      <c r="X32" t="s">
        <v>323</v>
      </c>
      <c r="Y32" t="s">
        <v>338</v>
      </c>
      <c r="AD32" t="s">
        <v>325</v>
      </c>
      <c r="AE32" t="str" cm="1">
        <f t="array" ref="AE32">_xlfn.LET(
    _xlpm.texto_limpio, _xlfn.REDUCE(
        LOWER(Table13456[[#This Row],[Titulo]]),
        {"á";"é";"í";"ó";"ú";"ñ";",";" "},
        _xlfn.LAMBDA(_xlpm.acum,_xlpm.caracter, SUBSTITUTE(_xlpm.acum, _xlpm.caracter, CHOOSE(MATCH(_xlpm.caracter, {"á";"é";"í";"ó";"ú";"ñ";",";" "}, 0), "a","e","i","o","u","n","","")))
    ),
    _xlfn.CONCAT("/cantos/resucito/", AG32, "/", _xlpm.texto_limpio, ".html")
)</f>
        <v>/cantos/resucito/b/babiloniacriminal.html</v>
      </c>
      <c r="AF32" t="s">
        <v>326</v>
      </c>
      <c r="AG32" t="str">
        <f>LOWER(LEFT(Table13456[[#This Row],[Titulo]],1))</f>
        <v>b</v>
      </c>
      <c r="AH32" t="str">
        <f>_xlfn.CONCAT(Table13456[[#This Row],[ID]:[c021]])</f>
        <v>{id:29,title: "Babilonia criminal", subtitle: "Sal 137 (136)", category: "Precatecumenado", moments: ["Paz", "Comunión", "Final", "Antiguo Testamento"], url: "/cantos/resucito/b/babiloniacriminal.html"},</v>
      </c>
      <c r="AI32" t="str">
        <f>UPPER(Table13456[[#This Row],[Titulo]])</f>
        <v>BABILONIA CRIMINAL</v>
      </c>
      <c r="AJ32" t="str">
        <f>LOWER(SUBSTITUTE(Table13456[[#This Row],[CANTO]], " ", ""))</f>
        <v>babiloniacriminal</v>
      </c>
      <c r="AK32" t="str">
        <f>Table13456[[#This Row],[Subtitle5]]</f>
        <v>Sal 137 (136)</v>
      </c>
      <c r="AM32" t="str">
        <f>Table1[[#Headers],[CANTO]]</f>
        <v>CANTO</v>
      </c>
      <c r="AN32" t="str">
        <f>Table13456[[#This Row],[CANTO]]</f>
        <v>BABILONIA CRIMINAL</v>
      </c>
    </row>
    <row r="33" spans="1:40" x14ac:dyDescent="0.25">
      <c r="A33">
        <v>24</v>
      </c>
      <c r="B33" t="s">
        <v>311</v>
      </c>
      <c r="C33">
        <v>30</v>
      </c>
      <c r="D33" t="s">
        <v>312</v>
      </c>
      <c r="E33" t="s">
        <v>313</v>
      </c>
      <c r="F33" t="s">
        <v>314</v>
      </c>
      <c r="G33" t="s">
        <v>393</v>
      </c>
      <c r="H33" t="s">
        <v>316</v>
      </c>
      <c r="I33" t="s">
        <v>317</v>
      </c>
      <c r="J33" t="s">
        <v>314</v>
      </c>
      <c r="K33" t="s">
        <v>394</v>
      </c>
      <c r="L33" t="s">
        <v>319</v>
      </c>
      <c r="M33" t="s">
        <v>320</v>
      </c>
      <c r="N33" t="s">
        <v>314</v>
      </c>
      <c r="O33" t="s">
        <v>329</v>
      </c>
      <c r="P33" t="s">
        <v>314</v>
      </c>
      <c r="Q33" t="s">
        <v>322</v>
      </c>
      <c r="R33" t="s">
        <v>314</v>
      </c>
      <c r="S33" t="s">
        <v>337</v>
      </c>
      <c r="T33" t="s">
        <v>323</v>
      </c>
      <c r="U33" t="s">
        <v>324</v>
      </c>
      <c r="V33" t="s">
        <v>323</v>
      </c>
      <c r="W33" t="s">
        <v>338</v>
      </c>
      <c r="AD33" t="s">
        <v>325</v>
      </c>
      <c r="AE33" t="str" cm="1">
        <f t="array" ref="AE33">_xlfn.LET(
    _xlpm.texto_limpio, _xlfn.REDUCE(
        LOWER(Table13456[[#This Row],[Titulo]]),
        {"á";"é";"í";"ó";"ú";"ñ";",";" "},
        _xlfn.LAMBDA(_xlpm.acum,_xlpm.caracter, SUBSTITUTE(_xlpm.acum, _xlpm.caracter, CHOOSE(MATCH(_xlpm.caracter, {"á";"é";"í";"ó";"ú";"ñ";",";" "}, 0), "a","e","i","o","u","n","","")))
    ),
    _xlfn.CONCAT("/cantos/resucito/", AG33, "/", _xlpm.texto_limpio, ".html")
)</f>
        <v>/cantos/resucito/b/balaam.html</v>
      </c>
      <c r="AF33" t="s">
        <v>326</v>
      </c>
      <c r="AG33" t="str">
        <f>LOWER(LEFT(Table13456[[#This Row],[Titulo]],1))</f>
        <v>b</v>
      </c>
      <c r="AH33" t="str">
        <f>_xlfn.CONCAT(Table13456[[#This Row],[ID]:[c021]])</f>
        <v>{id:30,title: "Balaam", subtitle: "Nm 23,7-24", category: "Precatecumenado", moments: ["Cuaresma", "Laudes/Visperas", "Antiguo Testamento"], url: "/cantos/resucito/b/balaam.html"},</v>
      </c>
      <c r="AI33" t="str">
        <f>UPPER(Table13456[[#This Row],[Titulo]])</f>
        <v>BALAAM</v>
      </c>
      <c r="AJ33" t="str">
        <f>LOWER(SUBSTITUTE(Table13456[[#This Row],[CANTO]], " ", ""))</f>
        <v>balaam</v>
      </c>
      <c r="AK33" t="str">
        <f>Table13456[[#This Row],[Subtitle5]]</f>
        <v>Nm 23,7-24</v>
      </c>
      <c r="AM33" t="str">
        <f>Table1[[#Headers],[CANTO]]</f>
        <v>CANTO</v>
      </c>
      <c r="AN33" t="str">
        <f>Table13456[[#This Row],[CANTO]]</f>
        <v>BALAAM</v>
      </c>
    </row>
    <row r="34" spans="1:40" x14ac:dyDescent="0.25">
      <c r="A34">
        <v>25</v>
      </c>
      <c r="B34" t="s">
        <v>311</v>
      </c>
      <c r="C34">
        <v>31</v>
      </c>
      <c r="D34" t="s">
        <v>312</v>
      </c>
      <c r="E34" t="s">
        <v>313</v>
      </c>
      <c r="F34" t="s">
        <v>314</v>
      </c>
      <c r="G34" t="s">
        <v>395</v>
      </c>
      <c r="H34" t="s">
        <v>316</v>
      </c>
      <c r="I34" t="s">
        <v>317</v>
      </c>
      <c r="J34" t="s">
        <v>314</v>
      </c>
      <c r="K34" t="s">
        <v>396</v>
      </c>
      <c r="L34" t="s">
        <v>319</v>
      </c>
      <c r="M34" t="s">
        <v>320</v>
      </c>
      <c r="N34" t="s">
        <v>314</v>
      </c>
      <c r="O34" t="s">
        <v>329</v>
      </c>
      <c r="P34" t="s">
        <v>314</v>
      </c>
      <c r="Q34" t="s">
        <v>322</v>
      </c>
      <c r="R34" t="s">
        <v>314</v>
      </c>
      <c r="S34" t="s">
        <v>337</v>
      </c>
      <c r="T34" t="s">
        <v>323</v>
      </c>
      <c r="U34" t="s">
        <v>324</v>
      </c>
      <c r="V34" t="s">
        <v>323</v>
      </c>
      <c r="W34" t="s">
        <v>338</v>
      </c>
      <c r="AD34" t="s">
        <v>325</v>
      </c>
      <c r="AE34" t="str" cm="1">
        <f t="array" ref="AE34">_xlfn.LET(
    _xlpm.texto_limpio, _xlfn.REDUCE(
        LOWER(Table13456[[#This Row],[Titulo]]),
        {"á";"é";"í";"ó";"ú";"ñ";",";" "},
        _xlfn.LAMBDA(_xlpm.acum,_xlpm.caracter, SUBSTITUTE(_xlpm.acum, _xlpm.caracter, CHOOSE(MATCH(_xlpm.caracter, {"á";"é";"í";"ó";"ú";"ñ";",";" "}, 0), "a","e","i","o","u","n","","")))
    ),
    _xlfn.CONCAT("/cantos/resucito/", AG34, "/", _xlpm.texto_limpio, ".html")
)</f>
        <v>/cantos/resucito/b/bendecirealsenorentodotiempo.html</v>
      </c>
      <c r="AF34" t="s">
        <v>326</v>
      </c>
      <c r="AG34" t="str">
        <f>LOWER(LEFT(Table13456[[#This Row],[Titulo]],1))</f>
        <v>b</v>
      </c>
      <c r="AH34" t="str">
        <f>_xlfn.CONCAT(Table13456[[#This Row],[ID]:[c021]])</f>
        <v>{id:31,title: "Bendeciré al Señor en todo tiempo", subtitle: "Sal 34 (33)", category: "Precatecumenado", moments: ["Cuaresma", "Laudes/Visperas", "Antiguo Testamento"], url: "/cantos/resucito/b/bendecirealsenorentodotiempo.html"},</v>
      </c>
      <c r="AI34" t="str">
        <f>UPPER(Table13456[[#This Row],[Titulo]])</f>
        <v>BENDECIRÉ AL SEÑOR EN TODO TIEMPO</v>
      </c>
      <c r="AJ34" t="str">
        <f>LOWER(SUBSTITUTE(Table13456[[#This Row],[CANTO]], " ", ""))</f>
        <v>bendeciréalseñorentodotiempo</v>
      </c>
      <c r="AK34" t="str">
        <f>Table13456[[#This Row],[Subtitle5]]</f>
        <v>Sal 34 (33)</v>
      </c>
      <c r="AM34" t="str">
        <f>Table1[[#Headers],[CANTO]]</f>
        <v>CANTO</v>
      </c>
      <c r="AN34" t="str">
        <f>Table13456[[#This Row],[CANTO]]</f>
        <v>BENDECIRÉ AL SEÑOR EN TODO TIEMPO</v>
      </c>
    </row>
    <row r="35" spans="1:40" x14ac:dyDescent="0.25">
      <c r="A35">
        <v>26</v>
      </c>
      <c r="B35" t="s">
        <v>311</v>
      </c>
      <c r="C35">
        <v>32</v>
      </c>
      <c r="D35" t="s">
        <v>312</v>
      </c>
      <c r="E35" t="s">
        <v>313</v>
      </c>
      <c r="F35" t="s">
        <v>314</v>
      </c>
      <c r="G35" t="s">
        <v>397</v>
      </c>
      <c r="H35" t="s">
        <v>316</v>
      </c>
      <c r="I35" t="s">
        <v>317</v>
      </c>
      <c r="J35" t="s">
        <v>314</v>
      </c>
      <c r="K35" t="s">
        <v>398</v>
      </c>
      <c r="L35" t="s">
        <v>319</v>
      </c>
      <c r="M35" t="s">
        <v>320</v>
      </c>
      <c r="N35" t="s">
        <v>314</v>
      </c>
      <c r="O35" t="s">
        <v>329</v>
      </c>
      <c r="P35" t="s">
        <v>314</v>
      </c>
      <c r="Q35" t="s">
        <v>322</v>
      </c>
      <c r="R35" t="s">
        <v>314</v>
      </c>
      <c r="S35" t="s">
        <v>295</v>
      </c>
      <c r="AD35" t="s">
        <v>325</v>
      </c>
      <c r="AE35" t="str" cm="1">
        <f t="array" ref="AE35">_xlfn.LET(
    _xlpm.texto_limpio, _xlfn.REDUCE(
        LOWER(Table13456[[#This Row],[Titulo]]),
        {"á";"é";"í";"ó";"ú";"ñ";",";" "},
        _xlfn.LAMBDA(_xlpm.acum,_xlpm.caracter, SUBSTITUTE(_xlpm.acum, _xlpm.caracter, CHOOSE(MATCH(_xlpm.caracter, {"á";"é";"í";"ó";"ú";"ñ";",";" "}, 0), "a","e","i","o","u","n","","")))
    ),
    _xlfn.CONCAT("/cantos/resucito/", AG35, "/", _xlpm.texto_limpio, ".html")
)</f>
        <v>/cantos/resucito/b/bendicealmamiaayahveh.html</v>
      </c>
      <c r="AF35" t="s">
        <v>326</v>
      </c>
      <c r="AG35" t="str">
        <f>LOWER(LEFT(Table13456[[#This Row],[Titulo]],1))</f>
        <v>b</v>
      </c>
      <c r="AH35" t="str">
        <f>_xlfn.CONCAT(Table13456[[#This Row],[ID]:[c021]])</f>
        <v>{id:32,title: "Bendice, alma mía, a Yahveh", subtitle: "Sal 103 (102)", category: "Precatecumenado", moments: ["Pascua"], url: "/cantos/resucito/b/bendicealmamiaayahveh.html"},</v>
      </c>
      <c r="AI35" t="str">
        <f>UPPER(Table13456[[#This Row],[Titulo]])</f>
        <v>BENDICE, ALMA MÍA, A YAHVEH</v>
      </c>
      <c r="AJ35" t="str">
        <f>LOWER(SUBSTITUTE(Table13456[[#This Row],[CANTO]], " ", ""))</f>
        <v>bendice,almamía,ayahveh</v>
      </c>
      <c r="AK35" t="str">
        <f>Table13456[[#This Row],[Subtitle5]]</f>
        <v>Sal 103 (102)</v>
      </c>
      <c r="AM35" t="str">
        <f>Table1[[#Headers],[CANTO]]</f>
        <v>CANTO</v>
      </c>
      <c r="AN35" t="str">
        <f>Table13456[[#This Row],[CANTO]]</f>
        <v>BENDICE, ALMA MÍA, A YAHVEH</v>
      </c>
    </row>
    <row r="36" spans="1:40" x14ac:dyDescent="0.25">
      <c r="A36">
        <v>183</v>
      </c>
      <c r="B36" t="s">
        <v>311</v>
      </c>
      <c r="C36">
        <v>33</v>
      </c>
      <c r="D36" t="s">
        <v>312</v>
      </c>
      <c r="E36" t="s">
        <v>313</v>
      </c>
      <c r="F36" t="s">
        <v>314</v>
      </c>
      <c r="G36" t="s">
        <v>399</v>
      </c>
      <c r="H36" t="s">
        <v>316</v>
      </c>
      <c r="I36" t="s">
        <v>317</v>
      </c>
      <c r="J36" t="s">
        <v>314</v>
      </c>
      <c r="K36" t="s">
        <v>400</v>
      </c>
      <c r="L36" t="s">
        <v>319</v>
      </c>
      <c r="M36" t="s">
        <v>320</v>
      </c>
      <c r="N36" t="s">
        <v>314</v>
      </c>
      <c r="O36" s="7" t="s">
        <v>351</v>
      </c>
      <c r="P36" t="s">
        <v>314</v>
      </c>
      <c r="Q36" t="s">
        <v>322</v>
      </c>
      <c r="R36" t="s">
        <v>314</v>
      </c>
      <c r="AD36" t="s">
        <v>325</v>
      </c>
      <c r="AE36" t="str" cm="1">
        <f t="array" ref="AE36">_xlfn.LET(
    _xlpm.texto_limpio, _xlfn.REDUCE(
        LOWER(Table13456[[#This Row],[Titulo]]),
        {"á";"é";"í";"ó";"ú";"ñ";",";" "},
        _xlfn.LAMBDA(_xlpm.acum,_xlpm.caracter, SUBSTITUTE(_xlpm.acum, _xlpm.caracter, CHOOSE(MATCH(_xlpm.caracter, {"á";"é";"í";"ó";"ú";"ñ";",";" "}, 0), "a","e","i","o","u","n","","")))
    ),
    _xlfn.CONCAT("/cantos/resucito/", AG36, "/", _xlpm.texto_limpio, ".html")
)</f>
        <v>/cantos/resucito/b/bendiciondelagua.html</v>
      </c>
      <c r="AF36" t="s">
        <v>326</v>
      </c>
      <c r="AG36" t="str">
        <f>LOWER(LEFT(Table13456[[#This Row],[Titulo]],1))</f>
        <v>b</v>
      </c>
      <c r="AH36" t="str">
        <f>_xlfn.CONCAT(Table13456[[#This Row],[ID]:[c021]])</f>
        <v>{id:33,title: "Bendición del agua", subtitle: "De la liturgia bautismal de la Vigilia pascual", category: "Liturgia", moments: [""], url: "/cantos/resucito/b/bendiciondelagua.html"},</v>
      </c>
      <c r="AI36" t="str">
        <f>UPPER(Table13456[[#This Row],[Titulo]])</f>
        <v>BENDICIÓN DEL AGUA</v>
      </c>
      <c r="AJ36" t="str">
        <f>LOWER(SUBSTITUTE(Table13456[[#This Row],[CANTO]], " ", ""))</f>
        <v>bendicióndelagua</v>
      </c>
      <c r="AK36" t="str">
        <f>Table13456[[#This Row],[Subtitle5]]</f>
        <v>De la liturgia bautismal de la Vigilia pascual</v>
      </c>
      <c r="AM36" t="str">
        <f>Table1[[#Headers],[CANTO]]</f>
        <v>CANTO</v>
      </c>
      <c r="AN36" t="str">
        <f>Table13456[[#This Row],[CANTO]]</f>
        <v>BENDICIÓN DEL AGUA</v>
      </c>
    </row>
    <row r="37" spans="1:40" x14ac:dyDescent="0.25">
      <c r="A37">
        <v>27</v>
      </c>
      <c r="B37" t="s">
        <v>311</v>
      </c>
      <c r="C37">
        <v>34</v>
      </c>
      <c r="D37" t="s">
        <v>312</v>
      </c>
      <c r="E37" t="s">
        <v>313</v>
      </c>
      <c r="F37" t="s">
        <v>314</v>
      </c>
      <c r="G37" t="s">
        <v>401</v>
      </c>
      <c r="H37" t="s">
        <v>316</v>
      </c>
      <c r="I37" t="s">
        <v>317</v>
      </c>
      <c r="J37" t="s">
        <v>314</v>
      </c>
      <c r="K37" t="s">
        <v>402</v>
      </c>
      <c r="L37" t="s">
        <v>319</v>
      </c>
      <c r="M37" t="s">
        <v>320</v>
      </c>
      <c r="N37" t="s">
        <v>314</v>
      </c>
      <c r="O37" t="s">
        <v>329</v>
      </c>
      <c r="P37" t="s">
        <v>314</v>
      </c>
      <c r="Q37" t="s">
        <v>322</v>
      </c>
      <c r="R37" t="s">
        <v>314</v>
      </c>
      <c r="S37" t="s">
        <v>403</v>
      </c>
      <c r="AD37" t="s">
        <v>325</v>
      </c>
      <c r="AE37" t="str" cm="1">
        <f t="array" ref="AE37">_xlfn.LET(
    _xlpm.texto_limpio, _xlfn.REDUCE(
        LOWER(Table13456[[#This Row],[Titulo]]),
        {"á";"é";"í";"ó";"ú";"ñ";",";" "},
        _xlfn.LAMBDA(_xlpm.acum,_xlpm.caracter, SUBSTITUTE(_xlpm.acum, _xlpm.caracter, CHOOSE(MATCH(_xlpm.caracter, {"á";"é";"í";"ó";"ú";"ñ";",";" "}, 0), "a","e","i","o","u","n","","")))
    ),
    _xlfn.CONCAT("/cantos/resucito/", AG37, "/", _xlpm.texto_limpio, ".html")
)</f>
        <v>/cantos/resucito/b/benditaerestumaria.html</v>
      </c>
      <c r="AF37" t="s">
        <v>326</v>
      </c>
      <c r="AG37" t="str">
        <f>LOWER(LEFT(Table13456[[#This Row],[Titulo]],1))</f>
        <v>b</v>
      </c>
      <c r="AH37" t="str">
        <f>_xlfn.CONCAT(Table13456[[#This Row],[ID]:[c021]])</f>
        <v>{id:34,title: "Bendita eres tú, María", subtitle: "Lucas 1,42-45", category: "Precatecumenado", moments: ["Penitencial"], url: "/cantos/resucito/b/benditaerestumaria.html"},</v>
      </c>
      <c r="AI37" t="str">
        <f>UPPER(Table13456[[#This Row],[Titulo]])</f>
        <v>BENDITA ERES TÚ, MARÍA</v>
      </c>
      <c r="AJ37" t="str">
        <f>LOWER(SUBSTITUTE(Table13456[[#This Row],[CANTO]], " ", ""))</f>
        <v>benditaerestú,maría</v>
      </c>
      <c r="AK37" t="str">
        <f>Table13456[[#This Row],[Subtitle5]]</f>
        <v>Lucas 1,42-45</v>
      </c>
      <c r="AM37" t="str">
        <f>Table1[[#Headers],[CANTO]]</f>
        <v>CANTO</v>
      </c>
      <c r="AN37" t="str">
        <f>Table13456[[#This Row],[CANTO]]</f>
        <v>BENDITA ERES TÚ, MARÍA</v>
      </c>
    </row>
    <row r="38" spans="1:40" x14ac:dyDescent="0.25">
      <c r="A38">
        <v>28</v>
      </c>
      <c r="B38" t="s">
        <v>311</v>
      </c>
      <c r="C38">
        <v>35</v>
      </c>
      <c r="D38" t="s">
        <v>312</v>
      </c>
      <c r="E38" t="s">
        <v>313</v>
      </c>
      <c r="F38" t="s">
        <v>314</v>
      </c>
      <c r="G38" t="s">
        <v>404</v>
      </c>
      <c r="H38" t="s">
        <v>316</v>
      </c>
      <c r="I38" t="s">
        <v>317</v>
      </c>
      <c r="J38" t="s">
        <v>314</v>
      </c>
      <c r="K38" t="s">
        <v>405</v>
      </c>
      <c r="L38" t="s">
        <v>319</v>
      </c>
      <c r="M38" t="s">
        <v>320</v>
      </c>
      <c r="N38" t="s">
        <v>314</v>
      </c>
      <c r="O38" t="s">
        <v>329</v>
      </c>
      <c r="P38" t="s">
        <v>314</v>
      </c>
      <c r="Q38" t="s">
        <v>322</v>
      </c>
      <c r="R38" t="s">
        <v>314</v>
      </c>
      <c r="S38" t="s">
        <v>299</v>
      </c>
      <c r="T38" t="s">
        <v>323</v>
      </c>
      <c r="U38" t="s">
        <v>305</v>
      </c>
      <c r="V38" t="s">
        <v>323</v>
      </c>
      <c r="W38" t="s">
        <v>331</v>
      </c>
      <c r="X38" t="s">
        <v>323</v>
      </c>
      <c r="Y38" t="s">
        <v>332</v>
      </c>
      <c r="AD38" t="s">
        <v>325</v>
      </c>
      <c r="AE38" t="str" cm="1">
        <f t="array" ref="AE38">_xlfn.LET(
    _xlpm.texto_limpio, _xlfn.REDUCE(
        LOWER(Table13456[[#This Row],[Titulo]]),
        {"á";"é";"í";"ó";"ú";"ñ";",";" "},
        _xlfn.LAMBDA(_xlpm.acum,_xlpm.caracter, SUBSTITUTE(_xlpm.acum, _xlpm.caracter, CHOOSE(MATCH(_xlpm.caracter, {"á";"é";"í";"ó";"ú";"ñ";",";" "}, 0), "a","e","i","o","u","n","","")))
    ),
    _xlfn.CONCAT("/cantos/resucito/", AG38, "/", _xlpm.texto_limpio, ".html")
)</f>
        <v>/cantos/resucito/b/benditoeressenor.html</v>
      </c>
      <c r="AF38" t="s">
        <v>326</v>
      </c>
      <c r="AG38" t="str">
        <f>LOWER(LEFT(Table13456[[#This Row],[Titulo]],1))</f>
        <v>b</v>
      </c>
      <c r="AH38" t="str">
        <f>_xlfn.CONCAT(Table13456[[#This Row],[ID]:[c021]])</f>
        <v>{id:35,title: "Bendito eres, Señor", subtitle: "Daniel 3,52-57", category: "Precatecumenado", moments: ["Virgen", "Entrada", "Final", "Nuevo Testamento"], url: "/cantos/resucito/b/benditoeressenor.html"},</v>
      </c>
      <c r="AI38" t="str">
        <f>UPPER(Table13456[[#This Row],[Titulo]])</f>
        <v>BENDITO ERES, SEÑOR</v>
      </c>
      <c r="AJ38" t="str">
        <f>LOWER(SUBSTITUTE(Table13456[[#This Row],[CANTO]], " ", ""))</f>
        <v>benditoeres,señor</v>
      </c>
      <c r="AK38" t="str">
        <f>Table13456[[#This Row],[Subtitle5]]</f>
        <v>Daniel 3,52-57</v>
      </c>
      <c r="AM38" t="str">
        <f>Table1[[#Headers],[CANTO]]</f>
        <v>CANTO</v>
      </c>
      <c r="AN38" t="str">
        <f>Table13456[[#This Row],[CANTO]]</f>
        <v>BENDITO ERES, SEÑOR</v>
      </c>
    </row>
    <row r="39" spans="1:40" x14ac:dyDescent="0.25">
      <c r="A39">
        <v>29</v>
      </c>
      <c r="B39" t="s">
        <v>311</v>
      </c>
      <c r="C39">
        <v>36</v>
      </c>
      <c r="D39" t="s">
        <v>312</v>
      </c>
      <c r="E39" t="s">
        <v>313</v>
      </c>
      <c r="F39" t="s">
        <v>314</v>
      </c>
      <c r="G39" t="s">
        <v>406</v>
      </c>
      <c r="H39" t="s">
        <v>316</v>
      </c>
      <c r="I39" t="s">
        <v>317</v>
      </c>
      <c r="J39" t="s">
        <v>314</v>
      </c>
      <c r="K39" t="s">
        <v>407</v>
      </c>
      <c r="L39" t="s">
        <v>319</v>
      </c>
      <c r="M39" t="s">
        <v>320</v>
      </c>
      <c r="N39" t="s">
        <v>314</v>
      </c>
      <c r="O39" t="s">
        <v>329</v>
      </c>
      <c r="P39" t="s">
        <v>314</v>
      </c>
      <c r="Q39" t="s">
        <v>322</v>
      </c>
      <c r="R39" t="s">
        <v>314</v>
      </c>
      <c r="S39" t="s">
        <v>324</v>
      </c>
      <c r="T39" t="s">
        <v>323</v>
      </c>
      <c r="U39" t="s">
        <v>338</v>
      </c>
      <c r="AD39" t="s">
        <v>325</v>
      </c>
      <c r="AE39" t="str" cm="1">
        <f t="array" ref="AE39">_xlfn.LET(
    _xlpm.texto_limpio, _xlfn.REDUCE(
        LOWER(Table13456[[#This Row],[Titulo]]),
        {"á";"é";"í";"ó";"ú";"ñ";",";" "},
        _xlfn.LAMBDA(_xlpm.acum,_xlpm.caracter, SUBSTITUTE(_xlpm.acum, _xlpm.caracter, CHOOSE(MATCH(_xlpm.caracter, {"á";"é";"í";"ó";"ú";"ñ";",";" "}, 0), "a","e","i","o","u","n","","")))
    ),
    _xlfn.CONCAT("/cantos/resucito/", AG39, "/", _xlpm.texto_limpio, ".html")
)</f>
        <v>/cantos/resucito/b/benditoseadios.html</v>
      </c>
      <c r="AF39" t="s">
        <v>326</v>
      </c>
      <c r="AG39" t="str">
        <f>LOWER(LEFT(Table13456[[#This Row],[Titulo]],1))</f>
        <v>b</v>
      </c>
      <c r="AH39" t="str">
        <f>_xlfn.CONCAT(Table13456[[#This Row],[ID]:[c021]])</f>
        <v>{id:36,title: "Bendito sea Dios", subtitle: "Efesios 1,3-13", category: "Precatecumenado", moments: ["Laudes/Visperas", "Antiguo Testamento"], url: "/cantos/resucito/b/benditoseadios.html"},</v>
      </c>
      <c r="AI39" t="str">
        <f>UPPER(Table13456[[#This Row],[Titulo]])</f>
        <v>BENDITO SEA DIOS</v>
      </c>
      <c r="AJ39" t="str">
        <f>LOWER(SUBSTITUTE(Table13456[[#This Row],[CANTO]], " ", ""))</f>
        <v>benditoseadios</v>
      </c>
      <c r="AK39" t="str">
        <f>Table13456[[#This Row],[Subtitle5]]</f>
        <v>Efesios 1,3-13</v>
      </c>
      <c r="AM39" t="str">
        <f>Table1[[#Headers],[CANTO]]</f>
        <v>CANTO</v>
      </c>
      <c r="AN39" t="str">
        <f>Table13456[[#This Row],[CANTO]]</f>
        <v>BENDITO SEA DIOS</v>
      </c>
    </row>
    <row r="40" spans="1:40" x14ac:dyDescent="0.25">
      <c r="A40">
        <v>30</v>
      </c>
      <c r="B40" t="s">
        <v>311</v>
      </c>
      <c r="C40">
        <v>37</v>
      </c>
      <c r="D40" t="s">
        <v>312</v>
      </c>
      <c r="E40" t="s">
        <v>313</v>
      </c>
      <c r="F40" t="s">
        <v>314</v>
      </c>
      <c r="G40" t="s">
        <v>408</v>
      </c>
      <c r="H40" t="s">
        <v>316</v>
      </c>
      <c r="I40" t="s">
        <v>317</v>
      </c>
      <c r="J40" t="s">
        <v>314</v>
      </c>
      <c r="K40" t="s">
        <v>409</v>
      </c>
      <c r="L40" t="s">
        <v>319</v>
      </c>
      <c r="M40" t="s">
        <v>320</v>
      </c>
      <c r="N40" t="s">
        <v>314</v>
      </c>
      <c r="O40" t="s">
        <v>329</v>
      </c>
      <c r="P40" t="s">
        <v>314</v>
      </c>
      <c r="Q40" t="s">
        <v>322</v>
      </c>
      <c r="R40" t="s">
        <v>314</v>
      </c>
      <c r="AD40" t="s">
        <v>325</v>
      </c>
      <c r="AE40" t="str" cm="1">
        <f t="array" ref="AE40">_xlfn.LET(
    _xlpm.texto_limpio, _xlfn.REDUCE(
        LOWER(Table13456[[#This Row],[Titulo]]),
        {"á";"é";"í";"ó";"ú";"ñ";",";" "},
        _xlfn.LAMBDA(_xlpm.acum,_xlpm.caracter, SUBSTITUTE(_xlpm.acum, _xlpm.caracter, CHOOSE(MATCH(_xlpm.caracter, {"á";"é";"í";"ó";"ú";"ñ";",";" "}, 0), "a","e","i","o","u","n","","")))
    ),
    _xlfn.CONCAT("/cantos/resucito/", AG40, "/", _xlpm.texto_limpio, ".html")
)</f>
        <v>/cantos/resucito/b/benedictus.html</v>
      </c>
      <c r="AF40" t="s">
        <v>326</v>
      </c>
      <c r="AG40" t="str">
        <f>LOWER(LEFT(Table13456[[#This Row],[Titulo]],1))</f>
        <v>b</v>
      </c>
      <c r="AH40" t="str">
        <f>_xlfn.CONCAT(Table13456[[#This Row],[ID]:[c021]])</f>
        <v>{id:37,title: "Benedictus", subtitle: "Lucas 1,67-80", category: "Precatecumenado", moments: [""], url: "/cantos/resucito/b/benedictus.html"},</v>
      </c>
      <c r="AI40" t="str">
        <f>UPPER(Table13456[[#This Row],[Titulo]])</f>
        <v>BENEDICTUS</v>
      </c>
      <c r="AJ40" t="str">
        <f>LOWER(SUBSTITUTE(Table13456[[#This Row],[CANTO]], " ", ""))</f>
        <v>benedictus</v>
      </c>
      <c r="AK40" t="str">
        <f>Table13456[[#This Row],[Subtitle5]]</f>
        <v>Lucas 1,67-80</v>
      </c>
      <c r="AM40" t="str">
        <f>Table1[[#Headers],[CANTO]]</f>
        <v>CANTO</v>
      </c>
      <c r="AN40" t="str">
        <f>Table13456[[#This Row],[CANTO]]</f>
        <v>BENEDICTUS</v>
      </c>
    </row>
    <row r="41" spans="1:40" x14ac:dyDescent="0.25">
      <c r="A41">
        <v>31</v>
      </c>
      <c r="B41" t="s">
        <v>311</v>
      </c>
      <c r="C41">
        <v>38</v>
      </c>
      <c r="D41" t="s">
        <v>312</v>
      </c>
      <c r="E41" t="s">
        <v>313</v>
      </c>
      <c r="F41" t="s">
        <v>314</v>
      </c>
      <c r="G41" t="s">
        <v>410</v>
      </c>
      <c r="H41" t="s">
        <v>316</v>
      </c>
      <c r="I41" t="s">
        <v>317</v>
      </c>
      <c r="J41" t="s">
        <v>314</v>
      </c>
      <c r="K41" t="s">
        <v>411</v>
      </c>
      <c r="L41" t="s">
        <v>319</v>
      </c>
      <c r="M41" t="s">
        <v>320</v>
      </c>
      <c r="N41" t="s">
        <v>314</v>
      </c>
      <c r="O41" t="s">
        <v>329</v>
      </c>
      <c r="P41" t="s">
        <v>314</v>
      </c>
      <c r="Q41" t="s">
        <v>322</v>
      </c>
      <c r="R41" t="s">
        <v>314</v>
      </c>
      <c r="S41" t="s">
        <v>324</v>
      </c>
      <c r="T41" t="s">
        <v>323</v>
      </c>
      <c r="U41" t="s">
        <v>332</v>
      </c>
      <c r="AD41" t="s">
        <v>325</v>
      </c>
      <c r="AE41" t="str" cm="1">
        <f t="array" ref="AE41">_xlfn.LET(
    _xlpm.texto_limpio, _xlfn.REDUCE(
        LOWER(Table13456[[#This Row],[Titulo]]),
        {"á";"é";"í";"ó";"ú";"ñ";",";" "},
        _xlfn.LAMBDA(_xlpm.acum,_xlpm.caracter, SUBSTITUTE(_xlpm.acum, _xlpm.caracter, CHOOSE(MATCH(_xlpm.caracter, {"á";"é";"í";"ó";"ú";"ñ";",";" "}, 0), "a","e","i","o","u","n","","")))
    ),
    _xlfn.CONCAT("/cantos/resucito/", AG41, "/", _xlpm.texto_limpio, ".html")
)</f>
        <v>/cantos/resucito/c/cantadadios.html</v>
      </c>
      <c r="AF41" t="s">
        <v>326</v>
      </c>
      <c r="AG41" t="str">
        <f>LOWER(LEFT(Table13456[[#This Row],[Titulo]],1))</f>
        <v>c</v>
      </c>
      <c r="AH41" t="str">
        <f>_xlfn.CONCAT(Table13456[[#This Row],[ID]:[c021]])</f>
        <v>{id:38,title: "Cantad a Dios", subtitle: "Salmo 67 (68) 2.4-7", category: "Precatecumenado", moments: ["Laudes/Visperas", "Nuevo Testamento"], url: "/cantos/resucito/c/cantadadios.html"},</v>
      </c>
      <c r="AI41" t="str">
        <f>UPPER(Table13456[[#This Row],[Titulo]])</f>
        <v>CANTAD A DIOS</v>
      </c>
      <c r="AJ41" t="str">
        <f>LOWER(SUBSTITUTE(Table13456[[#This Row],[CANTO]], " ", ""))</f>
        <v>cantadadios</v>
      </c>
      <c r="AK41" t="str">
        <f>Table13456[[#This Row],[Subtitle5]]</f>
        <v>Salmo 67 (68) 2.4-7</v>
      </c>
      <c r="AM41" t="str">
        <f>Table1[[#Headers],[CANTO]]</f>
        <v>CANTO</v>
      </c>
      <c r="AN41" t="str">
        <f>Table13456[[#This Row],[CANTO]]</f>
        <v>CANTAD A DIOS</v>
      </c>
    </row>
    <row r="42" spans="1:40" x14ac:dyDescent="0.25">
      <c r="A42">
        <v>32</v>
      </c>
      <c r="B42" t="s">
        <v>311</v>
      </c>
      <c r="C42">
        <v>39</v>
      </c>
      <c r="D42" t="s">
        <v>312</v>
      </c>
      <c r="E42" t="s">
        <v>313</v>
      </c>
      <c r="F42" t="s">
        <v>314</v>
      </c>
      <c r="G42" t="s">
        <v>412</v>
      </c>
      <c r="H42" t="s">
        <v>316</v>
      </c>
      <c r="I42" t="s">
        <v>317</v>
      </c>
      <c r="J42" t="s">
        <v>314</v>
      </c>
      <c r="K42" t="s">
        <v>413</v>
      </c>
      <c r="L42" t="s">
        <v>319</v>
      </c>
      <c r="M42" t="s">
        <v>320</v>
      </c>
      <c r="N42" t="s">
        <v>314</v>
      </c>
      <c r="O42" t="s">
        <v>329</v>
      </c>
      <c r="P42" t="s">
        <v>314</v>
      </c>
      <c r="Q42" t="s">
        <v>322</v>
      </c>
      <c r="R42" t="s">
        <v>314</v>
      </c>
      <c r="S42" t="s">
        <v>337</v>
      </c>
      <c r="T42" t="s">
        <v>323</v>
      </c>
      <c r="U42" t="s">
        <v>324</v>
      </c>
      <c r="V42" t="s">
        <v>323</v>
      </c>
      <c r="W42" t="s">
        <v>338</v>
      </c>
      <c r="AD42" t="s">
        <v>325</v>
      </c>
      <c r="AE42" t="str" cm="1">
        <f t="array" ref="AE42">_xlfn.LET(
    _xlpm.texto_limpio, _xlfn.REDUCE(
        LOWER(Table13456[[#This Row],[Titulo]]),
        {"á";"é";"í";"ó";"ú";"ñ";",";" "},
        _xlfn.LAMBDA(_xlpm.acum,_xlpm.caracter, SUBSTITUTE(_xlpm.acum, _xlpm.caracter, CHOOSE(MATCH(_xlpm.caracter, {"á";"é";"í";"ó";"ú";"ñ";",";" "}, 0), "a","e","i","o","u","n","","")))
    ),
    _xlfn.CONCAT("/cantos/resucito/", AG42, "/", _xlpm.texto_limpio, ".html")
)</f>
        <v>/cantos/resucito/c/cantadalsenor.html</v>
      </c>
      <c r="AF42" t="s">
        <v>326</v>
      </c>
      <c r="AG42" t="str">
        <f>LOWER(LEFT(Table13456[[#This Row],[Titulo]],1))</f>
        <v>c</v>
      </c>
      <c r="AH42" t="str">
        <f>_xlfn.CONCAT(Table13456[[#This Row],[ID]:[c021]])</f>
        <v>{id:39,title: "Cantad al Señor", subtitle: "Salmo 117 (116)", category: "Precatecumenado", moments: ["Cuaresma", "Laudes/Visperas", "Antiguo Testamento"], url: "/cantos/resucito/c/cantadalsenor.html"},</v>
      </c>
      <c r="AI42" t="str">
        <f>UPPER(Table13456[[#This Row],[Titulo]])</f>
        <v>CANTAD AL SEÑOR</v>
      </c>
      <c r="AJ42" t="str">
        <f>LOWER(SUBSTITUTE(Table13456[[#This Row],[CANTO]], " ", ""))</f>
        <v>cantadalseñor</v>
      </c>
      <c r="AK42" t="str">
        <f>Table13456[[#This Row],[Subtitle5]]</f>
        <v>Salmo 117 (116)</v>
      </c>
      <c r="AM42" t="str">
        <f>Table1[[#Headers],[CANTO]]</f>
        <v>CANTO</v>
      </c>
      <c r="AN42" t="str">
        <f>Table13456[[#This Row],[CANTO]]</f>
        <v>CANTAD AL SEÑOR</v>
      </c>
    </row>
    <row r="43" spans="1:40" x14ac:dyDescent="0.25">
      <c r="A43">
        <v>33</v>
      </c>
      <c r="B43" t="s">
        <v>311</v>
      </c>
      <c r="C43">
        <v>40</v>
      </c>
      <c r="D43" t="s">
        <v>312</v>
      </c>
      <c r="E43" t="s">
        <v>313</v>
      </c>
      <c r="F43" t="s">
        <v>314</v>
      </c>
      <c r="G43" t="s">
        <v>414</v>
      </c>
      <c r="H43" t="s">
        <v>316</v>
      </c>
      <c r="I43" t="s">
        <v>317</v>
      </c>
      <c r="J43" t="s">
        <v>314</v>
      </c>
      <c r="K43" t="s">
        <v>415</v>
      </c>
      <c r="L43" t="s">
        <v>319</v>
      </c>
      <c r="M43" t="s">
        <v>320</v>
      </c>
      <c r="N43" t="s">
        <v>314</v>
      </c>
      <c r="O43" t="s">
        <v>329</v>
      </c>
      <c r="P43" t="s">
        <v>314</v>
      </c>
      <c r="Q43" t="s">
        <v>322</v>
      </c>
      <c r="R43" t="s">
        <v>314</v>
      </c>
      <c r="S43" t="s">
        <v>324</v>
      </c>
      <c r="T43" t="s">
        <v>323</v>
      </c>
      <c r="U43" t="s">
        <v>305</v>
      </c>
      <c r="V43" t="s">
        <v>323</v>
      </c>
      <c r="W43" t="s">
        <v>331</v>
      </c>
      <c r="X43" t="s">
        <v>323</v>
      </c>
      <c r="Y43" t="s">
        <v>338</v>
      </c>
      <c r="AD43" t="s">
        <v>325</v>
      </c>
      <c r="AE43" t="str" cm="1">
        <f t="array" ref="AE43">_xlfn.LET(
    _xlpm.texto_limpio, _xlfn.REDUCE(
        LOWER(Table13456[[#This Row],[Titulo]]),
        {"á";"é";"í";"ó";"ú";"ñ";",";" "},
        _xlfn.LAMBDA(_xlpm.acum,_xlpm.caracter, SUBSTITUTE(_xlpm.acum, _xlpm.caracter, CHOOSE(MATCH(_xlpm.caracter, {"á";"é";"í";"ó";"ú";"ñ";",";" "}, 0), "a","e","i","o","u","n","","")))
    ),
    _xlfn.CONCAT("/cantos/resucito/", AG43, "/", _xlpm.texto_limpio, ".html")
)</f>
        <v>/cantos/resucito/c/canticodelostresjovenes.html</v>
      </c>
      <c r="AF43" t="s">
        <v>326</v>
      </c>
      <c r="AG43" t="str">
        <f>LOWER(LEFT(Table13456[[#This Row],[Titulo]],1))</f>
        <v>c</v>
      </c>
      <c r="AH43" t="str">
        <f>_xlfn.CONCAT(Table13456[[#This Row],[ID]:[c021]])</f>
        <v>{id:40,title: "Cántico de los tres jóvenes", subtitle: "Daniel 3,57-58", category: "Precatecumenado", moments: ["Laudes/Visperas", "Entrada", "Final", "Antiguo Testamento"], url: "/cantos/resucito/c/canticodelostresjovenes.html"},</v>
      </c>
      <c r="AI43" t="str">
        <f>UPPER(Table13456[[#This Row],[Titulo]])</f>
        <v>CÁNTICO DE LOS TRES JÓVENES</v>
      </c>
      <c r="AJ43" t="str">
        <f>LOWER(SUBSTITUTE(Table13456[[#This Row],[CANTO]], " ", ""))</f>
        <v>cánticodelostresjóvenes</v>
      </c>
      <c r="AK43" t="str">
        <f>Table13456[[#This Row],[Subtitle5]]</f>
        <v>Daniel 3,57-58</v>
      </c>
      <c r="AM43" t="str">
        <f>Table1[[#Headers],[CANTO]]</f>
        <v>CANTO</v>
      </c>
      <c r="AN43" t="str">
        <f>Table13456[[#This Row],[CANTO]]</f>
        <v>CÁNTICO DE LOS TRES JÓVENES</v>
      </c>
    </row>
    <row r="44" spans="1:40" x14ac:dyDescent="0.25">
      <c r="A44">
        <v>34</v>
      </c>
      <c r="B44" t="s">
        <v>311</v>
      </c>
      <c r="C44">
        <v>41</v>
      </c>
      <c r="D44" t="s">
        <v>312</v>
      </c>
      <c r="E44" t="s">
        <v>313</v>
      </c>
      <c r="F44" t="s">
        <v>314</v>
      </c>
      <c r="G44" t="s">
        <v>416</v>
      </c>
      <c r="H44" t="s">
        <v>316</v>
      </c>
      <c r="I44" t="s">
        <v>317</v>
      </c>
      <c r="J44" t="s">
        <v>314</v>
      </c>
      <c r="K44" t="s">
        <v>417</v>
      </c>
      <c r="L44" t="s">
        <v>319</v>
      </c>
      <c r="M44" t="s">
        <v>320</v>
      </c>
      <c r="N44" t="s">
        <v>314</v>
      </c>
      <c r="O44" t="s">
        <v>329</v>
      </c>
      <c r="P44" t="s">
        <v>314</v>
      </c>
      <c r="Q44" t="s">
        <v>322</v>
      </c>
      <c r="R44" t="s">
        <v>314</v>
      </c>
      <c r="S44" t="s">
        <v>324</v>
      </c>
      <c r="T44" t="s">
        <v>323</v>
      </c>
      <c r="U44" t="s">
        <v>338</v>
      </c>
      <c r="AD44" t="s">
        <v>325</v>
      </c>
      <c r="AE44" t="str" cm="1">
        <f t="array" ref="AE44">_xlfn.LET(
    _xlpm.texto_limpio, _xlfn.REDUCE(
        LOWER(Table13456[[#This Row],[Titulo]]),
        {"á";"é";"í";"ó";"ú";"ñ";",";" "},
        _xlfn.LAMBDA(_xlpm.acum,_xlpm.caracter, SUBSTITUTE(_xlpm.acum, _xlpm.caracter, CHOOSE(MATCH(_xlpm.caracter, {"á";"é";"í";"ó";"ú";"ñ";",";" "}, 0), "a","e","i","o","u","n","","")))
    ),
    _xlfn.CONCAT("/cantos/resucito/", AG44, "/", _xlpm.texto_limpio, ".html")
)</f>
        <v>/cantos/resucito/c/cantodemoises.html</v>
      </c>
      <c r="AF44" t="s">
        <v>326</v>
      </c>
      <c r="AG44" t="str">
        <f>LOWER(LEFT(Table13456[[#This Row],[Titulo]],1))</f>
        <v>c</v>
      </c>
      <c r="AH44" t="str">
        <f>_xlfn.CONCAT(Table13456[[#This Row],[ID]:[c021]])</f>
        <v>{id:41,title: "Canto de Moisés", subtitle: "Éxodo 15,1-18", category: "Precatecumenado", moments: ["Laudes/Visperas", "Antiguo Testamento"], url: "/cantos/resucito/c/cantodemoises.html"},</v>
      </c>
      <c r="AI44" t="str">
        <f>UPPER(Table13456[[#This Row],[Titulo]])</f>
        <v>CANTO DE MOISÉS</v>
      </c>
      <c r="AJ44" t="str">
        <f>LOWER(SUBSTITUTE(Table13456[[#This Row],[CANTO]], " ", ""))</f>
        <v>cantodemoisés</v>
      </c>
      <c r="AK44" t="str">
        <f>Table13456[[#This Row],[Subtitle5]]</f>
        <v>Éxodo 15,1-18</v>
      </c>
      <c r="AM44" t="str">
        <f>Table1[[#Headers],[CANTO]]</f>
        <v>CANTO</v>
      </c>
      <c r="AN44" t="str">
        <f>Table13456[[#This Row],[CANTO]]</f>
        <v>CANTO DE MOISÉS</v>
      </c>
    </row>
    <row r="45" spans="1:40" x14ac:dyDescent="0.25">
      <c r="A45">
        <v>35</v>
      </c>
      <c r="B45" t="s">
        <v>311</v>
      </c>
      <c r="C45">
        <v>42</v>
      </c>
      <c r="D45" t="s">
        <v>312</v>
      </c>
      <c r="E45" t="s">
        <v>313</v>
      </c>
      <c r="F45" t="s">
        <v>314</v>
      </c>
      <c r="G45" t="s">
        <v>418</v>
      </c>
      <c r="H45" t="s">
        <v>316</v>
      </c>
      <c r="I45" t="s">
        <v>317</v>
      </c>
      <c r="J45" t="s">
        <v>314</v>
      </c>
      <c r="K45" t="s">
        <v>419</v>
      </c>
      <c r="L45" t="s">
        <v>319</v>
      </c>
      <c r="M45" t="s">
        <v>320</v>
      </c>
      <c r="N45" t="s">
        <v>314</v>
      </c>
      <c r="O45" t="s">
        <v>329</v>
      </c>
      <c r="P45" t="s">
        <v>314</v>
      </c>
      <c r="Q45" t="s">
        <v>322</v>
      </c>
      <c r="R45" t="s">
        <v>314</v>
      </c>
      <c r="S45" t="s">
        <v>295</v>
      </c>
      <c r="T45" t="s">
        <v>323</v>
      </c>
      <c r="U45" t="s">
        <v>338</v>
      </c>
      <c r="AD45" t="s">
        <v>325</v>
      </c>
      <c r="AE45" t="str" cm="1">
        <f t="array" ref="AE45">_xlfn.LET(
    _xlpm.texto_limpio, _xlfn.REDUCE(
        LOWER(Table13456[[#This Row],[Titulo]]),
        {"á";"é";"í";"ó";"ú";"ñ";",";" "},
        _xlfn.LAMBDA(_xlpm.acum,_xlpm.caracter, SUBSTITUTE(_xlpm.acum, _xlpm.caracter, CHOOSE(MATCH(_xlpm.caracter, {"á";"é";"í";"ó";"ú";"ñ";",";" "}, 0), "a","e","i","o","u","n","","")))
    ),
    _xlfn.CONCAT("/cantos/resucito/", AG45, "/", _xlpm.texto_limpio, ".html")
)</f>
        <v>/cantos/resucito/c/caritaschristiurgetnos.html</v>
      </c>
      <c r="AF45" t="s">
        <v>326</v>
      </c>
      <c r="AG45" t="str">
        <f>LOWER(LEFT(Table13456[[#This Row],[Titulo]],1))</f>
        <v>c</v>
      </c>
      <c r="AH45" t="str">
        <f>_xlfn.CONCAT(Table13456[[#This Row],[ID]:[c021]])</f>
        <v>{id:42,title: "Caritas Christi urget nos", subtitle: "2ª Corintios 5,14.15.17.21", category: "Precatecumenado", moments: ["Pascua", "Antiguo Testamento"], url: "/cantos/resucito/c/caritaschristiurgetnos.html"},</v>
      </c>
      <c r="AI45" t="str">
        <f>UPPER(Table13456[[#This Row],[Titulo]])</f>
        <v>CARITAS CHRISTI URGET NOS</v>
      </c>
      <c r="AJ45" t="str">
        <f>LOWER(SUBSTITUTE(Table13456[[#This Row],[CANTO]], " ", ""))</f>
        <v>caritaschristiurgetnos</v>
      </c>
      <c r="AK45" t="str">
        <f>Table13456[[#This Row],[Subtitle5]]</f>
        <v>2ª Corintios 5,14.15.17.21</v>
      </c>
      <c r="AM45" t="str">
        <f>Table1[[#Headers],[CANTO]]</f>
        <v>CANTO</v>
      </c>
      <c r="AN45" t="str">
        <f>Table13456[[#This Row],[CANTO]]</f>
        <v>CARITAS CHRISTI URGET NOS</v>
      </c>
    </row>
    <row r="46" spans="1:40" x14ac:dyDescent="0.25">
      <c r="A46">
        <v>36</v>
      </c>
      <c r="B46" t="s">
        <v>311</v>
      </c>
      <c r="C46">
        <v>43</v>
      </c>
      <c r="D46" t="s">
        <v>312</v>
      </c>
      <c r="E46" t="s">
        <v>313</v>
      </c>
      <c r="F46" t="s">
        <v>314</v>
      </c>
      <c r="G46" t="s">
        <v>420</v>
      </c>
      <c r="H46" t="s">
        <v>316</v>
      </c>
      <c r="I46" t="s">
        <v>317</v>
      </c>
      <c r="J46" t="s">
        <v>314</v>
      </c>
      <c r="K46" t="s">
        <v>421</v>
      </c>
      <c r="L46" t="s">
        <v>319</v>
      </c>
      <c r="M46" t="s">
        <v>320</v>
      </c>
      <c r="N46" t="s">
        <v>314</v>
      </c>
      <c r="O46" t="s">
        <v>329</v>
      </c>
      <c r="P46" t="s">
        <v>314</v>
      </c>
      <c r="Q46" t="s">
        <v>322</v>
      </c>
      <c r="R46" t="s">
        <v>314</v>
      </c>
      <c r="S46" t="s">
        <v>332</v>
      </c>
      <c r="AD46" t="s">
        <v>325</v>
      </c>
      <c r="AE46" t="str" cm="1">
        <f t="array" ref="AE46">_xlfn.LET(
    _xlpm.texto_limpio, _xlfn.REDUCE(
        LOWER(Table13456[[#This Row],[Titulo]]),
        {"á";"é";"í";"ó";"ú";"ñ";",";" "},
        _xlfn.LAMBDA(_xlpm.acum,_xlpm.caracter, SUBSTITUTE(_xlpm.acum, _xlpm.caracter, CHOOSE(MATCH(_xlpm.caracter, {"á";"é";"í";"ó";"ú";"ñ";",";" "}, 0), "a","e","i","o","u","n","","")))
    ),
    _xlfn.CONCAT("/cantos/resucito/", AG46, "/", _xlpm.texto_limpio, ".html")
)</f>
        <v>/cantos/resucito/c/carmen63-(estanrotasmisataduras).html</v>
      </c>
      <c r="AF46" t="s">
        <v>326</v>
      </c>
      <c r="AG46" t="str">
        <f>LOWER(LEFT(Table13456[[#This Row],[Titulo]],1))</f>
        <v>c</v>
      </c>
      <c r="AH46" t="str">
        <f>_xlfn.CONCAT(Table13456[[#This Row],[ID]:[c021]])</f>
        <v>{id:43,title: "Carmen 63 - (ESTÁN ROTAS MIS ATADURAS )", subtitle: "(Rabindranath Tagore)*", category: "Precatecumenado", moments: ["Nuevo Testamento"], url: "/cantos/resucito/c/carmen63-(estanrotasmisataduras).html"},</v>
      </c>
      <c r="AI46" t="str">
        <f>UPPER(Table13456[[#This Row],[Titulo]])</f>
        <v>CARMEN 63 - (ESTÁN ROTAS MIS ATADURAS )</v>
      </c>
      <c r="AJ46" t="str">
        <f>LOWER(SUBSTITUTE(Table13456[[#This Row],[CANTO]], " ", ""))</f>
        <v>carmen63-(estánrotasmisataduras)</v>
      </c>
      <c r="AK46" t="str">
        <f>Table13456[[#This Row],[Subtitle5]]</f>
        <v>(Rabindranath Tagore)*</v>
      </c>
      <c r="AM46" t="str">
        <f>Table1[[#Headers],[CANTO]]</f>
        <v>CANTO</v>
      </c>
      <c r="AN46" t="str">
        <f>Table13456[[#This Row],[CANTO]]</f>
        <v>CARMEN 63 - (ESTÁN ROTAS MIS ATADURAS )</v>
      </c>
    </row>
    <row r="47" spans="1:40" x14ac:dyDescent="0.25">
      <c r="A47">
        <v>185</v>
      </c>
      <c r="B47" t="s">
        <v>311</v>
      </c>
      <c r="C47">
        <v>44</v>
      </c>
      <c r="D47" t="s">
        <v>312</v>
      </c>
      <c r="E47" t="s">
        <v>313</v>
      </c>
      <c r="F47" t="s">
        <v>314</v>
      </c>
      <c r="G47" t="s">
        <v>422</v>
      </c>
      <c r="H47" t="s">
        <v>316</v>
      </c>
      <c r="I47" t="s">
        <v>317</v>
      </c>
      <c r="J47" t="s">
        <v>314</v>
      </c>
      <c r="K47" t="s">
        <v>423</v>
      </c>
      <c r="L47" t="s">
        <v>319</v>
      </c>
      <c r="M47" t="s">
        <v>320</v>
      </c>
      <c r="N47" t="s">
        <v>314</v>
      </c>
      <c r="O47" s="7" t="s">
        <v>351</v>
      </c>
      <c r="P47" t="s">
        <v>314</v>
      </c>
      <c r="Q47" t="s">
        <v>322</v>
      </c>
      <c r="R47" t="s">
        <v>314</v>
      </c>
      <c r="S47" t="s">
        <v>332</v>
      </c>
      <c r="AD47" t="s">
        <v>325</v>
      </c>
      <c r="AE47" t="str" cm="1">
        <f t="array" ref="AE47">_xlfn.LET(
    _xlpm.texto_limpio, _xlfn.REDUCE(
        LOWER(Table13456[[#This Row],[Titulo]]),
        {"á";"é";"í";"ó";"ú";"ñ";",";" "},
        _xlfn.LAMBDA(_xlpm.acum,_xlpm.caracter, SUBSTITUTE(_xlpm.acum, _xlpm.caracter, CHOOSE(MATCH(_xlpm.caracter, {"á";"é";"í";"ó";"ú";"ñ";",";" "}, 0), "a","e","i","o","u","n","","")))
    ),
    _xlfn.CONCAT("/cantos/resucito/", AG47, "/", _xlpm.texto_limpio, ".html")
)</f>
        <v>/cantos/resucito/c/celebracionpenitencial(bendicionpenitencial).html</v>
      </c>
      <c r="AF47" t="s">
        <v>326</v>
      </c>
      <c r="AG47" t="str">
        <f>LOWER(LEFT(Table13456[[#This Row],[Titulo]],1))</f>
        <v>c</v>
      </c>
      <c r="AH47" t="str">
        <f>_xlfn.CONCAT(Table13456[[#This Row],[ID]:[c021]])</f>
        <v>{id:44,title: "Celebración penitencial (Bendición penitencial )", subtitle: "Acción de gracias", category: "Liturgia", moments: ["Nuevo Testamento"], url: "/cantos/resucito/c/celebracionpenitencial(bendicionpenitencial).html"},</v>
      </c>
      <c r="AI47" t="str">
        <f>UPPER(Table13456[[#This Row],[Titulo]])</f>
        <v>CELEBRACIÓN PENITENCIAL (BENDICIÓN PENITENCIAL )</v>
      </c>
      <c r="AJ47" t="str">
        <f>LOWER(SUBSTITUTE(Table13456[[#This Row],[CANTO]], " ", ""))</f>
        <v>celebraciónpenitencial(bendiciónpenitencial)</v>
      </c>
      <c r="AK47" t="str">
        <f>Table13456[[#This Row],[Subtitle5]]</f>
        <v>Acción de gracias</v>
      </c>
      <c r="AM47" t="str">
        <f>Table1[[#Headers],[CANTO]]</f>
        <v>CANTO</v>
      </c>
      <c r="AN47" t="str">
        <f>Table13456[[#This Row],[CANTO]]</f>
        <v>CELEBRACIÓN PENITENCIAL (BENDICIÓN PENITENCIAL )</v>
      </c>
    </row>
    <row r="48" spans="1:40" x14ac:dyDescent="0.25">
      <c r="A48">
        <v>37</v>
      </c>
      <c r="B48" t="s">
        <v>311</v>
      </c>
      <c r="C48">
        <v>45</v>
      </c>
      <c r="D48" t="s">
        <v>312</v>
      </c>
      <c r="E48" t="s">
        <v>313</v>
      </c>
      <c r="F48" t="s">
        <v>314</v>
      </c>
      <c r="G48" t="s">
        <v>424</v>
      </c>
      <c r="H48" t="s">
        <v>316</v>
      </c>
      <c r="I48" t="s">
        <v>317</v>
      </c>
      <c r="J48" t="s">
        <v>314</v>
      </c>
      <c r="K48" t="s">
        <v>425</v>
      </c>
      <c r="L48" t="s">
        <v>319</v>
      </c>
      <c r="M48" t="s">
        <v>320</v>
      </c>
      <c r="N48" t="s">
        <v>314</v>
      </c>
      <c r="O48" t="s">
        <v>329</v>
      </c>
      <c r="P48" t="s">
        <v>314</v>
      </c>
      <c r="Q48" t="s">
        <v>322</v>
      </c>
      <c r="R48" t="s">
        <v>314</v>
      </c>
      <c r="S48" t="s">
        <v>295</v>
      </c>
      <c r="T48" t="s">
        <v>323</v>
      </c>
      <c r="U48" t="s">
        <v>330</v>
      </c>
      <c r="AD48" t="s">
        <v>325</v>
      </c>
      <c r="AE48" t="str" cm="1">
        <f t="array" ref="AE48">_xlfn.LET(
    _xlpm.texto_limpio, _xlfn.REDUCE(
        LOWER(Table13456[[#This Row],[Titulo]]),
        {"á";"é";"í";"ó";"ú";"ñ";",";" "},
        _xlfn.LAMBDA(_xlpm.acum,_xlpm.caracter, SUBSTITUTE(_xlpm.acum, _xlpm.caracter, CHOOSE(MATCH(_xlpm.caracter, {"á";"é";"í";"ó";"ú";"ñ";",";" "}, 0), "a","e","i","o","u","n","","")))
    ),
    _xlfn.CONCAT("/cantos/resucito/", AG48, "/", _xlpm.texto_limpio, ".html")
)</f>
        <v>/cantos/resucito/c/comocondenadosamuerte.html</v>
      </c>
      <c r="AF48" t="s">
        <v>326</v>
      </c>
      <c r="AG48" t="str">
        <f>LOWER(LEFT(Table13456[[#This Row],[Titulo]],1))</f>
        <v>c</v>
      </c>
      <c r="AH48" t="str">
        <f>_xlfn.CONCAT(Table13456[[#This Row],[ID]:[c021]])</f>
        <v>{id:45,title: "Como condenados a muerte", subtitle: "1ª Corintios 4,9-13", category: "Precatecumenado", moments: ["Pascua", "Comunión"], url: "/cantos/resucito/c/comocondenadosamuerte.html"},</v>
      </c>
      <c r="AI48" t="str">
        <f>UPPER(Table13456[[#This Row],[Titulo]])</f>
        <v>COMO CONDENADOS A MUERTE</v>
      </c>
      <c r="AJ48" t="str">
        <f>LOWER(SUBSTITUTE(Table13456[[#This Row],[CANTO]], " ", ""))</f>
        <v>comocondenadosamuerte</v>
      </c>
      <c r="AK48" t="str">
        <f>Table13456[[#This Row],[Subtitle5]]</f>
        <v>1ª Corintios 4,9-13</v>
      </c>
      <c r="AM48" t="str">
        <f>Table1[[#Headers],[CANTO]]</f>
        <v>CANTO</v>
      </c>
      <c r="AN48" t="str">
        <f>Table13456[[#This Row],[CANTO]]</f>
        <v>COMO CONDENADOS A MUERTE</v>
      </c>
    </row>
    <row r="49" spans="1:40" x14ac:dyDescent="0.25">
      <c r="A49">
        <v>239</v>
      </c>
      <c r="B49" t="s">
        <v>311</v>
      </c>
      <c r="C49">
        <v>46</v>
      </c>
      <c r="D49" t="s">
        <v>312</v>
      </c>
      <c r="E49" t="s">
        <v>313</v>
      </c>
      <c r="F49" t="s">
        <v>314</v>
      </c>
      <c r="G49" t="s">
        <v>426</v>
      </c>
      <c r="H49" t="s">
        <v>316</v>
      </c>
      <c r="I49" t="s">
        <v>317</v>
      </c>
      <c r="J49" t="s">
        <v>314</v>
      </c>
      <c r="K49" t="s">
        <v>427</v>
      </c>
      <c r="L49" t="s">
        <v>319</v>
      </c>
      <c r="M49" t="s">
        <v>320</v>
      </c>
      <c r="N49" t="s">
        <v>314</v>
      </c>
      <c r="O49" s="4" t="s">
        <v>321</v>
      </c>
      <c r="P49" t="s">
        <v>314</v>
      </c>
      <c r="Q49" t="s">
        <v>322</v>
      </c>
      <c r="R49" t="s">
        <v>314</v>
      </c>
      <c r="S49" t="s">
        <v>324</v>
      </c>
      <c r="T49" t="s">
        <v>323</v>
      </c>
      <c r="U49" t="s">
        <v>305</v>
      </c>
      <c r="V49" t="s">
        <v>323</v>
      </c>
      <c r="W49" t="s">
        <v>330</v>
      </c>
      <c r="AD49" t="s">
        <v>325</v>
      </c>
      <c r="AE49" t="str" cm="1">
        <f t="array" ref="AE49">_xlfn.LET(
    _xlpm.texto_limpio, _xlfn.REDUCE(
        LOWER(Table13456[[#This Row],[Titulo]]),
        {"á";"é";"í";"ó";"ú";"ñ";",";" "},
        _xlfn.LAMBDA(_xlpm.acum,_xlpm.caracter, SUBSTITUTE(_xlpm.acum, _xlpm.caracter, CHOOSE(MATCH(_xlpm.caracter, {"á";"é";"í";"ó";"ú";"ñ";",";" "}, 0), "a","e","i","o","u","n","","")))
    ),
    _xlfn.CONCAT("/cantos/resucito/", AG49, "/", _xlpm.texto_limpio, ".html")
)</f>
        <v>/cantos/resucito/c/comodestilalamiel.html</v>
      </c>
      <c r="AF49" t="s">
        <v>326</v>
      </c>
      <c r="AG49" t="str">
        <f>LOWER(LEFT(Table13456[[#This Row],[Titulo]],1))</f>
        <v>c</v>
      </c>
      <c r="AH49" t="str">
        <f>_xlfn.CONCAT(Table13456[[#This Row],[ID]:[c021]])</f>
        <v>{id:46,title: "Como destila la miel", subtitle: "Oda XL de Salomón", category: "Eleccion", moments: ["Laudes/Visperas", "Entrada", "Comunión"], url: "/cantos/resucito/c/comodestilalamiel.html"},</v>
      </c>
      <c r="AI49" t="str">
        <f>UPPER(Table13456[[#This Row],[Titulo]])</f>
        <v>COMO DESTILA LA MIEL</v>
      </c>
      <c r="AJ49" t="str">
        <f>LOWER(SUBSTITUTE(Table13456[[#This Row],[CANTO]], " ", ""))</f>
        <v>comodestilalamiel</v>
      </c>
      <c r="AK49" t="str">
        <f>Table13456[[#This Row],[Subtitle5]]</f>
        <v>Oda XL de Salomón</v>
      </c>
      <c r="AM49" t="str">
        <f>Table1[[#Headers],[CANTO]]</f>
        <v>CANTO</v>
      </c>
      <c r="AN49" t="str">
        <f>Table13456[[#This Row],[CANTO]]</f>
        <v>COMO DESTILA LA MIEL</v>
      </c>
    </row>
    <row r="50" spans="1:40" x14ac:dyDescent="0.25">
      <c r="A50">
        <v>221</v>
      </c>
      <c r="B50" t="s">
        <v>311</v>
      </c>
      <c r="C50">
        <v>47</v>
      </c>
      <c r="D50" t="s">
        <v>312</v>
      </c>
      <c r="E50" t="s">
        <v>313</v>
      </c>
      <c r="F50" t="s">
        <v>314</v>
      </c>
      <c r="G50" t="s">
        <v>428</v>
      </c>
      <c r="H50" t="s">
        <v>316</v>
      </c>
      <c r="I50" t="s">
        <v>317</v>
      </c>
      <c r="J50" t="s">
        <v>314</v>
      </c>
      <c r="K50" t="s">
        <v>429</v>
      </c>
      <c r="L50" t="s">
        <v>319</v>
      </c>
      <c r="M50" t="s">
        <v>320</v>
      </c>
      <c r="N50" t="s">
        <v>314</v>
      </c>
      <c r="O50" s="8" t="s">
        <v>430</v>
      </c>
      <c r="P50" t="s">
        <v>314</v>
      </c>
      <c r="Q50" t="s">
        <v>322</v>
      </c>
      <c r="R50" t="s">
        <v>314</v>
      </c>
      <c r="S50" t="s">
        <v>370</v>
      </c>
      <c r="T50" t="s">
        <v>323</v>
      </c>
      <c r="U50" t="s">
        <v>338</v>
      </c>
      <c r="AD50" t="s">
        <v>325</v>
      </c>
      <c r="AE50" t="str" cm="1">
        <f t="array" ref="AE50">_xlfn.LET(
    _xlpm.texto_limpio, _xlfn.REDUCE(
        LOWER(Table13456[[#This Row],[Titulo]]),
        {"á";"é";"í";"ó";"ú";"ñ";",";" "},
        _xlfn.LAMBDA(_xlpm.acum,_xlpm.caracter, SUBSTITUTE(_xlpm.acum, _xlpm.caracter, CHOOSE(MATCH(_xlpm.caracter, {"á";"é";"í";"ó";"ú";"ñ";",";" "}, 0), "a","e","i","o","u","n","","")))
    ),
    _xlfn.CONCAT("/cantos/resucito/", AG50, "/", _xlpm.texto_limpio, ".html")
)</f>
        <v>/cantos/resucito/c/comoelimpulsoquesientelaira.html</v>
      </c>
      <c r="AF50" t="s">
        <v>326</v>
      </c>
      <c r="AG50" t="str">
        <f>LOWER(LEFT(Table13456[[#This Row],[Titulo]],1))</f>
        <v>c</v>
      </c>
      <c r="AH50" t="str">
        <f>_xlfn.CONCAT(Table13456[[#This Row],[ID]:[c021]])</f>
        <v>{id:47,title: "Como el impulso que siente la ira", subtitle: "Oda VII de Salomón", category: "Catecumenado", moments: ["Paz", "Antiguo Testamento"], url: "/cantos/resucito/c/comoelimpulsoquesientelaira.html"},</v>
      </c>
      <c r="AI50" t="str">
        <f>UPPER(Table13456[[#This Row],[Titulo]])</f>
        <v>COMO EL IMPULSO QUE SIENTE LA IRA</v>
      </c>
      <c r="AJ50" t="str">
        <f>LOWER(SUBSTITUTE(Table13456[[#This Row],[CANTO]], " ", ""))</f>
        <v>comoelimpulsoquesientelaira</v>
      </c>
      <c r="AK50" t="str">
        <f>Table13456[[#This Row],[Subtitle5]]</f>
        <v>Oda VII de Salomón</v>
      </c>
      <c r="AM50" t="str">
        <f>Table1[[#Headers],[CANTO]]</f>
        <v>CANTO</v>
      </c>
      <c r="AN50" t="str">
        <f>Table13456[[#This Row],[CANTO]]</f>
        <v>COMO EL IMPULSO QUE SIENTE LA IRA</v>
      </c>
    </row>
    <row r="51" spans="1:40" x14ac:dyDescent="0.25">
      <c r="A51">
        <v>38</v>
      </c>
      <c r="B51" t="s">
        <v>311</v>
      </c>
      <c r="C51">
        <v>48</v>
      </c>
      <c r="D51" t="s">
        <v>312</v>
      </c>
      <c r="E51" t="s">
        <v>313</v>
      </c>
      <c r="F51" t="s">
        <v>314</v>
      </c>
      <c r="G51" t="s">
        <v>431</v>
      </c>
      <c r="H51" t="s">
        <v>316</v>
      </c>
      <c r="I51" t="s">
        <v>317</v>
      </c>
      <c r="J51" t="s">
        <v>314</v>
      </c>
      <c r="K51" t="s">
        <v>432</v>
      </c>
      <c r="L51" t="s">
        <v>319</v>
      </c>
      <c r="M51" t="s">
        <v>320</v>
      </c>
      <c r="N51" t="s">
        <v>314</v>
      </c>
      <c r="O51" t="s">
        <v>329</v>
      </c>
      <c r="P51" t="s">
        <v>314</v>
      </c>
      <c r="Q51" t="s">
        <v>322</v>
      </c>
      <c r="R51" t="s">
        <v>314</v>
      </c>
      <c r="S51" t="s">
        <v>337</v>
      </c>
      <c r="T51" t="s">
        <v>323</v>
      </c>
      <c r="U51" t="s">
        <v>324</v>
      </c>
      <c r="V51" t="s">
        <v>323</v>
      </c>
      <c r="W51" t="s">
        <v>338</v>
      </c>
      <c r="AD51" t="s">
        <v>325</v>
      </c>
      <c r="AE51" t="str" cm="1">
        <f t="array" ref="AE51">_xlfn.LET(
    _xlpm.texto_limpio, _xlfn.REDUCE(
        LOWER(Table13456[[#This Row],[Titulo]]),
        {"á";"é";"í";"ó";"ú";"ñ";",";" "},
        _xlfn.LAMBDA(_xlpm.acum,_xlpm.caracter, SUBSTITUTE(_xlpm.acum, _xlpm.caracter, CHOOSE(MATCH(_xlpm.caracter, {"á";"é";"í";"ó";"ú";"ñ";",";" "}, 0), "a","e","i","o","u","n","","")))
    ),
    _xlfn.CONCAT("/cantos/resucito/", AG51, "/", _xlpm.texto_limpio, ".html")
)</f>
        <v>/cantos/resucito/c/comoesmaravilloso.html</v>
      </c>
      <c r="AF51" t="s">
        <v>326</v>
      </c>
      <c r="AG51" t="str">
        <f>LOWER(LEFT(Table13456[[#This Row],[Titulo]],1))</f>
        <v>c</v>
      </c>
      <c r="AH51" t="str">
        <f>_xlfn.CONCAT(Table13456[[#This Row],[ID]:[c021]])</f>
        <v>{id:48,title: "Cómo es maravilloso", subtitle: "Salmo 133 (132)", category: "Precatecumenado", moments: ["Cuaresma", "Laudes/Visperas", "Antiguo Testamento"], url: "/cantos/resucito/c/comoesmaravilloso.html"},</v>
      </c>
      <c r="AI51" t="str">
        <f>UPPER(Table13456[[#This Row],[Titulo]])</f>
        <v>CÓMO ES MARAVILLOSO</v>
      </c>
      <c r="AJ51" t="str">
        <f>LOWER(SUBSTITUTE(Table13456[[#This Row],[CANTO]], " ", ""))</f>
        <v>cómoesmaravilloso</v>
      </c>
      <c r="AK51" t="str">
        <f>Table13456[[#This Row],[Subtitle5]]</f>
        <v>Salmo 133 (132)</v>
      </c>
      <c r="AM51" t="str">
        <f>Table1[[#Headers],[CANTO]]</f>
        <v>CANTO</v>
      </c>
      <c r="AN51" t="str">
        <f>Table13456[[#This Row],[CANTO]]</f>
        <v>CÓMO ES MARAVILLOSO</v>
      </c>
    </row>
    <row r="52" spans="1:40" x14ac:dyDescent="0.25">
      <c r="A52">
        <v>39</v>
      </c>
      <c r="B52" t="s">
        <v>311</v>
      </c>
      <c r="C52">
        <v>49</v>
      </c>
      <c r="D52" t="s">
        <v>312</v>
      </c>
      <c r="E52" t="s">
        <v>313</v>
      </c>
      <c r="F52" t="s">
        <v>314</v>
      </c>
      <c r="G52" t="s">
        <v>433</v>
      </c>
      <c r="H52" t="s">
        <v>316</v>
      </c>
      <c r="I52" t="s">
        <v>317</v>
      </c>
      <c r="J52" t="s">
        <v>314</v>
      </c>
      <c r="K52" t="s">
        <v>434</v>
      </c>
      <c r="L52" t="s">
        <v>319</v>
      </c>
      <c r="M52" t="s">
        <v>320</v>
      </c>
      <c r="N52" t="s">
        <v>314</v>
      </c>
      <c r="O52" t="s">
        <v>329</v>
      </c>
      <c r="P52" t="s">
        <v>314</v>
      </c>
      <c r="Q52" t="s">
        <v>322</v>
      </c>
      <c r="R52" t="s">
        <v>314</v>
      </c>
      <c r="S52" t="s">
        <v>295</v>
      </c>
      <c r="T52" t="s">
        <v>323</v>
      </c>
      <c r="U52" t="s">
        <v>330</v>
      </c>
      <c r="V52" t="s">
        <v>323</v>
      </c>
      <c r="W52" t="s">
        <v>338</v>
      </c>
      <c r="AD52" t="s">
        <v>325</v>
      </c>
      <c r="AE52" t="str" cm="1">
        <f t="array" ref="AE52">_xlfn.LET(
    _xlpm.texto_limpio, _xlfn.REDUCE(
        LOWER(Table13456[[#This Row],[Titulo]]),
        {"á";"é";"í";"ó";"ú";"ñ";",";" "},
        _xlfn.LAMBDA(_xlpm.acum,_xlpm.caracter, SUBSTITUTE(_xlpm.acum, _xlpm.caracter, CHOOSE(MATCH(_xlpm.caracter, {"á";"é";"í";"ó";"ú";"ñ";",";" "}, 0), "a","e","i","o","u","n","","")))
    ),
    _xlfn.CONCAT("/cantos/resucito/", AG52, "/", _xlpm.texto_limpio, ".html")
)</f>
        <v>/cantos/resucito/c/comolacierva.html</v>
      </c>
      <c r="AF52" t="s">
        <v>326</v>
      </c>
      <c r="AG52" t="str">
        <f>LOWER(LEFT(Table13456[[#This Row],[Titulo]],1))</f>
        <v>c</v>
      </c>
      <c r="AH52" t="str">
        <f>_xlfn.CONCAT(Table13456[[#This Row],[ID]:[c021]])</f>
        <v>{id:49,title: "Como la cierva", subtitle: "Salmo 42-43 (41-42)", category: "Precatecumenado", moments: ["Pascua", "Comunión", "Antiguo Testamento"], url: "/cantos/resucito/c/comolacierva.html"},</v>
      </c>
      <c r="AI52" t="str">
        <f>UPPER(Table13456[[#This Row],[Titulo]])</f>
        <v>COMO LA CIERVA</v>
      </c>
      <c r="AJ52" t="str">
        <f>LOWER(SUBSTITUTE(Table13456[[#This Row],[CANTO]], " ", ""))</f>
        <v>comolacierva</v>
      </c>
      <c r="AK52" t="str">
        <f>Table13456[[#This Row],[Subtitle5]]</f>
        <v>Salmo 42-43 (41-42)</v>
      </c>
      <c r="AM52" t="str">
        <f>Table1[[#Headers],[CANTO]]</f>
        <v>CANTO</v>
      </c>
      <c r="AN52" t="str">
        <f>Table13456[[#This Row],[CANTO]]</f>
        <v>COMO LA CIERVA</v>
      </c>
    </row>
    <row r="53" spans="1:40" x14ac:dyDescent="0.25">
      <c r="A53">
        <v>240</v>
      </c>
      <c r="B53" t="s">
        <v>311</v>
      </c>
      <c r="C53">
        <v>50</v>
      </c>
      <c r="D53" t="s">
        <v>312</v>
      </c>
      <c r="E53" t="s">
        <v>313</v>
      </c>
      <c r="F53" t="s">
        <v>314</v>
      </c>
      <c r="G53" t="s">
        <v>435</v>
      </c>
      <c r="H53" t="s">
        <v>316</v>
      </c>
      <c r="I53" t="s">
        <v>317</v>
      </c>
      <c r="J53" t="s">
        <v>314</v>
      </c>
      <c r="K53" t="s">
        <v>436</v>
      </c>
      <c r="L53" t="s">
        <v>319</v>
      </c>
      <c r="M53" t="s">
        <v>320</v>
      </c>
      <c r="N53" t="s">
        <v>314</v>
      </c>
      <c r="O53" s="4" t="s">
        <v>321</v>
      </c>
      <c r="P53" t="s">
        <v>314</v>
      </c>
      <c r="Q53" t="s">
        <v>322</v>
      </c>
      <c r="R53" t="s">
        <v>314</v>
      </c>
      <c r="S53" t="s">
        <v>362</v>
      </c>
      <c r="T53" t="s">
        <v>323</v>
      </c>
      <c r="U53" t="s">
        <v>305</v>
      </c>
      <c r="V53" t="s">
        <v>323</v>
      </c>
      <c r="W53" t="s">
        <v>370</v>
      </c>
      <c r="X53" t="s">
        <v>323</v>
      </c>
      <c r="Y53" t="s">
        <v>331</v>
      </c>
      <c r="Z53" t="s">
        <v>323</v>
      </c>
      <c r="AA53" t="s">
        <v>338</v>
      </c>
      <c r="AD53" t="s">
        <v>325</v>
      </c>
      <c r="AE53" t="str" cm="1">
        <f t="array" ref="AE53">_xlfn.LET(
    _xlpm.texto_limpio, _xlfn.REDUCE(
        LOWER(Table13456[[#This Row],[Titulo]]),
        {"á";"é";"í";"ó";"ú";"ñ";",";" "},
        _xlfn.LAMBDA(_xlpm.acum,_xlpm.caracter, SUBSTITUTE(_xlpm.acum, _xlpm.caracter, CHOOSE(MATCH(_xlpm.caracter, {"á";"é";"í";"ó";"ú";"ñ";",";" "}, 0), "a","e","i","o","u","n","","")))
    ),
    _xlfn.CONCAT("/cantos/resucito/", AG53, "/", _xlpm.texto_limpio, ".html")
)</f>
        <v>/cantos/resucito/c/comolirioentreloscardos.html</v>
      </c>
      <c r="AF53" t="s">
        <v>326</v>
      </c>
      <c r="AG53" t="str">
        <f>LOWER(LEFT(Table13456[[#This Row],[Titulo]],1))</f>
        <v>c</v>
      </c>
      <c r="AH53" t="str">
        <f>_xlfn.CONCAT(Table13456[[#This Row],[ID]:[c021]])</f>
        <v>{id:50,title: "Como lirio entre los cardos", subtitle: "Cantar de los cantares 1,13ss ", category: "Eleccion", moments: ["Adviento", "Entrada", "Paz", "Final", "Antiguo Testamento"], url: "/cantos/resucito/c/comolirioentreloscardos.html"},</v>
      </c>
      <c r="AI53" t="str">
        <f>UPPER(Table13456[[#This Row],[Titulo]])</f>
        <v>COMO LIRIO ENTRE LOS CARDOS</v>
      </c>
      <c r="AJ53" t="str">
        <f>LOWER(SUBSTITUTE(Table13456[[#This Row],[CANTO]], " ", ""))</f>
        <v>comolirioentreloscardos</v>
      </c>
      <c r="AK53" t="str">
        <f>Table13456[[#This Row],[Subtitle5]]</f>
        <v xml:space="preserve">Cantar de los cantares 1,13ss </v>
      </c>
      <c r="AM53" t="str">
        <f>Table1[[#Headers],[CANTO]]</f>
        <v>CANTO</v>
      </c>
      <c r="AN53" t="str">
        <f>Table13456[[#This Row],[CANTO]]</f>
        <v>COMO LIRIO ENTRE LOS CARDOS</v>
      </c>
    </row>
    <row r="54" spans="1:40" x14ac:dyDescent="0.25">
      <c r="A54">
        <v>40</v>
      </c>
      <c r="B54" t="s">
        <v>311</v>
      </c>
      <c r="C54">
        <v>51</v>
      </c>
      <c r="D54" t="s">
        <v>312</v>
      </c>
      <c r="E54" t="s">
        <v>313</v>
      </c>
      <c r="F54" t="s">
        <v>314</v>
      </c>
      <c r="G54" t="s">
        <v>437</v>
      </c>
      <c r="H54" t="s">
        <v>316</v>
      </c>
      <c r="I54" t="s">
        <v>317</v>
      </c>
      <c r="J54" t="s">
        <v>314</v>
      </c>
      <c r="K54" t="s">
        <v>169</v>
      </c>
      <c r="L54" t="s">
        <v>319</v>
      </c>
      <c r="M54" t="s">
        <v>320</v>
      </c>
      <c r="N54" t="s">
        <v>314</v>
      </c>
      <c r="O54" t="s">
        <v>329</v>
      </c>
      <c r="P54" t="s">
        <v>314</v>
      </c>
      <c r="Q54" t="s">
        <v>322</v>
      </c>
      <c r="R54" t="s">
        <v>314</v>
      </c>
      <c r="S54" t="s">
        <v>438</v>
      </c>
      <c r="AD54" t="s">
        <v>325</v>
      </c>
      <c r="AE54" t="str" cm="1">
        <f t="array" ref="AE54">_xlfn.LET(
    _xlpm.texto_limpio, _xlfn.REDUCE(
        LOWER(Table13456[[#This Row],[Titulo]]),
        {"á";"é";"í";"ó";"ú";"ñ";",";" "},
        _xlfn.LAMBDA(_xlpm.acum,_xlpm.caracter, SUBSTITUTE(_xlpm.acum, _xlpm.caracter, CHOOSE(MATCH(_xlpm.caracter, {"á";"é";"í";"ó";"ú";"ñ";",";" "}, 0), "a","e","i","o","u","n","","")))
    ),
    _xlfn.CONCAT("/cantos/resucito/", AG54, "/", _xlpm.texto_limpio, ".html")
)</f>
        <v>/cantos/resucito/c/comoovejaqueve.html</v>
      </c>
      <c r="AF54" t="s">
        <v>326</v>
      </c>
      <c r="AG54" t="str">
        <f>LOWER(LEFT(Table13456[[#This Row],[Titulo]],1))</f>
        <v>c</v>
      </c>
      <c r="AH54" t="str">
        <f>_xlfn.CONCAT(Table13456[[#This Row],[ID]:[c021]])</f>
        <v>{id:51,title: "Como oveja que ve", subtitle: "Kontáklon (Romano el Meloda)", category: "Precatecumenado", moments: ["Fracción del Pan"], url: "/cantos/resucito/c/comoovejaqueve.html"},</v>
      </c>
      <c r="AI54" t="str">
        <f>UPPER(Table13456[[#This Row],[Titulo]])</f>
        <v>COMO OVEJA QUE VE</v>
      </c>
      <c r="AJ54" t="str">
        <f>LOWER(SUBSTITUTE(Table13456[[#This Row],[CANTO]], " ", ""))</f>
        <v>comoovejaqueve</v>
      </c>
      <c r="AK54" t="str">
        <f>Table13456[[#This Row],[Subtitle5]]</f>
        <v>Kontáklon (Romano el Meloda)</v>
      </c>
      <c r="AM54" t="str">
        <f>Table1[[#Headers],[CANTO]]</f>
        <v>CANTO</v>
      </c>
      <c r="AN54" t="str">
        <f>Table13456[[#This Row],[CANTO]]</f>
        <v>COMO OVEJA QUE VE</v>
      </c>
    </row>
    <row r="55" spans="1:40" x14ac:dyDescent="0.25">
      <c r="A55">
        <v>41</v>
      </c>
      <c r="B55" t="s">
        <v>311</v>
      </c>
      <c r="C55">
        <v>52</v>
      </c>
      <c r="D55" t="s">
        <v>312</v>
      </c>
      <c r="E55" t="s">
        <v>313</v>
      </c>
      <c r="F55" t="s">
        <v>314</v>
      </c>
      <c r="G55" t="s">
        <v>439</v>
      </c>
      <c r="H55" t="s">
        <v>316</v>
      </c>
      <c r="I55" t="s">
        <v>317</v>
      </c>
      <c r="J55" t="s">
        <v>314</v>
      </c>
      <c r="K55" t="s">
        <v>440</v>
      </c>
      <c r="L55" t="s">
        <v>319</v>
      </c>
      <c r="M55" t="s">
        <v>320</v>
      </c>
      <c r="N55" t="s">
        <v>314</v>
      </c>
      <c r="O55" t="s">
        <v>329</v>
      </c>
      <c r="P55" t="s">
        <v>314</v>
      </c>
      <c r="Q55" t="s">
        <v>322</v>
      </c>
      <c r="R55" t="s">
        <v>314</v>
      </c>
      <c r="AD55" t="s">
        <v>325</v>
      </c>
      <c r="AE55" t="str" cm="1">
        <f t="array" ref="AE55">_xlfn.LET(
    _xlpm.texto_limpio, _xlfn.REDUCE(
        LOWER(Table13456[[#This Row],[Titulo]]),
        {"á";"é";"í";"ó";"ú";"ñ";",";" "},
        _xlfn.LAMBDA(_xlpm.acum,_xlpm.caracter, SUBSTITUTE(_xlpm.acum, _xlpm.caracter, CHOOSE(MATCH(_xlpm.caracter, {"á";"é";"í";"ó";"ú";"ñ";",";" "}, 0), "a","e","i","o","u","n","","")))
    ),
    _xlfn.CONCAT("/cantos/resucito/", AG55, "/", _xlpm.texto_limpio, ".html")
)</f>
        <v>/cantos/resucito/c/consoladamipueblo.html</v>
      </c>
      <c r="AF55" t="s">
        <v>326</v>
      </c>
      <c r="AG55" t="str">
        <f>LOWER(LEFT(Table13456[[#This Row],[Titulo]],1))</f>
        <v>c</v>
      </c>
      <c r="AH55" t="str">
        <f>_xlfn.CONCAT(Table13456[[#This Row],[ID]:[c021]])</f>
        <v>{id:52,title: "Consolad a mi pueblo", subtitle: "Isaías 40,1-11 - Melodía hebraica ", category: "Precatecumenado", moments: [""], url: "/cantos/resucito/c/consoladamipueblo.html"},</v>
      </c>
      <c r="AI55" t="str">
        <f>UPPER(Table13456[[#This Row],[Titulo]])</f>
        <v>CONSOLAD A MI PUEBLO</v>
      </c>
      <c r="AJ55" t="str">
        <f>LOWER(SUBSTITUTE(Table13456[[#This Row],[CANTO]], " ", ""))</f>
        <v>consoladamipueblo</v>
      </c>
      <c r="AK55" t="str">
        <f>Table13456[[#This Row],[Subtitle5]]</f>
        <v xml:space="preserve">Isaías 40,1-11 - Melodía hebraica </v>
      </c>
      <c r="AM55" t="str">
        <f>Table1[[#Headers],[CANTO]]</f>
        <v>CANTO</v>
      </c>
      <c r="AN55" t="str">
        <f>Table13456[[#This Row],[CANTO]]</f>
        <v>CONSOLAD A MI PUEBLO</v>
      </c>
    </row>
    <row r="56" spans="1:40" x14ac:dyDescent="0.25">
      <c r="A56">
        <v>186</v>
      </c>
      <c r="B56" t="s">
        <v>311</v>
      </c>
      <c r="C56">
        <v>53</v>
      </c>
      <c r="D56" t="s">
        <v>312</v>
      </c>
      <c r="E56" t="s">
        <v>313</v>
      </c>
      <c r="F56" t="s">
        <v>314</v>
      </c>
      <c r="G56" t="s">
        <v>441</v>
      </c>
      <c r="H56" t="s">
        <v>316</v>
      </c>
      <c r="I56" t="s">
        <v>317</v>
      </c>
      <c r="J56" t="s">
        <v>314</v>
      </c>
      <c r="K56" t="s">
        <v>442</v>
      </c>
      <c r="L56" t="s">
        <v>319</v>
      </c>
      <c r="M56" t="s">
        <v>320</v>
      </c>
      <c r="N56" t="s">
        <v>314</v>
      </c>
      <c r="O56" s="7" t="s">
        <v>351</v>
      </c>
      <c r="P56" t="s">
        <v>314</v>
      </c>
      <c r="Q56" t="s">
        <v>322</v>
      </c>
      <c r="R56" t="s">
        <v>314</v>
      </c>
      <c r="S56" t="s">
        <v>305</v>
      </c>
      <c r="AD56" t="s">
        <v>325</v>
      </c>
      <c r="AE56" t="str" cm="1">
        <f t="array" ref="AE56">_xlfn.LET(
    _xlpm.texto_limpio, _xlfn.REDUCE(
        LOWER(Table13456[[#This Row],[Titulo]]),
        {"á";"é";"í";"ó";"ú";"ñ";",";" "},
        _xlfn.LAMBDA(_xlpm.acum,_xlpm.caracter, SUBSTITUTE(_xlpm.acum, _xlpm.caracter, CHOOSE(MATCH(_xlpm.caracter, {"á";"é";"í";"ó";"ú";"ñ";",";" "}, 0), "a","e","i","o","u","n","","")))
    ),
    _xlfn.CONCAT("/cantos/resucito/", AG56, "/", _xlpm.texto_limpio, ".html")
)</f>
        <v>/cantos/resucito/c/corderodedios.html</v>
      </c>
      <c r="AF56" t="s">
        <v>326</v>
      </c>
      <c r="AG56" t="str">
        <f>LOWER(LEFT(Table13456[[#This Row],[Titulo]],1))</f>
        <v>c</v>
      </c>
      <c r="AH56" t="str">
        <f>_xlfn.CONCAT(Table13456[[#This Row],[ID]:[c021]])</f>
        <v>{id:53,title: "Cordero de Dios", subtitle: "Después de la consagración", category: "Liturgia", moments: ["Entrada"], url: "/cantos/resucito/c/corderodedios.html"},</v>
      </c>
      <c r="AI56" t="str">
        <f>UPPER(Table13456[[#This Row],[Titulo]])</f>
        <v>CORDERO DE DIOS</v>
      </c>
      <c r="AJ56" t="str">
        <f>LOWER(SUBSTITUTE(Table13456[[#This Row],[CANTO]], " ", ""))</f>
        <v>corderodedios</v>
      </c>
      <c r="AK56" t="str">
        <f>Table13456[[#This Row],[Subtitle5]]</f>
        <v>Después de la consagración</v>
      </c>
      <c r="AM56" t="str">
        <f>Table1[[#Headers],[CANTO]]</f>
        <v>CANTO</v>
      </c>
      <c r="AN56" t="str">
        <f>Table13456[[#This Row],[CANTO]]</f>
        <v>CORDERO DE DIOS</v>
      </c>
    </row>
    <row r="57" spans="1:40" x14ac:dyDescent="0.25">
      <c r="A57">
        <v>187</v>
      </c>
      <c r="B57" t="s">
        <v>311</v>
      </c>
      <c r="C57">
        <v>54</v>
      </c>
      <c r="D57" t="s">
        <v>312</v>
      </c>
      <c r="E57" t="s">
        <v>313</v>
      </c>
      <c r="F57" t="s">
        <v>314</v>
      </c>
      <c r="G57" t="s">
        <v>443</v>
      </c>
      <c r="H57" t="s">
        <v>316</v>
      </c>
      <c r="I57" t="s">
        <v>317</v>
      </c>
      <c r="J57" t="s">
        <v>314</v>
      </c>
      <c r="K57" t="s">
        <v>444</v>
      </c>
      <c r="L57" t="s">
        <v>319</v>
      </c>
      <c r="M57" t="s">
        <v>320</v>
      </c>
      <c r="N57" t="s">
        <v>314</v>
      </c>
      <c r="O57" s="7" t="s">
        <v>351</v>
      </c>
      <c r="P57" t="s">
        <v>314</v>
      </c>
      <c r="Q57" t="s">
        <v>322</v>
      </c>
      <c r="R57" t="s">
        <v>314</v>
      </c>
      <c r="S57" t="s">
        <v>295</v>
      </c>
      <c r="T57" t="s">
        <v>323</v>
      </c>
      <c r="U57" t="s">
        <v>324</v>
      </c>
      <c r="V57" t="s">
        <v>323</v>
      </c>
      <c r="W57" t="s">
        <v>330</v>
      </c>
      <c r="X57" t="s">
        <v>323</v>
      </c>
      <c r="Y57" t="s">
        <v>338</v>
      </c>
      <c r="AD57" t="s">
        <v>325</v>
      </c>
      <c r="AE57" t="str" cm="1">
        <f t="array" ref="AE57">_xlfn.LET(
    _xlpm.texto_limpio, _xlfn.REDUCE(
        LOWER(Table13456[[#This Row],[Titulo]]),
        {"á";"é";"í";"ó";"ú";"ñ";",";" "},
        _xlfn.LAMBDA(_xlpm.acum,_xlpm.caracter, SUBSTITUTE(_xlpm.acum, _xlpm.caracter, CHOOSE(MATCH(_xlpm.caracter, {"á";"é";"í";"ó";"ú";"ñ";",";" "}, 0), "a","e","i","o","u","n","","")))
    ),
    _xlfn.CONCAT("/cantos/resucito/", AG57, "/", _xlpm.texto_limpio, ".html")
)</f>
        <v>/cantos/resucito/c/credo.html</v>
      </c>
      <c r="AF57" t="s">
        <v>326</v>
      </c>
      <c r="AG57" t="str">
        <f>LOWER(LEFT(Table13456[[#This Row],[Titulo]],1))</f>
        <v>c</v>
      </c>
      <c r="AH57" t="str">
        <f>_xlfn.CONCAT(Table13456[[#This Row],[ID]:[c021]])</f>
        <v>{id:54,title: "Credo", subtitle: "Símbolo Apostólico", category: "Liturgia", moments: ["Pascua", "Laudes/Visperas", "Comunión", "Antiguo Testamento"], url: "/cantos/resucito/c/credo.html"},</v>
      </c>
      <c r="AI57" t="str">
        <f>UPPER(Table13456[[#This Row],[Titulo]])</f>
        <v>CREDO</v>
      </c>
      <c r="AJ57" t="str">
        <f>LOWER(SUBSTITUTE(Table13456[[#This Row],[CANTO]], " ", ""))</f>
        <v>credo</v>
      </c>
      <c r="AK57" t="str">
        <f>Table13456[[#This Row],[Subtitle5]]</f>
        <v>Símbolo Apostólico</v>
      </c>
      <c r="AM57" t="str">
        <f>Table1[[#Headers],[CANTO]]</f>
        <v>CANTO</v>
      </c>
      <c r="AN57" t="str">
        <f>Table13456[[#This Row],[CANTO]]</f>
        <v>CREDO</v>
      </c>
    </row>
    <row r="58" spans="1:40" x14ac:dyDescent="0.25">
      <c r="A58">
        <v>42</v>
      </c>
      <c r="B58" t="s">
        <v>311</v>
      </c>
      <c r="C58">
        <v>55</v>
      </c>
      <c r="D58" t="s">
        <v>312</v>
      </c>
      <c r="E58" t="s">
        <v>313</v>
      </c>
      <c r="F58" t="s">
        <v>314</v>
      </c>
      <c r="G58" t="s">
        <v>445</v>
      </c>
      <c r="H58" t="s">
        <v>316</v>
      </c>
      <c r="I58" t="s">
        <v>317</v>
      </c>
      <c r="J58" t="s">
        <v>314</v>
      </c>
      <c r="K58" t="s">
        <v>446</v>
      </c>
      <c r="L58" t="s">
        <v>319</v>
      </c>
      <c r="M58" t="s">
        <v>320</v>
      </c>
      <c r="N58" t="s">
        <v>314</v>
      </c>
      <c r="O58" t="s">
        <v>329</v>
      </c>
      <c r="P58" t="s">
        <v>314</v>
      </c>
      <c r="Q58" t="s">
        <v>322</v>
      </c>
      <c r="R58" t="s">
        <v>314</v>
      </c>
      <c r="S58" t="s">
        <v>337</v>
      </c>
      <c r="T58" t="s">
        <v>323</v>
      </c>
      <c r="U58" t="s">
        <v>305</v>
      </c>
      <c r="V58" t="s">
        <v>323</v>
      </c>
      <c r="W58" t="s">
        <v>331</v>
      </c>
      <c r="X58" t="s">
        <v>323</v>
      </c>
      <c r="Y58" t="s">
        <v>338</v>
      </c>
      <c r="AD58" t="s">
        <v>325</v>
      </c>
      <c r="AE58" t="str" cm="1">
        <f t="array" ref="AE58">_xlfn.LET(
    _xlpm.texto_limpio, _xlfn.REDUCE(
        LOWER(Table13456[[#This Row],[Titulo]]),
        {"á";"é";"í";"ó";"ú";"ñ";",";" "},
        _xlfn.LAMBDA(_xlpm.acum,_xlpm.caracter, SUBSTITUTE(_xlpm.acum, _xlpm.caracter, CHOOSE(MATCH(_xlpm.caracter, {"á";"é";"í";"ó";"ú";"ñ";",";" "}, 0), "a","e","i","o","u","n","","")))
    ),
    _xlfn.CONCAT("/cantos/resucito/", AG58, "/", _xlpm.texto_limpio, ".html")
)</f>
        <v>/cantos/resucito/c/cristoeslaluz.html</v>
      </c>
      <c r="AF58" t="s">
        <v>326</v>
      </c>
      <c r="AG58" t="str">
        <f>LOWER(LEFT(Table13456[[#This Row],[Titulo]],1))</f>
        <v>c</v>
      </c>
      <c r="AH58" t="str">
        <f>_xlfn.CONCAT(Table13456[[#This Row],[ID]:[c021]])</f>
        <v>{id:55,title: "Cristo es la luz", subtitle: "Himno - Juan 8,12; 14,6", category: "Precatecumenado", moments: ["Cuaresma", "Entrada", "Final", "Antiguo Testamento"], url: "/cantos/resucito/c/cristoeslaluz.html"},</v>
      </c>
      <c r="AI58" t="str">
        <f>UPPER(Table13456[[#This Row],[Titulo]])</f>
        <v>CRISTO ES LA LUZ</v>
      </c>
      <c r="AJ58" t="str">
        <f>LOWER(SUBSTITUTE(Table13456[[#This Row],[CANTO]], " ", ""))</f>
        <v>cristoeslaluz</v>
      </c>
      <c r="AK58" t="str">
        <f>Table13456[[#This Row],[Subtitle5]]</f>
        <v>Himno - Juan 8,12; 14,6</v>
      </c>
      <c r="AM58" t="str">
        <f>Table1[[#Headers],[CANTO]]</f>
        <v>CANTO</v>
      </c>
      <c r="AN58" t="str">
        <f>Table13456[[#This Row],[CANTO]]</f>
        <v>CRISTO ES LA LUZ</v>
      </c>
    </row>
    <row r="59" spans="1:40" x14ac:dyDescent="0.25">
      <c r="A59">
        <v>222</v>
      </c>
      <c r="B59" t="s">
        <v>311</v>
      </c>
      <c r="C59">
        <v>56</v>
      </c>
      <c r="D59" t="s">
        <v>312</v>
      </c>
      <c r="E59" t="s">
        <v>313</v>
      </c>
      <c r="F59" t="s">
        <v>314</v>
      </c>
      <c r="G59" t="s">
        <v>447</v>
      </c>
      <c r="H59" t="s">
        <v>316</v>
      </c>
      <c r="I59" t="s">
        <v>317</v>
      </c>
      <c r="J59" t="s">
        <v>314</v>
      </c>
      <c r="K59" t="s">
        <v>448</v>
      </c>
      <c r="L59" t="s">
        <v>319</v>
      </c>
      <c r="M59" t="s">
        <v>320</v>
      </c>
      <c r="N59" t="s">
        <v>314</v>
      </c>
      <c r="O59" s="8" t="s">
        <v>430</v>
      </c>
      <c r="P59" t="s">
        <v>314</v>
      </c>
      <c r="Q59" t="s">
        <v>322</v>
      </c>
      <c r="R59" t="s">
        <v>314</v>
      </c>
      <c r="S59" t="s">
        <v>295</v>
      </c>
      <c r="T59" t="s">
        <v>323</v>
      </c>
      <c r="U59" t="s">
        <v>324</v>
      </c>
      <c r="V59" t="s">
        <v>323</v>
      </c>
      <c r="W59" t="s">
        <v>338</v>
      </c>
      <c r="AD59" t="s">
        <v>325</v>
      </c>
      <c r="AE59" t="str" cm="1">
        <f t="array" ref="AE59">_xlfn.LET(
    _xlpm.texto_limpio, _xlfn.REDUCE(
        LOWER(Table13456[[#This Row],[Titulo]]),
        {"á";"é";"í";"ó";"ú";"ñ";",";" "},
        _xlfn.LAMBDA(_xlpm.acum,_xlpm.caracter, SUBSTITUTE(_xlpm.acum, _xlpm.caracter, CHOOSE(MATCH(_xlpm.caracter, {"á";"é";"í";"ó";"ú";"ñ";",";" "}, 0), "a","e","i","o","u","n","","")))
    ),
    _xlfn.CONCAT("/cantos/resucito/", AG59, "/", _xlpm.texto_limpio, ".html")
)</f>
        <v>/cantos/resucito/c/cuandodormia.html</v>
      </c>
      <c r="AF59" t="s">
        <v>326</v>
      </c>
      <c r="AG59" t="str">
        <f>LOWER(LEFT(Table13456[[#This Row],[Titulo]],1))</f>
        <v>c</v>
      </c>
      <c r="AH59" t="str">
        <f>_xlfn.CONCAT(Table13456[[#This Row],[ID]:[c021]])</f>
        <v>{id:56,title: "Cuando dormía", subtitle: "Cantar de los Cantares 5,2ss ", category: "Catecumenado", moments: ["Pascua", "Laudes/Visperas", "Antiguo Testamento"], url: "/cantos/resucito/c/cuandodormia.html"},</v>
      </c>
      <c r="AI59" t="str">
        <f>UPPER(Table13456[[#This Row],[Titulo]])</f>
        <v>CUANDO DORMÍA</v>
      </c>
      <c r="AJ59" t="str">
        <f>LOWER(SUBSTITUTE(Table13456[[#This Row],[CANTO]], " ", ""))</f>
        <v>cuandodormía</v>
      </c>
      <c r="AK59" t="str">
        <f>Table13456[[#This Row],[Subtitle5]]</f>
        <v xml:space="preserve">Cantar de los Cantares 5,2ss </v>
      </c>
      <c r="AM59" t="str">
        <f>Table1[[#Headers],[CANTO]]</f>
        <v>CANTO</v>
      </c>
      <c r="AN59" t="str">
        <f>Table13456[[#This Row],[CANTO]]</f>
        <v>CUANDO DORMÍA</v>
      </c>
    </row>
    <row r="60" spans="1:40" x14ac:dyDescent="0.25">
      <c r="A60">
        <v>43</v>
      </c>
      <c r="B60" t="s">
        <v>311</v>
      </c>
      <c r="C60">
        <v>57</v>
      </c>
      <c r="D60" t="s">
        <v>312</v>
      </c>
      <c r="E60" t="s">
        <v>313</v>
      </c>
      <c r="F60" t="s">
        <v>314</v>
      </c>
      <c r="G60" t="s">
        <v>449</v>
      </c>
      <c r="H60" t="s">
        <v>316</v>
      </c>
      <c r="I60" t="s">
        <v>317</v>
      </c>
      <c r="J60" t="s">
        <v>314</v>
      </c>
      <c r="K60" t="s">
        <v>450</v>
      </c>
      <c r="L60" t="s">
        <v>319</v>
      </c>
      <c r="M60" t="s">
        <v>320</v>
      </c>
      <c r="N60" t="s">
        <v>314</v>
      </c>
      <c r="O60" t="s">
        <v>329</v>
      </c>
      <c r="P60" t="s">
        <v>314</v>
      </c>
      <c r="Q60" t="s">
        <v>322</v>
      </c>
      <c r="R60" t="s">
        <v>314</v>
      </c>
      <c r="S60" t="s">
        <v>295</v>
      </c>
      <c r="T60" t="s">
        <v>323</v>
      </c>
      <c r="U60" t="s">
        <v>370</v>
      </c>
      <c r="V60" t="s">
        <v>323</v>
      </c>
      <c r="W60" t="s">
        <v>331</v>
      </c>
      <c r="AD60" t="s">
        <v>325</v>
      </c>
      <c r="AE60" t="str" cm="1">
        <f t="array" ref="AE60">_xlfn.LET(
    _xlpm.texto_limpio, _xlfn.REDUCE(
        LOWER(Table13456[[#This Row],[Titulo]]),
        {"á";"é";"í";"ó";"ú";"ñ";",";" "},
        _xlfn.LAMBDA(_xlpm.acum,_xlpm.caracter, SUBSTITUTE(_xlpm.acum, _xlpm.caracter, CHOOSE(MATCH(_xlpm.caracter, {"á";"é";"í";"ó";"ú";"ñ";",";" "}, 0), "a","e","i","o","u","n","","")))
    ),
    _xlfn.CONCAT("/cantos/resucito/", AG60, "/", _xlpm.texto_limpio, ".html")
)</f>
        <v>/cantos/resucito/c/cuandoelsenor.html</v>
      </c>
      <c r="AF60" t="s">
        <v>326</v>
      </c>
      <c r="AG60" t="str">
        <f>LOWER(LEFT(Table13456[[#This Row],[Titulo]],1))</f>
        <v>c</v>
      </c>
      <c r="AH60" t="str">
        <f>_xlfn.CONCAT(Table13456[[#This Row],[ID]:[c021]])</f>
        <v>{id:57,title: "Cuando el Señor", subtitle: "Salmo 126 (125)", category: "Precatecumenado", moments: ["Pascua", "Paz", "Final"], url: "/cantos/resucito/c/cuandoelsenor.html"},</v>
      </c>
      <c r="AI60" t="str">
        <f>UPPER(Table13456[[#This Row],[Titulo]])</f>
        <v>CUANDO EL SEÑOR</v>
      </c>
      <c r="AJ60" t="str">
        <f>LOWER(SUBSTITUTE(Table13456[[#This Row],[CANTO]], " ", ""))</f>
        <v>cuandoelseñor</v>
      </c>
      <c r="AK60" t="str">
        <f>Table13456[[#This Row],[Subtitle5]]</f>
        <v>Salmo 126 (125)</v>
      </c>
      <c r="AM60" t="str">
        <f>Table1[[#Headers],[CANTO]]</f>
        <v>CANTO</v>
      </c>
      <c r="AN60" t="str">
        <f>Table13456[[#This Row],[CANTO]]</f>
        <v>CUANDO EL SEÑOR</v>
      </c>
    </row>
    <row r="61" spans="1:40" x14ac:dyDescent="0.25">
      <c r="A61">
        <v>44</v>
      </c>
      <c r="B61" t="s">
        <v>311</v>
      </c>
      <c r="C61">
        <v>58</v>
      </c>
      <c r="D61" t="s">
        <v>312</v>
      </c>
      <c r="E61" t="s">
        <v>313</v>
      </c>
      <c r="F61" t="s">
        <v>314</v>
      </c>
      <c r="G61" t="s">
        <v>451</v>
      </c>
      <c r="H61" t="s">
        <v>316</v>
      </c>
      <c r="I61" t="s">
        <v>317</v>
      </c>
      <c r="J61" t="s">
        <v>314</v>
      </c>
      <c r="K61" t="s">
        <v>452</v>
      </c>
      <c r="L61" t="s">
        <v>319</v>
      </c>
      <c r="M61" t="s">
        <v>320</v>
      </c>
      <c r="N61" t="s">
        <v>314</v>
      </c>
      <c r="O61" t="s">
        <v>329</v>
      </c>
      <c r="P61" t="s">
        <v>314</v>
      </c>
      <c r="Q61" t="s">
        <v>322</v>
      </c>
      <c r="R61" t="s">
        <v>314</v>
      </c>
      <c r="S61" t="s">
        <v>295</v>
      </c>
      <c r="T61" t="s">
        <v>323</v>
      </c>
      <c r="U61" t="s">
        <v>370</v>
      </c>
      <c r="AD61" t="s">
        <v>325</v>
      </c>
      <c r="AE61" t="str" cm="1">
        <f t="array" ref="AE61">_xlfn.LET(
    _xlpm.texto_limpio, _xlfn.REDUCE(
        LOWER(Table13456[[#This Row],[Titulo]]),
        {"á";"é";"í";"ó";"ú";"ñ";",";" "},
        _xlfn.LAMBDA(_xlpm.acum,_xlpm.caracter, SUBSTITUTE(_xlpm.acum, _xlpm.caracter, CHOOSE(MATCH(_xlpm.caracter, {"á";"é";"í";"ó";"ú";"ñ";",";" "}, 0), "a","e","i","o","u","n","","")))
    ),
    _xlfn.CONCAT("/cantos/resucito/", AG61, "/", _xlpm.texto_limpio, ".html")
)</f>
        <v>/cantos/resucito/c/cuandoisraelsaliodeegipto.html</v>
      </c>
      <c r="AF61" t="s">
        <v>326</v>
      </c>
      <c r="AG61" t="str">
        <f>LOWER(LEFT(Table13456[[#This Row],[Titulo]],1))</f>
        <v>c</v>
      </c>
      <c r="AH61" t="str">
        <f>_xlfn.CONCAT(Table13456[[#This Row],[ID]:[c021]])</f>
        <v>{id:58,title: "Cuando Israel salió de Egipto", subtitle: "Salmo 114 (113)", category: "Precatecumenado", moments: ["Pascua", "Paz"], url: "/cantos/resucito/c/cuandoisraelsaliodeegipto.html"},</v>
      </c>
      <c r="AI61" t="str">
        <f>UPPER(Table13456[[#This Row],[Titulo]])</f>
        <v>CUANDO ISRAEL SALIÓ DE EGIPTO</v>
      </c>
      <c r="AJ61" t="str">
        <f>LOWER(SUBSTITUTE(Table13456[[#This Row],[CANTO]], " ", ""))</f>
        <v>cuandoisraelsaliódeegipto</v>
      </c>
      <c r="AK61" t="str">
        <f>Table13456[[#This Row],[Subtitle5]]</f>
        <v>Salmo 114 (113)</v>
      </c>
      <c r="AM61" t="str">
        <f>Table1[[#Headers],[CANTO]]</f>
        <v>CANTO</v>
      </c>
      <c r="AN61" t="str">
        <f>Table13456[[#This Row],[CANTO]]</f>
        <v>CUANDO ISRAEL SALIÓ DE EGIPTO</v>
      </c>
    </row>
    <row r="62" spans="1:40" x14ac:dyDescent="0.25">
      <c r="A62">
        <v>45</v>
      </c>
      <c r="B62" t="s">
        <v>311</v>
      </c>
      <c r="C62">
        <v>59</v>
      </c>
      <c r="D62" t="s">
        <v>312</v>
      </c>
      <c r="E62" t="s">
        <v>313</v>
      </c>
      <c r="F62" t="s">
        <v>314</v>
      </c>
      <c r="G62" t="s">
        <v>453</v>
      </c>
      <c r="H62" t="s">
        <v>316</v>
      </c>
      <c r="I62" t="s">
        <v>317</v>
      </c>
      <c r="J62" t="s">
        <v>314</v>
      </c>
      <c r="K62" t="s">
        <v>454</v>
      </c>
      <c r="L62" t="s">
        <v>319</v>
      </c>
      <c r="M62" t="s">
        <v>320</v>
      </c>
      <c r="N62" t="s">
        <v>314</v>
      </c>
      <c r="O62" t="s">
        <v>329</v>
      </c>
      <c r="P62" t="s">
        <v>314</v>
      </c>
      <c r="Q62" t="s">
        <v>322</v>
      </c>
      <c r="R62" t="s">
        <v>314</v>
      </c>
      <c r="S62" t="s">
        <v>337</v>
      </c>
      <c r="T62" t="s">
        <v>323</v>
      </c>
      <c r="U62" t="s">
        <v>338</v>
      </c>
      <c r="AD62" t="s">
        <v>325</v>
      </c>
      <c r="AE62" t="str" cm="1">
        <f t="array" ref="AE62">_xlfn.LET(
    _xlpm.texto_limpio, _xlfn.REDUCE(
        LOWER(Table13456[[#This Row],[Titulo]]),
        {"á";"é";"í";"ó";"ú";"ñ";",";" "},
        _xlfn.LAMBDA(_xlpm.acum,_xlpm.caracter, SUBSTITUTE(_xlpm.acum, _xlpm.caracter, CHOOSE(MATCH(_xlpm.caracter, {"á";"é";"í";"ó";"ú";"ñ";",";" "}, 0), "a","e","i","o","u","n","","")))
    ),
    _xlfn.CONCAT("/cantos/resucito/", AG62, "/", _xlpm.texto_limpio, ".html")
)</f>
        <v>/cantos/resucito/d/dayenu.html</v>
      </c>
      <c r="AF62" t="s">
        <v>326</v>
      </c>
      <c r="AG62" t="str">
        <f>LOWER(LEFT(Table13456[[#This Row],[Titulo]],1))</f>
        <v>d</v>
      </c>
      <c r="AH62" t="str">
        <f>_xlfn.CONCAT(Table13456[[#This Row],[ID]:[c021]])</f>
        <v>{id:59,title: "Dayenú", subtitle: "De la Hagadá de Pésaj hebrea", category: "Precatecumenado", moments: ["Cuaresma", "Antiguo Testamento"], url: "/cantos/resucito/d/dayenu.html"},</v>
      </c>
      <c r="AI62" t="str">
        <f>UPPER(Table13456[[#This Row],[Titulo]])</f>
        <v>DAYENÚ</v>
      </c>
      <c r="AJ62" t="str">
        <f>LOWER(SUBSTITUTE(Table13456[[#This Row],[CANTO]], " ", ""))</f>
        <v>dayenú</v>
      </c>
      <c r="AK62" t="str">
        <f>Table13456[[#This Row],[Subtitle5]]</f>
        <v>De la Hagadá de Pésaj hebrea</v>
      </c>
      <c r="AM62" t="str">
        <f>Table1[[#Headers],[CANTO]]</f>
        <v>CANTO</v>
      </c>
      <c r="AN62" t="str">
        <f>Table13456[[#This Row],[CANTO]]</f>
        <v>DAYENÚ</v>
      </c>
    </row>
    <row r="63" spans="1:40" x14ac:dyDescent="0.25">
      <c r="A63">
        <v>47</v>
      </c>
      <c r="B63" t="s">
        <v>311</v>
      </c>
      <c r="C63">
        <v>60</v>
      </c>
      <c r="D63" t="s">
        <v>312</v>
      </c>
      <c r="E63" t="s">
        <v>313</v>
      </c>
      <c r="F63" t="s">
        <v>314</v>
      </c>
      <c r="G63" t="s">
        <v>455</v>
      </c>
      <c r="H63" t="s">
        <v>316</v>
      </c>
      <c r="I63" t="s">
        <v>317</v>
      </c>
      <c r="J63" t="s">
        <v>314</v>
      </c>
      <c r="K63" t="s">
        <v>456</v>
      </c>
      <c r="L63" t="s">
        <v>319</v>
      </c>
      <c r="M63" t="s">
        <v>320</v>
      </c>
      <c r="N63" t="s">
        <v>314</v>
      </c>
      <c r="O63" t="s">
        <v>329</v>
      </c>
      <c r="P63" t="s">
        <v>314</v>
      </c>
      <c r="Q63" t="s">
        <v>322</v>
      </c>
      <c r="R63" t="s">
        <v>314</v>
      </c>
      <c r="S63" t="s">
        <v>362</v>
      </c>
      <c r="T63" t="s">
        <v>323</v>
      </c>
      <c r="U63" t="s">
        <v>299</v>
      </c>
      <c r="V63" t="s">
        <v>323</v>
      </c>
      <c r="W63" t="s">
        <v>338</v>
      </c>
      <c r="AD63" t="s">
        <v>325</v>
      </c>
      <c r="AE63" t="str" cm="1">
        <f t="array" ref="AE63">_xlfn.LET(
    _xlpm.texto_limpio, _xlfn.REDUCE(
        LOWER(Table13456[[#This Row],[Titulo]]),
        {"á";"é";"í";"ó";"ú";"ñ";",";" "},
        _xlfn.LAMBDA(_xlpm.acum,_xlpm.caracter, SUBSTITUTE(_xlpm.acum, _xlpm.caracter, CHOOSE(MATCH(_xlpm.caracter, {"á";"é";"í";"ó";"ú";"ñ";",";" "}, 0), "a","e","i","o","u","n","","")))
    ),
    _xlfn.CONCAT("/cantos/resucito/", AG63, "/", _xlpm.texto_limpio, ".html")
)</f>
        <v>/cantos/resucito/d/deprofundis.html</v>
      </c>
      <c r="AF63" t="s">
        <v>326</v>
      </c>
      <c r="AG63" t="str">
        <f>LOWER(LEFT(Table13456[[#This Row],[Titulo]],1))</f>
        <v>d</v>
      </c>
      <c r="AH63" t="str">
        <f>_xlfn.CONCAT(Table13456[[#This Row],[ID]:[c021]])</f>
        <v>{id:60,title: "De Profundis", subtitle: "Salmo 130 (129)", category: "Precatecumenado", moments: ["Adviento", "Virgen", "Antiguo Testamento"], url: "/cantos/resucito/d/deprofundis.html"},</v>
      </c>
      <c r="AI63" t="str">
        <f>UPPER(Table13456[[#This Row],[Titulo]])</f>
        <v>DE PROFUNDIS</v>
      </c>
      <c r="AJ63" t="str">
        <f>LOWER(SUBSTITUTE(Table13456[[#This Row],[CANTO]], " ", ""))</f>
        <v>deprofundis</v>
      </c>
      <c r="AK63" t="str">
        <f>Table13456[[#This Row],[Subtitle5]]</f>
        <v>Salmo 130 (129)</v>
      </c>
      <c r="AM63" t="str">
        <f>Table1[[#Headers],[CANTO]]</f>
        <v>CANTO</v>
      </c>
      <c r="AN63" t="str">
        <f>Table13456[[#This Row],[CANTO]]</f>
        <v>DE PROFUNDIS</v>
      </c>
    </row>
    <row r="64" spans="1:40" x14ac:dyDescent="0.25">
      <c r="A64">
        <v>223</v>
      </c>
      <c r="B64" t="s">
        <v>311</v>
      </c>
      <c r="C64">
        <v>61</v>
      </c>
      <c r="D64" t="s">
        <v>312</v>
      </c>
      <c r="E64" t="s">
        <v>313</v>
      </c>
      <c r="F64" t="s">
        <v>314</v>
      </c>
      <c r="G64" t="s">
        <v>457</v>
      </c>
      <c r="H64" t="s">
        <v>316</v>
      </c>
      <c r="I64" t="s">
        <v>317</v>
      </c>
      <c r="J64" t="s">
        <v>314</v>
      </c>
      <c r="K64" t="s">
        <v>458</v>
      </c>
      <c r="L64" t="s">
        <v>319</v>
      </c>
      <c r="M64" t="s">
        <v>320</v>
      </c>
      <c r="N64" t="s">
        <v>314</v>
      </c>
      <c r="O64" s="8" t="s">
        <v>430</v>
      </c>
      <c r="P64" t="s">
        <v>314</v>
      </c>
      <c r="Q64" t="s">
        <v>322</v>
      </c>
      <c r="R64" t="s">
        <v>314</v>
      </c>
      <c r="S64" t="s">
        <v>337</v>
      </c>
      <c r="T64" t="s">
        <v>323</v>
      </c>
      <c r="U64" t="s">
        <v>305</v>
      </c>
      <c r="V64" t="s">
        <v>323</v>
      </c>
      <c r="W64" t="s">
        <v>338</v>
      </c>
      <c r="AD64" t="s">
        <v>325</v>
      </c>
      <c r="AE64" t="str" cm="1">
        <f t="array" ref="AE64">_xlfn.LET(
    _xlpm.texto_limpio, _xlfn.REDUCE(
        LOWER(Table13456[[#This Row],[Titulo]]),
        {"á";"é";"í";"ó";"ú";"ñ";",";" "},
        _xlfn.LAMBDA(_xlpm.acum,_xlpm.caracter, SUBSTITUTE(_xlpm.acum, _xlpm.caracter, CHOOSE(MATCH(_xlpm.caracter, {"á";"é";"í";"ó";"ú";"ñ";",";" "}, 0), "a","e","i","o","u","n","","")))
    ),
    _xlfn.CONCAT("/cantos/resucito/", AG64, "/", _xlpm.texto_limpio, ".html")
)</f>
        <v>/cantos/resucito/d/debora.html</v>
      </c>
      <c r="AF64" t="s">
        <v>326</v>
      </c>
      <c r="AG64" t="str">
        <f>LOWER(LEFT(Table13456[[#This Row],[Titulo]],1))</f>
        <v>d</v>
      </c>
      <c r="AH64" t="str">
        <f>_xlfn.CONCAT(Table13456[[#This Row],[ID]:[c021]])</f>
        <v>{id:61,title: "Débora", subtitle: "Jueces 5", category: "Catecumenado", moments: ["Cuaresma", "Entrada", "Antiguo Testamento"], url: "/cantos/resucito/d/debora.html"},</v>
      </c>
      <c r="AI64" t="str">
        <f>UPPER(Table13456[[#This Row],[Titulo]])</f>
        <v>DÉBORA</v>
      </c>
      <c r="AJ64" t="str">
        <f>LOWER(SUBSTITUTE(Table13456[[#This Row],[CANTO]], " ", ""))</f>
        <v>débora</v>
      </c>
      <c r="AK64" t="str">
        <f>Table13456[[#This Row],[Subtitle5]]</f>
        <v>Jueces 5</v>
      </c>
      <c r="AM64" t="str">
        <f>Table1[[#Headers],[CANTO]]</f>
        <v>CANTO</v>
      </c>
      <c r="AN64" t="str">
        <f>Table13456[[#This Row],[CANTO]]</f>
        <v>DÉBORA</v>
      </c>
    </row>
    <row r="65" spans="1:40" x14ac:dyDescent="0.25">
      <c r="A65">
        <v>48</v>
      </c>
      <c r="B65" t="s">
        <v>311</v>
      </c>
      <c r="C65">
        <v>62</v>
      </c>
      <c r="D65" t="s">
        <v>312</v>
      </c>
      <c r="E65" t="s">
        <v>313</v>
      </c>
      <c r="F65" t="s">
        <v>314</v>
      </c>
      <c r="G65" t="s">
        <v>459</v>
      </c>
      <c r="H65" t="s">
        <v>316</v>
      </c>
      <c r="I65" t="s">
        <v>317</v>
      </c>
      <c r="J65" t="s">
        <v>314</v>
      </c>
      <c r="K65" t="s">
        <v>460</v>
      </c>
      <c r="L65" t="s">
        <v>319</v>
      </c>
      <c r="M65" t="s">
        <v>320</v>
      </c>
      <c r="N65" t="s">
        <v>314</v>
      </c>
      <c r="O65" t="s">
        <v>329</v>
      </c>
      <c r="P65" t="s">
        <v>314</v>
      </c>
      <c r="Q65" t="s">
        <v>322</v>
      </c>
      <c r="R65" t="s">
        <v>314</v>
      </c>
      <c r="S65" t="s">
        <v>324</v>
      </c>
      <c r="T65" t="s">
        <v>323</v>
      </c>
      <c r="U65" t="s">
        <v>338</v>
      </c>
      <c r="AD65" t="s">
        <v>325</v>
      </c>
      <c r="AE65" t="str" cm="1">
        <f t="array" ref="AE65">_xlfn.LET(
    _xlpm.texto_limpio, _xlfn.REDUCE(
        LOWER(Table13456[[#This Row],[Titulo]]),
        {"á";"é";"í";"ó";"ú";"ñ";",";" "},
        _xlfn.LAMBDA(_xlpm.acum,_xlpm.caracter, SUBSTITUTE(_xlpm.acum, _xlpm.caracter, CHOOSE(MATCH(_xlpm.caracter, {"á";"é";"í";"ó";"ú";"ñ";",";" "}, 0), "a","e","i","o","u","n","","")))
    ),
    _xlfn.CONCAT("/cantos/resucito/", AG65, "/", _xlpm.texto_limpio, ".html")
)</f>
        <v>/cantos/resucito/d/decidlealosdecorazoncansado.html</v>
      </c>
      <c r="AF65" t="s">
        <v>326</v>
      </c>
      <c r="AG65" t="str">
        <f>LOWER(LEFT(Table13456[[#This Row],[Titulo]],1))</f>
        <v>d</v>
      </c>
      <c r="AH65" t="str">
        <f>_xlfn.CONCAT(Table13456[[#This Row],[ID]:[c021]])</f>
        <v>{id:62,title: "Decidle a los de corazón cansado", subtitle: "Isaías 35,4ss", category: "Precatecumenado", moments: ["Laudes/Visperas", "Antiguo Testamento"], url: "/cantos/resucito/d/decidlealosdecorazoncansado.html"},</v>
      </c>
      <c r="AI65" t="str">
        <f>UPPER(Table13456[[#This Row],[Titulo]])</f>
        <v>DECIDLE A LOS DE CORAZÓN CANSADO</v>
      </c>
      <c r="AJ65" t="str">
        <f>LOWER(SUBSTITUTE(Table13456[[#This Row],[CANTO]], " ", ""))</f>
        <v>decidlealosdecorazóncansado</v>
      </c>
      <c r="AK65" t="str">
        <f>Table13456[[#This Row],[Subtitle5]]</f>
        <v>Isaías 35,4ss</v>
      </c>
      <c r="AM65" t="str">
        <f>Table1[[#Headers],[CANTO]]</f>
        <v>CANTO</v>
      </c>
      <c r="AN65" t="str">
        <f>Table13456[[#This Row],[CANTO]]</f>
        <v>DECIDLE A LOS DE CORAZÓN CANSADO</v>
      </c>
    </row>
    <row r="66" spans="1:40" x14ac:dyDescent="0.25">
      <c r="A66">
        <v>49</v>
      </c>
      <c r="B66" t="s">
        <v>311</v>
      </c>
      <c r="C66">
        <v>63</v>
      </c>
      <c r="D66" t="s">
        <v>312</v>
      </c>
      <c r="E66" t="s">
        <v>313</v>
      </c>
      <c r="F66" t="s">
        <v>314</v>
      </c>
      <c r="G66" t="s">
        <v>461</v>
      </c>
      <c r="H66" t="s">
        <v>316</v>
      </c>
      <c r="I66" t="s">
        <v>317</v>
      </c>
      <c r="J66" t="s">
        <v>314</v>
      </c>
      <c r="K66" t="s">
        <v>462</v>
      </c>
      <c r="L66" t="s">
        <v>319</v>
      </c>
      <c r="M66" t="s">
        <v>320</v>
      </c>
      <c r="N66" t="s">
        <v>314</v>
      </c>
      <c r="O66" t="s">
        <v>329</v>
      </c>
      <c r="P66" t="s">
        <v>314</v>
      </c>
      <c r="Q66" t="s">
        <v>322</v>
      </c>
      <c r="R66" t="s">
        <v>314</v>
      </c>
      <c r="S66" t="s">
        <v>331</v>
      </c>
      <c r="T66" t="s">
        <v>323</v>
      </c>
      <c r="U66" t="s">
        <v>332</v>
      </c>
      <c r="AD66" t="s">
        <v>325</v>
      </c>
      <c r="AE66" t="str" cm="1">
        <f t="array" ref="AE66">_xlfn.LET(
    _xlpm.texto_limpio, _xlfn.REDUCE(
        LOWER(Table13456[[#This Row],[Titulo]]),
        {"á";"é";"í";"ó";"ú";"ñ";",";" "},
        _xlfn.LAMBDA(_xlpm.acum,_xlpm.caracter, SUBSTITUTE(_xlpm.acum, _xlpm.caracter, CHOOSE(MATCH(_xlpm.caracter, {"á";"é";"í";"ó";"ú";"ñ";",";" "}, 0), "a","e","i","o","u","n","","")))
    ),
    _xlfn.CONCAT("/cantos/resucito/", AG66, "/", _xlpm.texto_limpio, ".html")
)</f>
        <v>/cantos/resucito/d/delantedelosangeles.html</v>
      </c>
      <c r="AF66" t="s">
        <v>326</v>
      </c>
      <c r="AG66" t="str">
        <f>LOWER(LEFT(Table13456[[#This Row],[Titulo]],1))</f>
        <v>d</v>
      </c>
      <c r="AH66" t="str">
        <f>_xlfn.CONCAT(Table13456[[#This Row],[ID]:[c021]])</f>
        <v>{id:63,title: "Delante de los ángeles", subtitle: "Salmo 138 (137)", category: "Precatecumenado", moments: ["Final", "Nuevo Testamento"], url: "/cantos/resucito/d/delantedelosangeles.html"},</v>
      </c>
      <c r="AI66" t="str">
        <f>UPPER(Table13456[[#This Row],[Titulo]])</f>
        <v>DELANTE DE LOS ÁNGELES</v>
      </c>
      <c r="AJ66" t="str">
        <f>LOWER(SUBSTITUTE(Table13456[[#This Row],[CANTO]], " ", ""))</f>
        <v>delantedelosángeles</v>
      </c>
      <c r="AK66" t="str">
        <f>Table13456[[#This Row],[Subtitle5]]</f>
        <v>Salmo 138 (137)</v>
      </c>
      <c r="AM66" t="str">
        <f>Table1[[#Headers],[CANTO]]</f>
        <v>CANTO</v>
      </c>
      <c r="AN66" t="str">
        <f>Table13456[[#This Row],[CANTO]]</f>
        <v>DELANTE DE LOS ÁNGELES</v>
      </c>
    </row>
    <row r="67" spans="1:40" x14ac:dyDescent="0.25">
      <c r="A67">
        <v>50</v>
      </c>
      <c r="B67" t="s">
        <v>311</v>
      </c>
      <c r="C67">
        <v>64</v>
      </c>
      <c r="D67" t="s">
        <v>312</v>
      </c>
      <c r="E67" t="s">
        <v>313</v>
      </c>
      <c r="F67" t="s">
        <v>314</v>
      </c>
      <c r="G67" t="s">
        <v>463</v>
      </c>
      <c r="H67" t="s">
        <v>316</v>
      </c>
      <c r="I67" t="s">
        <v>317</v>
      </c>
      <c r="J67" t="s">
        <v>314</v>
      </c>
      <c r="K67" t="s">
        <v>464</v>
      </c>
      <c r="L67" t="s">
        <v>319</v>
      </c>
      <c r="M67" t="s">
        <v>320</v>
      </c>
      <c r="N67" t="s">
        <v>314</v>
      </c>
      <c r="O67" t="s">
        <v>329</v>
      </c>
      <c r="P67" t="s">
        <v>314</v>
      </c>
      <c r="Q67" t="s">
        <v>322</v>
      </c>
      <c r="R67" t="s">
        <v>314</v>
      </c>
      <c r="S67" t="s">
        <v>324</v>
      </c>
      <c r="T67" t="s">
        <v>323</v>
      </c>
      <c r="U67" t="s">
        <v>338</v>
      </c>
      <c r="AD67" t="s">
        <v>325</v>
      </c>
      <c r="AE67" t="str" cm="1">
        <f t="array" ref="AE67">_xlfn.LET(
    _xlpm.texto_limpio, _xlfn.REDUCE(
        LOWER(Table13456[[#This Row],[Titulo]]),
        {"á";"é";"í";"ó";"ú";"ñ";",";" "},
        _xlfn.LAMBDA(_xlpm.acum,_xlpm.caracter, SUBSTITUTE(_xlpm.acum, _xlpm.caracter, CHOOSE(MATCH(_xlpm.caracter, {"á";"é";"í";"ó";"ú";"ñ";",";" "}, 0), "a","e","i","o","u","n","","")))
    ),
    _xlfn.CONCAT("/cantos/resucito/", AG67, "/", _xlpm.texto_limpio, ".html")
)</f>
        <v>/cantos/resucito/d/diadereposo.html</v>
      </c>
      <c r="AF67" t="s">
        <v>326</v>
      </c>
      <c r="AG67" t="str">
        <f>LOWER(LEFT(Table13456[[#This Row],[Titulo]],1))</f>
        <v>d</v>
      </c>
      <c r="AH67" t="str">
        <f>_xlfn.CONCAT(Table13456[[#This Row],[ID]:[c021]])</f>
        <v>{id:64,title: "Día de reposo", subtitle: "Juan 8,52", category: "Precatecumenado", moments: ["Laudes/Visperas", "Antiguo Testamento"], url: "/cantos/resucito/d/diadereposo.html"},</v>
      </c>
      <c r="AI67" t="str">
        <f>UPPER(Table13456[[#This Row],[Titulo]])</f>
        <v>DÍA DE REPOSO</v>
      </c>
      <c r="AJ67" t="str">
        <f>LOWER(SUBSTITUTE(Table13456[[#This Row],[CANTO]], " ", ""))</f>
        <v>díadereposo</v>
      </c>
      <c r="AK67" t="str">
        <f>Table13456[[#This Row],[Subtitle5]]</f>
        <v>Juan 8,52</v>
      </c>
      <c r="AM67" t="str">
        <f>Table1[[#Headers],[CANTO]]</f>
        <v>CANTO</v>
      </c>
      <c r="AN67" t="str">
        <f>Table13456[[#This Row],[CANTO]]</f>
        <v>DÍA DE REPOSO</v>
      </c>
    </row>
    <row r="68" spans="1:40" x14ac:dyDescent="0.25">
      <c r="A68">
        <v>51</v>
      </c>
      <c r="B68" t="s">
        <v>311</v>
      </c>
      <c r="C68">
        <v>65</v>
      </c>
      <c r="D68" t="s">
        <v>312</v>
      </c>
      <c r="E68" t="s">
        <v>313</v>
      </c>
      <c r="F68" t="s">
        <v>314</v>
      </c>
      <c r="G68" t="s">
        <v>465</v>
      </c>
      <c r="H68" t="s">
        <v>316</v>
      </c>
      <c r="I68" t="s">
        <v>317</v>
      </c>
      <c r="J68" t="s">
        <v>314</v>
      </c>
      <c r="K68" t="s">
        <v>466</v>
      </c>
      <c r="L68" t="s">
        <v>319</v>
      </c>
      <c r="M68" t="s">
        <v>320</v>
      </c>
      <c r="N68" t="s">
        <v>314</v>
      </c>
      <c r="O68" t="s">
        <v>329</v>
      </c>
      <c r="P68" t="s">
        <v>314</v>
      </c>
      <c r="Q68" t="s">
        <v>322</v>
      </c>
      <c r="R68" t="s">
        <v>314</v>
      </c>
      <c r="S68" t="s">
        <v>338</v>
      </c>
      <c r="AD68" t="s">
        <v>325</v>
      </c>
      <c r="AE68" t="str" cm="1">
        <f t="array" ref="AE68">_xlfn.LET(
    _xlpm.texto_limpio, _xlfn.REDUCE(
        LOWER(Table13456[[#This Row],[Titulo]]),
        {"á";"é";"í";"ó";"ú";"ñ";",";" "},
        _xlfn.LAMBDA(_xlpm.acum,_xlpm.caracter, SUBSTITUTE(_xlpm.acum, _xlpm.caracter, CHOOSE(MATCH(_xlpm.caracter, {"á";"é";"í";"ó";"ú";"ñ";",";" "}, 0), "a","e","i","o","u","n","","")))
    ),
    _xlfn.CONCAT("/cantos/resucito/", AG68, "/", _xlpm.texto_limpio, ".html")
)</f>
        <v>/cantos/resucito/d/diceelsenoramisenor.html</v>
      </c>
      <c r="AF68" t="s">
        <v>326</v>
      </c>
      <c r="AG68" t="str">
        <f>LOWER(LEFT(Table13456[[#This Row],[Titulo]],1))</f>
        <v>d</v>
      </c>
      <c r="AH68" t="str">
        <f>_xlfn.CONCAT(Table13456[[#This Row],[ID]:[c021]])</f>
        <v>{id:65,title: "Dice el Señor a mi Señor", subtitle: "Salmo 110 (109)", category: "Precatecumenado", moments: ["Antiguo Testamento"], url: "/cantos/resucito/d/diceelsenoramisenor.html"},</v>
      </c>
      <c r="AI68" t="str">
        <f>UPPER(Table13456[[#This Row],[Titulo]])</f>
        <v>DICE EL SEÑOR A MI SEÑOR</v>
      </c>
      <c r="AJ68" t="str">
        <f>LOWER(SUBSTITUTE(Table13456[[#This Row],[CANTO]], " ", ""))</f>
        <v>diceelseñoramiseñor</v>
      </c>
      <c r="AK68" t="str">
        <f>Table13456[[#This Row],[Subtitle5]]</f>
        <v>Salmo 110 (109)</v>
      </c>
      <c r="AM68" t="str">
        <f>Table1[[#Headers],[CANTO]]</f>
        <v>CANTO</v>
      </c>
      <c r="AN68" t="str">
        <f>Table13456[[#This Row],[CANTO]]</f>
        <v>DICE EL SEÑOR A MI SEÑOR</v>
      </c>
    </row>
    <row r="69" spans="1:40" x14ac:dyDescent="0.25">
      <c r="A69">
        <v>52</v>
      </c>
      <c r="B69" t="s">
        <v>311</v>
      </c>
      <c r="C69">
        <v>66</v>
      </c>
      <c r="D69" t="s">
        <v>312</v>
      </c>
      <c r="E69" t="s">
        <v>313</v>
      </c>
      <c r="F69" t="s">
        <v>314</v>
      </c>
      <c r="G69" t="s">
        <v>467</v>
      </c>
      <c r="H69" t="s">
        <v>316</v>
      </c>
      <c r="I69" t="s">
        <v>317</v>
      </c>
      <c r="J69" t="s">
        <v>314</v>
      </c>
      <c r="K69" t="s">
        <v>468</v>
      </c>
      <c r="L69" t="s">
        <v>319</v>
      </c>
      <c r="M69" t="s">
        <v>320</v>
      </c>
      <c r="N69" t="s">
        <v>314</v>
      </c>
      <c r="O69" t="s">
        <v>329</v>
      </c>
      <c r="P69" t="s">
        <v>314</v>
      </c>
      <c r="Q69" t="s">
        <v>322</v>
      </c>
      <c r="R69" t="s">
        <v>314</v>
      </c>
      <c r="S69" t="s">
        <v>295</v>
      </c>
      <c r="T69" t="s">
        <v>323</v>
      </c>
      <c r="U69" t="s">
        <v>305</v>
      </c>
      <c r="V69" t="s">
        <v>323</v>
      </c>
      <c r="W69" t="s">
        <v>332</v>
      </c>
      <c r="AD69" t="s">
        <v>325</v>
      </c>
      <c r="AE69" t="str" cm="1">
        <f t="array" ref="AE69">_xlfn.LET(
    _xlpm.texto_limpio, _xlfn.REDUCE(
        LOWER(Table13456[[#This Row],[Titulo]]),
        {"á";"é";"í";"ó";"ú";"ñ";",";" "},
        _xlfn.LAMBDA(_xlpm.acum,_xlpm.caracter, SUBSTITUTE(_xlpm.acum, _xlpm.caracter, CHOOSE(MATCH(_xlpm.caracter, {"á";"é";"í";"ó";"ú";"ñ";",";" "}, 0), "a","e","i","o","u","n","","")))
    ),
    _xlfn.CONCAT("/cantos/resucito/", AG69, "/", _xlpm.texto_limpio, ".html")
)</f>
        <v>/cantos/resucito/d/dichosoelhombre.html</v>
      </c>
      <c r="AF69" t="s">
        <v>326</v>
      </c>
      <c r="AG69" t="str">
        <f>LOWER(LEFT(Table13456[[#This Row],[Titulo]],1))</f>
        <v>d</v>
      </c>
      <c r="AH69" t="str">
        <f>_xlfn.CONCAT(Table13456[[#This Row],[ID]:[c021]])</f>
        <v>{id:66,title: "Dichoso el hombre", subtitle: "Salmo 1", category: "Precatecumenado", moments: ["Pascua", "Entrada", "Nuevo Testamento"], url: "/cantos/resucito/d/dichosoelhombre.html"},</v>
      </c>
      <c r="AI69" t="str">
        <f>UPPER(Table13456[[#This Row],[Titulo]])</f>
        <v>DICHOSO EL HOMBRE</v>
      </c>
      <c r="AJ69" t="str">
        <f>LOWER(SUBSTITUTE(Table13456[[#This Row],[CANTO]], " ", ""))</f>
        <v>dichosoelhombre</v>
      </c>
      <c r="AK69" t="str">
        <f>Table13456[[#This Row],[Subtitle5]]</f>
        <v>Salmo 1</v>
      </c>
      <c r="AM69" t="str">
        <f>Table1[[#Headers],[CANTO]]</f>
        <v>CANTO</v>
      </c>
      <c r="AN69" t="str">
        <f>Table13456[[#This Row],[CANTO]]</f>
        <v>DICHOSO EL HOMBRE</v>
      </c>
    </row>
    <row r="70" spans="1:40" x14ac:dyDescent="0.25">
      <c r="A70">
        <v>53</v>
      </c>
      <c r="B70" t="s">
        <v>311</v>
      </c>
      <c r="C70">
        <v>67</v>
      </c>
      <c r="D70" t="s">
        <v>312</v>
      </c>
      <c r="E70" t="s">
        <v>313</v>
      </c>
      <c r="F70" t="s">
        <v>314</v>
      </c>
      <c r="G70" t="s">
        <v>469</v>
      </c>
      <c r="H70" t="s">
        <v>316</v>
      </c>
      <c r="I70" t="s">
        <v>317</v>
      </c>
      <c r="J70" t="s">
        <v>314</v>
      </c>
      <c r="K70" t="s">
        <v>470</v>
      </c>
      <c r="L70" t="s">
        <v>319</v>
      </c>
      <c r="M70" t="s">
        <v>320</v>
      </c>
      <c r="N70" t="s">
        <v>314</v>
      </c>
      <c r="O70" t="s">
        <v>329</v>
      </c>
      <c r="P70" t="s">
        <v>314</v>
      </c>
      <c r="Q70" t="s">
        <v>322</v>
      </c>
      <c r="R70" t="s">
        <v>314</v>
      </c>
      <c r="S70" t="s">
        <v>324</v>
      </c>
      <c r="T70" t="s">
        <v>323</v>
      </c>
      <c r="U70" t="s">
        <v>331</v>
      </c>
      <c r="V70" t="s">
        <v>323</v>
      </c>
      <c r="W70" t="s">
        <v>338</v>
      </c>
      <c r="X70" t="s">
        <v>323</v>
      </c>
      <c r="Y70" t="s">
        <v>332</v>
      </c>
      <c r="AD70" t="s">
        <v>325</v>
      </c>
      <c r="AE70" t="str" cm="1">
        <f t="array" ref="AE70">_xlfn.LET(
    _xlpm.texto_limpio, _xlfn.REDUCE(
        LOWER(Table13456[[#This Row],[Titulo]]),
        {"á";"é";"í";"ó";"ú";"ñ";",";" "},
        _xlfn.LAMBDA(_xlpm.acum,_xlpm.caracter, SUBSTITUTE(_xlpm.acum, _xlpm.caracter, CHOOSE(MATCH(_xlpm.caracter, {"á";"é";"í";"ó";"ú";"ñ";",";" "}, 0), "a","e","i","o","u","n","","")))
    ),
    _xlfn.CONCAT("/cantos/resucito/", AG70, "/", _xlpm.texto_limpio, ".html")
)</f>
        <v>/cantos/resucito/e/elcombateescatologico.html</v>
      </c>
      <c r="AF70" t="s">
        <v>326</v>
      </c>
      <c r="AG70" t="str">
        <f>LOWER(LEFT(Table13456[[#This Row],[Titulo]],1))</f>
        <v>e</v>
      </c>
      <c r="AH70" t="str">
        <f>_xlfn.CONCAT(Table13456[[#This Row],[ID]:[c021]])</f>
        <v>{id:67,title: "El combate escatológico", subtitle: "Apocalipsis 19,11-20", category: "Precatecumenado", moments: ["Laudes/Visperas", "Final", "Antiguo Testamento", "Nuevo Testamento"], url: "/cantos/resucito/e/elcombateescatologico.html"},</v>
      </c>
      <c r="AI70" t="str">
        <f>UPPER(Table13456[[#This Row],[Titulo]])</f>
        <v>EL COMBATE ESCATOLÓGICO</v>
      </c>
      <c r="AJ70" t="str">
        <f>LOWER(SUBSTITUTE(Table13456[[#This Row],[CANTO]], " ", ""))</f>
        <v>elcombateescatológico</v>
      </c>
      <c r="AK70" t="str">
        <f>Table13456[[#This Row],[Subtitle5]]</f>
        <v>Apocalipsis 19,11-20</v>
      </c>
      <c r="AM70" t="str">
        <f>Table1[[#Headers],[CANTO]]</f>
        <v>CANTO</v>
      </c>
      <c r="AN70" t="str">
        <f>Table13456[[#This Row],[CANTO]]</f>
        <v>EL COMBATE ESCATOLÓGICO</v>
      </c>
    </row>
    <row r="71" spans="1:40" x14ac:dyDescent="0.25">
      <c r="A71">
        <v>54</v>
      </c>
      <c r="B71" t="s">
        <v>311</v>
      </c>
      <c r="C71">
        <v>68</v>
      </c>
      <c r="D71" t="s">
        <v>312</v>
      </c>
      <c r="E71" t="s">
        <v>313</v>
      </c>
      <c r="F71" t="s">
        <v>314</v>
      </c>
      <c r="G71" t="s">
        <v>471</v>
      </c>
      <c r="H71" t="s">
        <v>316</v>
      </c>
      <c r="I71" t="s">
        <v>317</v>
      </c>
      <c r="J71" t="s">
        <v>314</v>
      </c>
      <c r="K71" t="s">
        <v>472</v>
      </c>
      <c r="L71" t="s">
        <v>319</v>
      </c>
      <c r="M71" t="s">
        <v>320</v>
      </c>
      <c r="N71" t="s">
        <v>314</v>
      </c>
      <c r="O71" t="s">
        <v>329</v>
      </c>
      <c r="P71" t="s">
        <v>314</v>
      </c>
      <c r="Q71" t="s">
        <v>322</v>
      </c>
      <c r="R71" t="s">
        <v>314</v>
      </c>
      <c r="S71" t="s">
        <v>295</v>
      </c>
      <c r="T71" t="s">
        <v>323</v>
      </c>
      <c r="U71" t="s">
        <v>330</v>
      </c>
      <c r="V71" t="s">
        <v>323</v>
      </c>
      <c r="W71" t="s">
        <v>338</v>
      </c>
      <c r="AD71" t="s">
        <v>325</v>
      </c>
      <c r="AE71" t="str" cm="1">
        <f t="array" ref="AE71">_xlfn.LET(
    _xlpm.texto_limpio, _xlfn.REDUCE(
        LOWER(Table13456[[#This Row],[Titulo]]),
        {"á";"é";"í";"ó";"ú";"ñ";",";" "},
        _xlfn.LAMBDA(_xlpm.acum,_xlpm.caracter, SUBSTITUTE(_xlpm.acum, _xlpm.caracter, CHOOSE(MATCH(_xlpm.caracter, {"á";"é";"í";"ó";"ú";"ñ";",";" "}, 0), "a","e","i","o","u","n","","")))
    ),
    _xlfn.CONCAT("/cantos/resucito/", AG71, "/", _xlpm.texto_limpio, ".html")
)</f>
        <v>/cantos/resucito/e/elespiritudelsenorestasobremi.html</v>
      </c>
      <c r="AF71" t="s">
        <v>326</v>
      </c>
      <c r="AG71" t="str">
        <f>LOWER(LEFT(Table13456[[#This Row],[Titulo]],1))</f>
        <v>e</v>
      </c>
      <c r="AH71" t="str">
        <f>_xlfn.CONCAT(Table13456[[#This Row],[ID]:[c021]])</f>
        <v>{id:68,title: "El Espíritu del Señor está sobre mí", subtitle: "Lucas 4,18 – Isaías 61,1-3", category: "Precatecumenado", moments: ["Pascua", "Comunión", "Antiguo Testamento"], url: "/cantos/resucito/e/elespiritudelsenorestasobremi.html"},</v>
      </c>
      <c r="AI71" t="str">
        <f>UPPER(Table13456[[#This Row],[Titulo]])</f>
        <v>EL ESPÍRITU DEL SEÑOR ESTÁ SOBRE MÍ</v>
      </c>
      <c r="AJ71" t="str">
        <f>LOWER(SUBSTITUTE(Table13456[[#This Row],[CANTO]], " ", ""))</f>
        <v>elespíritudelseñorestásobremí</v>
      </c>
      <c r="AK71" t="str">
        <f>Table13456[[#This Row],[Subtitle5]]</f>
        <v>Lucas 4,18 – Isaías 61,1-3</v>
      </c>
      <c r="AM71" t="str">
        <f>Table1[[#Headers],[CANTO]]</f>
        <v>CANTO</v>
      </c>
      <c r="AN71" t="str">
        <f>Table13456[[#This Row],[CANTO]]</f>
        <v>EL ESPÍRITU DEL SEÑOR ESTÁ SOBRE MÍ</v>
      </c>
    </row>
    <row r="72" spans="1:40" x14ac:dyDescent="0.25">
      <c r="A72">
        <v>55</v>
      </c>
      <c r="B72" t="s">
        <v>311</v>
      </c>
      <c r="C72">
        <v>69</v>
      </c>
      <c r="D72" t="s">
        <v>312</v>
      </c>
      <c r="E72" t="s">
        <v>313</v>
      </c>
      <c r="F72" t="s">
        <v>314</v>
      </c>
      <c r="G72" t="s">
        <v>473</v>
      </c>
      <c r="H72" t="s">
        <v>316</v>
      </c>
      <c r="I72" t="s">
        <v>317</v>
      </c>
      <c r="J72" t="s">
        <v>314</v>
      </c>
      <c r="K72" t="s">
        <v>474</v>
      </c>
      <c r="L72" t="s">
        <v>319</v>
      </c>
      <c r="M72" t="s">
        <v>320</v>
      </c>
      <c r="N72" t="s">
        <v>314</v>
      </c>
      <c r="O72" t="s">
        <v>329</v>
      </c>
      <c r="P72" t="s">
        <v>314</v>
      </c>
      <c r="Q72" t="s">
        <v>322</v>
      </c>
      <c r="R72" t="s">
        <v>314</v>
      </c>
      <c r="S72" t="s">
        <v>438</v>
      </c>
      <c r="T72" t="s">
        <v>323</v>
      </c>
      <c r="U72" t="s">
        <v>338</v>
      </c>
      <c r="AD72" t="s">
        <v>325</v>
      </c>
      <c r="AE72" t="str" cm="1">
        <f t="array" ref="AE72">_xlfn.LET(
    _xlpm.texto_limpio, _xlfn.REDUCE(
        LOWER(Table13456[[#This Row],[Titulo]]),
        {"á";"é";"í";"ó";"ú";"ñ";",";" "},
        _xlfn.LAMBDA(_xlpm.acum,_xlpm.caracter, SUBSTITUTE(_xlpm.acum, _xlpm.caracter, CHOOSE(MATCH(_xlpm.caracter, {"á";"é";"í";"ó";"ú";"ñ";",";" "}, 0), "a","e","i","o","u","n","","")))
    ),
    _xlfn.CONCAT("/cantos/resucito/", AG72, "/", _xlpm.texto_limpio, ".html")
)</f>
        <v>/cantos/resucito/e/eljacaldelospastores.html</v>
      </c>
      <c r="AF72" t="s">
        <v>326</v>
      </c>
      <c r="AG72" t="str">
        <f>LOWER(LEFT(Table13456[[#This Row],[Titulo]],1))</f>
        <v>e</v>
      </c>
      <c r="AH72" t="str">
        <f>_xlfn.CONCAT(Table13456[[#This Row],[ID]:[c021]])</f>
        <v>{id:69,title: "El jacal de los pastores", subtitle: "Cantar de los Cantares 1,2-8", category: "Precatecumenado", moments: ["Fracción del Pan", "Antiguo Testamento"], url: "/cantos/resucito/e/eljacaldelospastores.html"},</v>
      </c>
      <c r="AI72" t="str">
        <f>UPPER(Table13456[[#This Row],[Titulo]])</f>
        <v>EL JACAL DE LOS PASTORES</v>
      </c>
      <c r="AJ72" t="str">
        <f>LOWER(SUBSTITUTE(Table13456[[#This Row],[CANTO]], " ", ""))</f>
        <v>eljacaldelospastores</v>
      </c>
      <c r="AK72" t="str">
        <f>Table13456[[#This Row],[Subtitle5]]</f>
        <v>Cantar de los Cantares 1,2-8</v>
      </c>
      <c r="AM72" t="str">
        <f>Table1[[#Headers],[CANTO]]</f>
        <v>CANTO</v>
      </c>
      <c r="AN72" t="str">
        <f>Table13456[[#This Row],[CANTO]]</f>
        <v>EL JACAL DE LOS PASTORES</v>
      </c>
    </row>
    <row r="73" spans="1:40" x14ac:dyDescent="0.25">
      <c r="A73">
        <v>56</v>
      </c>
      <c r="B73" t="s">
        <v>311</v>
      </c>
      <c r="C73">
        <v>70</v>
      </c>
      <c r="D73" t="s">
        <v>312</v>
      </c>
      <c r="E73" t="s">
        <v>313</v>
      </c>
      <c r="F73" t="s">
        <v>314</v>
      </c>
      <c r="G73" t="s">
        <v>475</v>
      </c>
      <c r="H73" t="s">
        <v>316</v>
      </c>
      <c r="I73" t="s">
        <v>317</v>
      </c>
      <c r="J73" t="s">
        <v>314</v>
      </c>
      <c r="K73" t="s">
        <v>476</v>
      </c>
      <c r="L73" t="s">
        <v>319</v>
      </c>
      <c r="M73" t="s">
        <v>320</v>
      </c>
      <c r="N73" t="s">
        <v>314</v>
      </c>
      <c r="O73" t="s">
        <v>329</v>
      </c>
      <c r="P73" t="s">
        <v>314</v>
      </c>
      <c r="Q73" t="s">
        <v>322</v>
      </c>
      <c r="R73" t="s">
        <v>314</v>
      </c>
      <c r="S73" t="s">
        <v>330</v>
      </c>
      <c r="T73" t="s">
        <v>323</v>
      </c>
      <c r="U73" t="s">
        <v>332</v>
      </c>
      <c r="AD73" t="s">
        <v>325</v>
      </c>
      <c r="AE73" t="str" cm="1">
        <f t="array" ref="AE73">_xlfn.LET(
    _xlpm.texto_limpio, _xlfn.REDUCE(
        LOWER(Table13456[[#This Row],[Titulo]]),
        {"á";"é";"í";"ó";"ú";"ñ";",";" "},
        _xlfn.LAMBDA(_xlpm.acum,_xlpm.caracter, SUBSTITUTE(_xlpm.acum, _xlpm.caracter, CHOOSE(MATCH(_xlpm.caracter, {"á";"é";"í";"ó";"ú";"ñ";",";" "}, 0), "a","e","i","o","u","n","","")))
    ),
    _xlfn.CONCAT("/cantos/resucito/", AG73, "/", _xlpm.texto_limpio, ".html")
)</f>
        <v>/cantos/resucito/e/ellagarero.html</v>
      </c>
      <c r="AF73" t="s">
        <v>326</v>
      </c>
      <c r="AG73" t="str">
        <f>LOWER(LEFT(Table13456[[#This Row],[Titulo]],1))</f>
        <v>e</v>
      </c>
      <c r="AH73" t="str">
        <f>_xlfn.CONCAT(Table13456[[#This Row],[ID]:[c021]])</f>
        <v>{id:70,title: "El lagarero", subtitle: "Isaías 63,1-6", category: "Precatecumenado", moments: ["Comunión", "Nuevo Testamento"], url: "/cantos/resucito/e/ellagarero.html"},</v>
      </c>
      <c r="AI73" t="str">
        <f>UPPER(Table13456[[#This Row],[Titulo]])</f>
        <v>EL LAGARERO</v>
      </c>
      <c r="AJ73" t="str">
        <f>LOWER(SUBSTITUTE(Table13456[[#This Row],[CANTO]], " ", ""))</f>
        <v>ellagarero</v>
      </c>
      <c r="AK73" t="str">
        <f>Table13456[[#This Row],[Subtitle5]]</f>
        <v>Isaías 63,1-6</v>
      </c>
      <c r="AM73" t="str">
        <f>Table1[[#Headers],[CANTO]]</f>
        <v>CANTO</v>
      </c>
      <c r="AN73" t="str">
        <f>Table13456[[#This Row],[CANTO]]</f>
        <v>EL LAGARERO</v>
      </c>
    </row>
    <row r="74" spans="1:40" x14ac:dyDescent="0.25">
      <c r="A74">
        <v>57</v>
      </c>
      <c r="B74" t="s">
        <v>311</v>
      </c>
      <c r="C74">
        <v>71</v>
      </c>
      <c r="D74" t="s">
        <v>312</v>
      </c>
      <c r="E74" t="s">
        <v>313</v>
      </c>
      <c r="F74" t="s">
        <v>314</v>
      </c>
      <c r="G74" t="s">
        <v>477</v>
      </c>
      <c r="H74" t="s">
        <v>316</v>
      </c>
      <c r="I74" t="s">
        <v>317</v>
      </c>
      <c r="J74" t="s">
        <v>314</v>
      </c>
      <c r="K74" t="s">
        <v>478</v>
      </c>
      <c r="L74" t="s">
        <v>319</v>
      </c>
      <c r="M74" t="s">
        <v>320</v>
      </c>
      <c r="N74" t="s">
        <v>314</v>
      </c>
      <c r="O74" t="s">
        <v>329</v>
      </c>
      <c r="P74" t="s">
        <v>314</v>
      </c>
      <c r="Q74" t="s">
        <v>322</v>
      </c>
      <c r="R74" t="s">
        <v>314</v>
      </c>
      <c r="S74" t="s">
        <v>338</v>
      </c>
      <c r="AD74" t="s">
        <v>325</v>
      </c>
      <c r="AE74" t="str" cm="1">
        <f t="array" ref="AE74">_xlfn.LET(
    _xlpm.texto_limpio, _xlfn.REDUCE(
        LOWER(Table13456[[#This Row],[Titulo]]),
        {"á";"é";"í";"ó";"ú";"ñ";",";" "},
        _xlfn.LAMBDA(_xlpm.acum,_xlpm.caracter, SUBSTITUTE(_xlpm.acum, _xlpm.caracter, CHOOSE(MATCH(_xlpm.caracter, {"á";"é";"í";"ó";"ú";"ñ";",";" "}, 0), "a","e","i","o","u","n","","")))
    ),
    _xlfn.CONCAT("/cantos/resucito/", AG74, "/", _xlpm.texto_limpio, ".html")
)</f>
        <v>/cantos/resucito/e/elmesiasleon.html</v>
      </c>
      <c r="AF74" t="s">
        <v>326</v>
      </c>
      <c r="AG74" t="str">
        <f>LOWER(LEFT(Table13456[[#This Row],[Titulo]],1))</f>
        <v>e</v>
      </c>
      <c r="AH74" t="str">
        <f>_xlfn.CONCAT(Table13456[[#This Row],[ID]:[c021]])</f>
        <v>{id:71,title: "El Mesías león", subtitle: "Comentario al Apocalipsis (Victorino de Pettau)", category: "Precatecumenado", moments: ["Antiguo Testamento"], url: "/cantos/resucito/e/elmesiasleon.html"},</v>
      </c>
      <c r="AI74" t="str">
        <f>UPPER(Table13456[[#This Row],[Titulo]])</f>
        <v>EL MESÍAS LEÓN</v>
      </c>
      <c r="AJ74" t="str">
        <f>LOWER(SUBSTITUTE(Table13456[[#This Row],[CANTO]], " ", ""))</f>
        <v>elmesíasleón</v>
      </c>
      <c r="AK74" t="str">
        <f>Table13456[[#This Row],[Subtitle5]]</f>
        <v>Comentario al Apocalipsis (Victorino de Pettau)</v>
      </c>
      <c r="AM74" t="str">
        <f>Table1[[#Headers],[CANTO]]</f>
        <v>CANTO</v>
      </c>
      <c r="AN74" t="str">
        <f>Table13456[[#This Row],[CANTO]]</f>
        <v>EL MESÍAS LEÓN</v>
      </c>
    </row>
    <row r="75" spans="1:40" x14ac:dyDescent="0.25">
      <c r="A75">
        <v>224</v>
      </c>
      <c r="B75" t="s">
        <v>311</v>
      </c>
      <c r="C75">
        <v>72</v>
      </c>
      <c r="D75" t="s">
        <v>312</v>
      </c>
      <c r="E75" t="s">
        <v>313</v>
      </c>
      <c r="F75" t="s">
        <v>314</v>
      </c>
      <c r="G75" t="s">
        <v>479</v>
      </c>
      <c r="H75" t="s">
        <v>316</v>
      </c>
      <c r="I75" t="s">
        <v>317</v>
      </c>
      <c r="J75" t="s">
        <v>314</v>
      </c>
      <c r="K75" t="s">
        <v>480</v>
      </c>
      <c r="L75" t="s">
        <v>319</v>
      </c>
      <c r="M75" t="s">
        <v>320</v>
      </c>
      <c r="N75" t="s">
        <v>314</v>
      </c>
      <c r="O75" s="8" t="s">
        <v>430</v>
      </c>
      <c r="P75" t="s">
        <v>314</v>
      </c>
      <c r="Q75" t="s">
        <v>322</v>
      </c>
      <c r="R75" t="s">
        <v>314</v>
      </c>
      <c r="S75" t="s">
        <v>360</v>
      </c>
      <c r="T75" t="s">
        <v>323</v>
      </c>
      <c r="U75" t="s">
        <v>338</v>
      </c>
      <c r="AD75" t="s">
        <v>325</v>
      </c>
      <c r="AE75" t="str" cm="1">
        <f t="array" ref="AE75">_xlfn.LET(
    _xlpm.texto_limpio, _xlfn.REDUCE(
        LOWER(Table13456[[#This Row],[Titulo]]),
        {"á";"é";"í";"ó";"ú";"ñ";",";" "},
        _xlfn.LAMBDA(_xlpm.acum,_xlpm.caracter, SUBSTITUTE(_xlpm.acum, _xlpm.caracter, CHOOSE(MATCH(_xlpm.caracter, {"á";"é";"í";"ó";"ú";"ñ";",";" "}, 0), "a","e","i","o","u","n","","")))
    ),
    _xlfn.CONCAT("/cantos/resucito/", AG75, "/", _xlpm.texto_limpio, ".html")
)</f>
        <v>/cantos/resucito/e/elmismodios.html</v>
      </c>
      <c r="AF75" t="s">
        <v>326</v>
      </c>
      <c r="AG75" t="str">
        <f>LOWER(LEFT(Table13456[[#This Row],[Titulo]],1))</f>
        <v>e</v>
      </c>
      <c r="AH75" t="str">
        <f>_xlfn.CONCAT(Table13456[[#This Row],[ID]:[c021]])</f>
        <v>{id:72,title: "El mismo Dios", subtitle: "2 Corintios 4,6-12", category: "Catecumenado", moments: ["Navidad", "Antiguo Testamento"], url: "/cantos/resucito/e/elmismodios.html"},</v>
      </c>
      <c r="AI75" t="str">
        <f>UPPER(Table13456[[#This Row],[Titulo]])</f>
        <v>EL MISMO DIOS</v>
      </c>
      <c r="AJ75" t="str">
        <f>LOWER(SUBSTITUTE(Table13456[[#This Row],[CANTO]], " ", ""))</f>
        <v>elmismodios</v>
      </c>
      <c r="AK75" t="str">
        <f>Table13456[[#This Row],[Subtitle5]]</f>
        <v>2 Corintios 4,6-12</v>
      </c>
      <c r="AM75" t="str">
        <f>Table1[[#Headers],[CANTO]]</f>
        <v>CANTO</v>
      </c>
      <c r="AN75" t="str">
        <f>Table13456[[#This Row],[CANTO]]</f>
        <v>EL MISMO DIOS</v>
      </c>
    </row>
    <row r="76" spans="1:40" x14ac:dyDescent="0.25">
      <c r="A76">
        <v>58</v>
      </c>
      <c r="B76" t="s">
        <v>311</v>
      </c>
      <c r="C76">
        <v>73</v>
      </c>
      <c r="D76" t="s">
        <v>312</v>
      </c>
      <c r="E76" t="s">
        <v>313</v>
      </c>
      <c r="F76" t="s">
        <v>314</v>
      </c>
      <c r="G76" t="s">
        <v>481</v>
      </c>
      <c r="H76" t="s">
        <v>316</v>
      </c>
      <c r="I76" t="s">
        <v>317</v>
      </c>
      <c r="J76" t="s">
        <v>314</v>
      </c>
      <c r="K76" t="s">
        <v>482</v>
      </c>
      <c r="L76" t="s">
        <v>319</v>
      </c>
      <c r="M76" t="s">
        <v>320</v>
      </c>
      <c r="N76" t="s">
        <v>314</v>
      </c>
      <c r="O76" t="s">
        <v>329</v>
      </c>
      <c r="P76" t="s">
        <v>314</v>
      </c>
      <c r="Q76" t="s">
        <v>322</v>
      </c>
      <c r="R76" t="s">
        <v>314</v>
      </c>
      <c r="S76" t="s">
        <v>305</v>
      </c>
      <c r="T76" t="s">
        <v>323</v>
      </c>
      <c r="U76" t="s">
        <v>332</v>
      </c>
      <c r="AD76" t="s">
        <v>325</v>
      </c>
      <c r="AE76" t="str" cm="1">
        <f t="array" ref="AE76">_xlfn.LET(
    _xlpm.texto_limpio, _xlfn.REDUCE(
        LOWER(Table13456[[#This Row],[Titulo]]),
        {"á";"é";"í";"ó";"ú";"ñ";",";" "},
        _xlfn.LAMBDA(_xlpm.acum,_xlpm.caracter, SUBSTITUTE(_xlpm.acum, _xlpm.caracter, CHOOSE(MATCH(_xlpm.caracter, {"á";"é";"í";"ó";"ú";"ñ";",";" "}, 0), "a","e","i","o","u","n","","")))
    ),
    _xlfn.CONCAT("/cantos/resucito/", AG76, "/", _xlpm.texto_limpio, ".html")
)</f>
        <v>/cantos/resucito/e/elneciopiensaquediosnoexiste.html</v>
      </c>
      <c r="AF76" t="s">
        <v>326</v>
      </c>
      <c r="AG76" t="str">
        <f>LOWER(LEFT(Table13456[[#This Row],[Titulo]],1))</f>
        <v>e</v>
      </c>
      <c r="AH76" t="str">
        <f>_xlfn.CONCAT(Table13456[[#This Row],[ID]:[c021]])</f>
        <v>{id:73,title: "El necio piensa que Dios no existe", subtitle: "Salmo 14 (13)", category: "Precatecumenado", moments: ["Entrada", "Nuevo Testamento"], url: "/cantos/resucito/e/elneciopiensaquediosnoexiste.html"},</v>
      </c>
      <c r="AI76" t="str">
        <f>UPPER(Table13456[[#This Row],[Titulo]])</f>
        <v>EL NECIO PIENSA QUE DIOS NO EXISTE</v>
      </c>
      <c r="AJ76" t="str">
        <f>LOWER(SUBSTITUTE(Table13456[[#This Row],[CANTO]], " ", ""))</f>
        <v>elneciopiensaquediosnoexiste</v>
      </c>
      <c r="AK76" t="str">
        <f>Table13456[[#This Row],[Subtitle5]]</f>
        <v>Salmo 14 (13)</v>
      </c>
      <c r="AM76" t="str">
        <f>Table1[[#Headers],[CANTO]]</f>
        <v>CANTO</v>
      </c>
      <c r="AN76" t="str">
        <f>Table13456[[#This Row],[CANTO]]</f>
        <v>EL NECIO PIENSA QUE DIOS NO EXISTE</v>
      </c>
    </row>
    <row r="77" spans="1:40" x14ac:dyDescent="0.25">
      <c r="A77">
        <v>59</v>
      </c>
      <c r="B77" t="s">
        <v>311</v>
      </c>
      <c r="C77">
        <v>74</v>
      </c>
      <c r="D77" t="s">
        <v>312</v>
      </c>
      <c r="E77" t="s">
        <v>313</v>
      </c>
      <c r="F77" t="s">
        <v>314</v>
      </c>
      <c r="G77" t="s">
        <v>483</v>
      </c>
      <c r="H77" t="s">
        <v>316</v>
      </c>
      <c r="I77" t="s">
        <v>317</v>
      </c>
      <c r="J77" t="s">
        <v>314</v>
      </c>
      <c r="K77" t="s">
        <v>484</v>
      </c>
      <c r="L77" t="s">
        <v>319</v>
      </c>
      <c r="M77" t="s">
        <v>320</v>
      </c>
      <c r="N77" t="s">
        <v>314</v>
      </c>
      <c r="O77" t="s">
        <v>329</v>
      </c>
      <c r="P77" t="s">
        <v>314</v>
      </c>
      <c r="Q77" t="s">
        <v>322</v>
      </c>
      <c r="R77" t="s">
        <v>314</v>
      </c>
      <c r="S77" t="s">
        <v>362</v>
      </c>
      <c r="T77" t="s">
        <v>323</v>
      </c>
      <c r="U77" t="s">
        <v>305</v>
      </c>
      <c r="V77" t="s">
        <v>323</v>
      </c>
      <c r="W77" t="s">
        <v>338</v>
      </c>
      <c r="AD77" t="s">
        <v>325</v>
      </c>
      <c r="AE77" t="str" cm="1">
        <f t="array" ref="AE77">_xlfn.LET(
    _xlpm.texto_limpio, _xlfn.REDUCE(
        LOWER(Table13456[[#This Row],[Titulo]]),
        {"á";"é";"í";"ó";"ú";"ñ";",";" "},
        _xlfn.LAMBDA(_xlpm.acum,_xlpm.caracter, SUBSTITUTE(_xlpm.acum, _xlpm.caracter, CHOOSE(MATCH(_xlpm.caracter, {"á";"é";"í";"ó";"ú";"ñ";",";" "}, 0), "a","e","i","o","u","n","","")))
    ),
    _xlfn.CONCAT("/cantos/resucito/", AG77, "/", _xlpm.texto_limpio, ".html")
)</f>
        <v>/cantos/resucito/e/elpuebloquecaminabaenlastinieblas.html</v>
      </c>
      <c r="AF77" t="s">
        <v>326</v>
      </c>
      <c r="AG77" t="str">
        <f>LOWER(LEFT(Table13456[[#This Row],[Titulo]],1))</f>
        <v>e</v>
      </c>
      <c r="AH77" t="str">
        <f>_xlfn.CONCAT(Table13456[[#This Row],[ID]:[c021]])</f>
        <v>{id:74,title: "El pueblo que caminaba en las tinieblas", subtitle: "Isaías 9,1-5", category: "Precatecumenado", moments: ["Adviento", "Entrada", "Antiguo Testamento"], url: "/cantos/resucito/e/elpuebloquecaminabaenlastinieblas.html"},</v>
      </c>
      <c r="AI77" t="str">
        <f>UPPER(Table13456[[#This Row],[Titulo]])</f>
        <v>EL PUEBLO QUE CAMINABA EN LAS TINIEBLAS</v>
      </c>
      <c r="AJ77" t="str">
        <f>LOWER(SUBSTITUTE(Table13456[[#This Row],[CANTO]], " ", ""))</f>
        <v>elpuebloquecaminabaenlastinieblas</v>
      </c>
      <c r="AK77" t="str">
        <f>Table13456[[#This Row],[Subtitle5]]</f>
        <v>Isaías 9,1-5</v>
      </c>
      <c r="AM77" t="str">
        <f>Table1[[#Headers],[CANTO]]</f>
        <v>CANTO</v>
      </c>
      <c r="AN77" t="str">
        <f>Table13456[[#This Row],[CANTO]]</f>
        <v>EL PUEBLO QUE CAMINABA EN LAS TINIEBLAS</v>
      </c>
    </row>
    <row r="78" spans="1:40" x14ac:dyDescent="0.25">
      <c r="A78">
        <v>225</v>
      </c>
      <c r="B78" t="s">
        <v>311</v>
      </c>
      <c r="C78">
        <v>75</v>
      </c>
      <c r="D78" t="s">
        <v>312</v>
      </c>
      <c r="E78" t="s">
        <v>313</v>
      </c>
      <c r="F78" t="s">
        <v>314</v>
      </c>
      <c r="G78" t="s">
        <v>485</v>
      </c>
      <c r="H78" t="s">
        <v>316</v>
      </c>
      <c r="I78" t="s">
        <v>317</v>
      </c>
      <c r="J78" t="s">
        <v>314</v>
      </c>
      <c r="K78" t="s">
        <v>486</v>
      </c>
      <c r="L78" t="s">
        <v>319</v>
      </c>
      <c r="M78" t="s">
        <v>320</v>
      </c>
      <c r="N78" t="s">
        <v>314</v>
      </c>
      <c r="O78" s="8" t="s">
        <v>430</v>
      </c>
      <c r="P78" t="s">
        <v>314</v>
      </c>
      <c r="Q78" t="s">
        <v>322</v>
      </c>
      <c r="R78" t="s">
        <v>314</v>
      </c>
      <c r="S78" t="s">
        <v>330</v>
      </c>
      <c r="T78" t="s">
        <v>323</v>
      </c>
      <c r="U78" t="s">
        <v>338</v>
      </c>
      <c r="AD78" t="s">
        <v>325</v>
      </c>
      <c r="AE78" t="str" cm="1">
        <f t="array" ref="AE78">_xlfn.LET(
    _xlpm.texto_limpio, _xlfn.REDUCE(
        LOWER(Table13456[[#This Row],[Titulo]]),
        {"á";"é";"í";"ó";"ú";"ñ";",";" "},
        _xlfn.LAMBDA(_xlpm.acum,_xlpm.caracter, SUBSTITUTE(_xlpm.acum, _xlpm.caracter, CHOOSE(MATCH(_xlpm.caracter, {"á";"é";"í";"ó";"ú";"ñ";",";" "}, 0), "a","e","i","o","u","n","","")))
    ),
    _xlfn.CONCAT("/cantos/resucito/", AG78, "/", _xlpm.texto_limpio, ".html")
)</f>
        <v>/cantos/resucito/e/elsembrador.html</v>
      </c>
      <c r="AF78" t="s">
        <v>326</v>
      </c>
      <c r="AG78" t="str">
        <f>LOWER(LEFT(Table13456[[#This Row],[Titulo]],1))</f>
        <v>e</v>
      </c>
      <c r="AH78" t="str">
        <f>_xlfn.CONCAT(Table13456[[#This Row],[ID]:[c021]])</f>
        <v>{id:75,title: "El sembrador", subtitle: "Marcos 4,3ss", category: "Catecumenado", moments: ["Comunión", "Antiguo Testamento"], url: "/cantos/resucito/e/elsembrador.html"},</v>
      </c>
      <c r="AI78" t="str">
        <f>UPPER(Table13456[[#This Row],[Titulo]])</f>
        <v>EL SEMBRADOR</v>
      </c>
      <c r="AJ78" t="str">
        <f>LOWER(SUBSTITUTE(Table13456[[#This Row],[CANTO]], " ", ""))</f>
        <v>elsembrador</v>
      </c>
      <c r="AK78" t="str">
        <f>Table13456[[#This Row],[Subtitle5]]</f>
        <v>Marcos 4,3ss</v>
      </c>
      <c r="AM78" t="str">
        <f>Table1[[#Headers],[CANTO]]</f>
        <v>CANTO</v>
      </c>
      <c r="AN78" t="str">
        <f>Table13456[[#This Row],[CANTO]]</f>
        <v>EL SEMBRADOR</v>
      </c>
    </row>
    <row r="79" spans="1:40" x14ac:dyDescent="0.25">
      <c r="A79">
        <v>60</v>
      </c>
      <c r="B79" t="s">
        <v>311</v>
      </c>
      <c r="C79">
        <v>76</v>
      </c>
      <c r="D79" t="s">
        <v>312</v>
      </c>
      <c r="E79" t="s">
        <v>313</v>
      </c>
      <c r="F79" t="s">
        <v>314</v>
      </c>
      <c r="G79" t="s">
        <v>487</v>
      </c>
      <c r="H79" t="s">
        <v>316</v>
      </c>
      <c r="I79" t="s">
        <v>317</v>
      </c>
      <c r="J79" t="s">
        <v>314</v>
      </c>
      <c r="K79" t="s">
        <v>488</v>
      </c>
      <c r="L79" t="s">
        <v>319</v>
      </c>
      <c r="M79" t="s">
        <v>320</v>
      </c>
      <c r="N79" t="s">
        <v>314</v>
      </c>
      <c r="O79" t="s">
        <v>329</v>
      </c>
      <c r="P79" t="s">
        <v>314</v>
      </c>
      <c r="Q79" t="s">
        <v>322</v>
      </c>
      <c r="R79" t="s">
        <v>314</v>
      </c>
      <c r="S79" t="s">
        <v>438</v>
      </c>
      <c r="T79" t="s">
        <v>323</v>
      </c>
      <c r="U79" t="s">
        <v>338</v>
      </c>
      <c r="AD79" t="s">
        <v>325</v>
      </c>
      <c r="AE79" t="str" cm="1">
        <f t="array" ref="AE79">_xlfn.LET(
    _xlpm.texto_limpio, _xlfn.REDUCE(
        LOWER(Table13456[[#This Row],[Titulo]]),
        {"á";"é";"í";"ó";"ú";"ñ";",";" "},
        _xlfn.LAMBDA(_xlpm.acum,_xlpm.caracter, SUBSTITUTE(_xlpm.acum, _xlpm.caracter, CHOOSE(MATCH(_xlpm.caracter, {"á";"é";"í";"ó";"ú";"ñ";",";" "}, 0), "a","e","i","o","u","n","","")))
    ),
    _xlfn.CONCAT("/cantos/resucito/", AG79, "/", _xlpm.texto_limpio, ".html")
)</f>
        <v>/cantos/resucito/e/elsenoranunciaunanoticia.html</v>
      </c>
      <c r="AF79" t="s">
        <v>326</v>
      </c>
      <c r="AG79" t="str">
        <f>LOWER(LEFT(Table13456[[#This Row],[Titulo]],1))</f>
        <v>e</v>
      </c>
      <c r="AH79" t="str">
        <f>_xlfn.CONCAT(Table13456[[#This Row],[ID]:[c021]])</f>
        <v>{id:76,title: "El Señor anuncia una noticia", subtitle: "Salmo 68 (67)", category: "Precatecumenado", moments: ["Fracción del Pan", "Antiguo Testamento"], url: "/cantos/resucito/e/elsenoranunciaunanoticia.html"},</v>
      </c>
      <c r="AI79" t="str">
        <f>UPPER(Table13456[[#This Row],[Titulo]])</f>
        <v>EL SEÑOR ANUNCIA UNA NOTICIA</v>
      </c>
      <c r="AJ79" t="str">
        <f>LOWER(SUBSTITUTE(Table13456[[#This Row],[CANTO]], " ", ""))</f>
        <v>elseñoranunciaunanoticia</v>
      </c>
      <c r="AK79" t="str">
        <f>Table13456[[#This Row],[Subtitle5]]</f>
        <v>Salmo 68 (67)</v>
      </c>
      <c r="AM79" t="str">
        <f>Table1[[#Headers],[CANTO]]</f>
        <v>CANTO</v>
      </c>
      <c r="AN79" t="str">
        <f>Table13456[[#This Row],[CANTO]]</f>
        <v>EL SEÑOR ANUNCIA UNA NOTICIA</v>
      </c>
    </row>
    <row r="80" spans="1:40" x14ac:dyDescent="0.25">
      <c r="A80">
        <v>61</v>
      </c>
      <c r="B80" t="s">
        <v>311</v>
      </c>
      <c r="C80">
        <v>77</v>
      </c>
      <c r="D80" t="s">
        <v>312</v>
      </c>
      <c r="E80" t="s">
        <v>313</v>
      </c>
      <c r="F80" t="s">
        <v>314</v>
      </c>
      <c r="G80" t="s">
        <v>489</v>
      </c>
      <c r="H80" t="s">
        <v>316</v>
      </c>
      <c r="I80" t="s">
        <v>317</v>
      </c>
      <c r="J80" t="s">
        <v>314</v>
      </c>
      <c r="K80" t="s">
        <v>490</v>
      </c>
      <c r="L80" t="s">
        <v>319</v>
      </c>
      <c r="M80" t="s">
        <v>320</v>
      </c>
      <c r="N80" t="s">
        <v>314</v>
      </c>
      <c r="O80" t="s">
        <v>329</v>
      </c>
      <c r="P80" t="s">
        <v>314</v>
      </c>
      <c r="Q80" t="s">
        <v>322</v>
      </c>
      <c r="R80" t="s">
        <v>314</v>
      </c>
      <c r="S80" t="s">
        <v>337</v>
      </c>
      <c r="T80" t="s">
        <v>323</v>
      </c>
      <c r="U80" t="s">
        <v>338</v>
      </c>
      <c r="AD80" t="s">
        <v>325</v>
      </c>
      <c r="AE80" t="str" cm="1">
        <f t="array" ref="AE80">_xlfn.LET(
    _xlpm.texto_limpio, _xlfn.REDUCE(
        LOWER(Table13456[[#This Row],[Titulo]]),
        {"á";"é";"í";"ó";"ú";"ñ";",";" "},
        _xlfn.LAMBDA(_xlpm.acum,_xlpm.caracter, SUBSTITUTE(_xlpm.acum, _xlpm.caracter, CHOOSE(MATCH(_xlpm.caracter, {"á";"é";"í";"ó";"ú";"ñ";",";" "}, 0), "a","e","i","o","u","n","","")))
    ),
    _xlfn.CONCAT("/cantos/resucito/", AG80, "/", _xlpm.texto_limpio, ".html")
)</f>
        <v>/cantos/resucito/e/elsenoresmipastor.html</v>
      </c>
      <c r="AF80" t="s">
        <v>326</v>
      </c>
      <c r="AG80" t="str">
        <f>LOWER(LEFT(Table13456[[#This Row],[Titulo]],1))</f>
        <v>e</v>
      </c>
      <c r="AH80" t="str">
        <f>_xlfn.CONCAT(Table13456[[#This Row],[ID]:[c021]])</f>
        <v>{id:77,title: "El Señor es mi pastor", subtitle: "Salmo 23 (22)", category: "Precatecumenado", moments: ["Cuaresma", "Antiguo Testamento"], url: "/cantos/resucito/e/elsenoresmipastor.html"},</v>
      </c>
      <c r="AI80" t="str">
        <f>UPPER(Table13456[[#This Row],[Titulo]])</f>
        <v>EL SEÑOR ES MI PASTOR</v>
      </c>
      <c r="AJ80" t="str">
        <f>LOWER(SUBSTITUTE(Table13456[[#This Row],[CANTO]], " ", ""))</f>
        <v>elseñoresmipastor</v>
      </c>
      <c r="AK80" t="str">
        <f>Table13456[[#This Row],[Subtitle5]]</f>
        <v>Salmo 23 (22)</v>
      </c>
      <c r="AM80" t="str">
        <f>Table1[[#Headers],[CANTO]]</f>
        <v>CANTO</v>
      </c>
      <c r="AN80" t="str">
        <f>Table13456[[#This Row],[CANTO]]</f>
        <v>EL SEÑOR ES MI PASTOR</v>
      </c>
    </row>
    <row r="81" spans="1:40" x14ac:dyDescent="0.25">
      <c r="A81">
        <v>62</v>
      </c>
      <c r="B81" t="s">
        <v>311</v>
      </c>
      <c r="C81">
        <v>78</v>
      </c>
      <c r="D81" t="s">
        <v>312</v>
      </c>
      <c r="E81" t="s">
        <v>313</v>
      </c>
      <c r="F81" t="s">
        <v>314</v>
      </c>
      <c r="G81" t="s">
        <v>491</v>
      </c>
      <c r="H81" t="s">
        <v>316</v>
      </c>
      <c r="I81" t="s">
        <v>317</v>
      </c>
      <c r="J81" t="s">
        <v>314</v>
      </c>
      <c r="K81" t="s">
        <v>492</v>
      </c>
      <c r="L81" t="s">
        <v>319</v>
      </c>
      <c r="M81" t="s">
        <v>320</v>
      </c>
      <c r="N81" t="s">
        <v>314</v>
      </c>
      <c r="O81" t="s">
        <v>329</v>
      </c>
      <c r="P81" t="s">
        <v>314</v>
      </c>
      <c r="Q81" t="s">
        <v>322</v>
      </c>
      <c r="R81" t="s">
        <v>314</v>
      </c>
      <c r="S81" t="s">
        <v>305</v>
      </c>
      <c r="T81" t="s">
        <v>323</v>
      </c>
      <c r="U81" t="s">
        <v>330</v>
      </c>
      <c r="V81" t="s">
        <v>323</v>
      </c>
      <c r="W81" t="s">
        <v>332</v>
      </c>
      <c r="AD81" t="s">
        <v>325</v>
      </c>
      <c r="AE81" t="str" cm="1">
        <f t="array" ref="AE81">_xlfn.LET(
    _xlpm.texto_limpio, _xlfn.REDUCE(
        LOWER(Table13456[[#This Row],[Titulo]]),
        {"á";"é";"í";"ó";"ú";"ñ";",";" "},
        _xlfn.LAMBDA(_xlpm.acum,_xlpm.caracter, SUBSTITUTE(_xlpm.acum, _xlpm.caracter, CHOOSE(MATCH(_xlpm.caracter, {"á";"é";"í";"ó";"ú";"ñ";",";" "}, 0), "a","e","i","o","u","n","","")))
    ),
    _xlfn.CONCAT("/cantos/resucito/", AG81, "/", _xlpm.texto_limpio, ".html")
)</f>
        <v>/cantos/resucito/e/elsenormehadado.html</v>
      </c>
      <c r="AF81" t="s">
        <v>326</v>
      </c>
      <c r="AG81" t="str">
        <f>LOWER(LEFT(Table13456[[#This Row],[Titulo]],1))</f>
        <v>e</v>
      </c>
      <c r="AH81" t="str">
        <f>_xlfn.CONCAT(Table13456[[#This Row],[ID]:[c021]])</f>
        <v>{id:78,title: "El Señor me ha dado", subtitle: "Isaías 50,4-10  - Tercer canto del Siervo de Yahveh", category: "Precatecumenado", moments: ["Entrada", "Comunión", "Nuevo Testamento"], url: "/cantos/resucito/e/elsenormehadado.html"},</v>
      </c>
      <c r="AI81" t="str">
        <f>UPPER(Table13456[[#This Row],[Titulo]])</f>
        <v>EL SEÑOR ME HA DADO</v>
      </c>
      <c r="AJ81" t="str">
        <f>LOWER(SUBSTITUTE(Table13456[[#This Row],[CANTO]], " ", ""))</f>
        <v>elseñormehadado</v>
      </c>
      <c r="AK81" t="str">
        <f>Table13456[[#This Row],[Subtitle5]]</f>
        <v>Isaías 50,4-10  - Tercer canto del Siervo de Yahveh</v>
      </c>
      <c r="AM81" t="str">
        <f>Table1[[#Headers],[CANTO]]</f>
        <v>CANTO</v>
      </c>
      <c r="AN81" t="str">
        <f>Table13456[[#This Row],[CANTO]]</f>
        <v>EL SEÑOR ME HA DADO</v>
      </c>
    </row>
    <row r="82" spans="1:40" x14ac:dyDescent="0.25">
      <c r="A82">
        <v>63</v>
      </c>
      <c r="B82" t="s">
        <v>311</v>
      </c>
      <c r="C82">
        <v>79</v>
      </c>
      <c r="D82" t="s">
        <v>312</v>
      </c>
      <c r="E82" t="s">
        <v>313</v>
      </c>
      <c r="F82" t="s">
        <v>314</v>
      </c>
      <c r="G82" t="s">
        <v>493</v>
      </c>
      <c r="H82" t="s">
        <v>316</v>
      </c>
      <c r="I82" t="s">
        <v>317</v>
      </c>
      <c r="J82" t="s">
        <v>314</v>
      </c>
      <c r="K82" t="s">
        <v>494</v>
      </c>
      <c r="L82" t="s">
        <v>319</v>
      </c>
      <c r="M82" t="s">
        <v>320</v>
      </c>
      <c r="N82" t="s">
        <v>314</v>
      </c>
      <c r="O82" t="s">
        <v>329</v>
      </c>
      <c r="P82" t="s">
        <v>314</v>
      </c>
      <c r="Q82" t="s">
        <v>322</v>
      </c>
      <c r="R82" t="s">
        <v>314</v>
      </c>
      <c r="S82" t="s">
        <v>438</v>
      </c>
      <c r="AD82" t="s">
        <v>325</v>
      </c>
      <c r="AE82" t="str" cm="1">
        <f t="array" ref="AE82">_xlfn.LET(
    _xlpm.texto_limpio, _xlfn.REDUCE(
        LOWER(Table13456[[#This Row],[Titulo]]),
        {"á";"é";"í";"ó";"ú";"ñ";",";" "},
        _xlfn.LAMBDA(_xlpm.acum,_xlpm.caracter, SUBSTITUTE(_xlpm.acum, _xlpm.caracter, CHOOSE(MATCH(_xlpm.caracter, {"á";"é";"í";"ó";"ú";"ñ";",";" "}, 0), "a","e","i","o","u","n","","")))
    ),
    _xlfn.CONCAT("/cantos/resucito/", AG82, "/", _xlpm.texto_limpio, ".html")
)</f>
        <v>/cantos/resucito/e/elielilamasabactani.html</v>
      </c>
      <c r="AF82" t="s">
        <v>326</v>
      </c>
      <c r="AG82" t="str">
        <f>LOWER(LEFT(Table13456[[#This Row],[Titulo]],1))</f>
        <v>e</v>
      </c>
      <c r="AH82" t="str">
        <f>_xlfn.CONCAT(Table13456[[#This Row],[ID]:[c021]])</f>
        <v>{id:79,title: "Elí, Elí, lamá sabactaní", subtitle: "Salmo 22 (21)", category: "Precatecumenado", moments: ["Fracción del Pan"], url: "/cantos/resucito/e/elielilamasabactani.html"},</v>
      </c>
      <c r="AI82" t="str">
        <f>UPPER(Table13456[[#This Row],[Titulo]])</f>
        <v>ELÍ, ELÍ, LAMÁ SABACTANÍ</v>
      </c>
      <c r="AJ82" t="str">
        <f>LOWER(SUBSTITUTE(Table13456[[#This Row],[CANTO]], " ", ""))</f>
        <v>elí,elí,lamásabactaní</v>
      </c>
      <c r="AK82" t="str">
        <f>Table13456[[#This Row],[Subtitle5]]</f>
        <v>Salmo 22 (21)</v>
      </c>
      <c r="AM82" t="str">
        <f>Table1[[#Headers],[CANTO]]</f>
        <v>CANTO</v>
      </c>
      <c r="AN82" t="str">
        <f>Table13456[[#This Row],[CANTO]]</f>
        <v>ELÍ, ELÍ, LAMÁ SABACTANÍ</v>
      </c>
    </row>
    <row r="83" spans="1:40" x14ac:dyDescent="0.25">
      <c r="A83">
        <v>64</v>
      </c>
      <c r="B83" t="s">
        <v>311</v>
      </c>
      <c r="C83">
        <v>80</v>
      </c>
      <c r="D83" t="s">
        <v>312</v>
      </c>
      <c r="E83" t="s">
        <v>313</v>
      </c>
      <c r="F83" t="s">
        <v>314</v>
      </c>
      <c r="G83" t="s">
        <v>495</v>
      </c>
      <c r="H83" t="s">
        <v>316</v>
      </c>
      <c r="I83" t="s">
        <v>317</v>
      </c>
      <c r="J83" t="s">
        <v>314</v>
      </c>
      <c r="K83" t="s">
        <v>496</v>
      </c>
      <c r="L83" t="s">
        <v>319</v>
      </c>
      <c r="M83" t="s">
        <v>320</v>
      </c>
      <c r="N83" t="s">
        <v>314</v>
      </c>
      <c r="O83" t="s">
        <v>329</v>
      </c>
      <c r="P83" t="s">
        <v>314</v>
      </c>
      <c r="Q83" t="s">
        <v>322</v>
      </c>
      <c r="R83" t="s">
        <v>314</v>
      </c>
      <c r="S83" t="s">
        <v>324</v>
      </c>
      <c r="T83" t="s">
        <v>323</v>
      </c>
      <c r="U83" t="s">
        <v>438</v>
      </c>
      <c r="V83" t="s">
        <v>323</v>
      </c>
      <c r="W83" t="s">
        <v>332</v>
      </c>
      <c r="AD83" t="s">
        <v>325</v>
      </c>
      <c r="AE83" t="str" cm="1">
        <f t="array" ref="AE83">_xlfn.LET(
    _xlpm.texto_limpio, _xlfn.REDUCE(
        LOWER(Table13456[[#This Row],[Titulo]]),
        {"á";"é";"í";"ó";"ú";"ñ";",";" "},
        _xlfn.LAMBDA(_xlpm.acum,_xlpm.caracter, SUBSTITUTE(_xlpm.acum, _xlpm.caracter, CHOOSE(MATCH(_xlpm.caracter, {"á";"é";"í";"ó";"ú";"ñ";",";" "}, 0), "a","e","i","o","u","n","","")))
    ),
    _xlfn.CONCAT("/cantos/resucito/", AG83, "/", _xlpm.texto_limpio, ".html")
)</f>
        <v>/cantos/resucito/e/enmediodeaquelgentio.html</v>
      </c>
      <c r="AF83" t="s">
        <v>326</v>
      </c>
      <c r="AG83" t="str">
        <f>LOWER(LEFT(Table13456[[#This Row],[Titulo]],1))</f>
        <v>e</v>
      </c>
      <c r="AH83" t="str">
        <f>_xlfn.CONCAT(Table13456[[#This Row],[ID]:[c021]])</f>
        <v>{id:80,title: "En medio de aquel gentío", subtitle: "Lucas 8,42b-48", category: "Precatecumenado", moments: ["Laudes/Visperas", "Fracción del Pan", "Nuevo Testamento"], url: "/cantos/resucito/e/enmediodeaquelgentio.html"},</v>
      </c>
      <c r="AI83" t="str">
        <f>UPPER(Table13456[[#This Row],[Titulo]])</f>
        <v>EN MEDIO DE AQUEL GENTÍO</v>
      </c>
      <c r="AJ83" t="str">
        <f>LOWER(SUBSTITUTE(Table13456[[#This Row],[CANTO]], " ", ""))</f>
        <v>enmediodeaquelgentío</v>
      </c>
      <c r="AK83" t="str">
        <f>Table13456[[#This Row],[Subtitle5]]</f>
        <v>Lucas 8,42b-48</v>
      </c>
      <c r="AM83" t="str">
        <f>Table1[[#Headers],[CANTO]]</f>
        <v>CANTO</v>
      </c>
      <c r="AN83" t="str">
        <f>Table13456[[#This Row],[CANTO]]</f>
        <v>EN MEDIO DE AQUEL GENTÍO</v>
      </c>
    </row>
    <row r="84" spans="1:40" x14ac:dyDescent="0.25">
      <c r="A84">
        <v>65</v>
      </c>
      <c r="B84" t="s">
        <v>311</v>
      </c>
      <c r="C84">
        <v>81</v>
      </c>
      <c r="D84" t="s">
        <v>312</v>
      </c>
      <c r="E84" t="s">
        <v>313</v>
      </c>
      <c r="F84" t="s">
        <v>314</v>
      </c>
      <c r="G84" t="s">
        <v>497</v>
      </c>
      <c r="H84" t="s">
        <v>316</v>
      </c>
      <c r="I84" t="s">
        <v>317</v>
      </c>
      <c r="J84" t="s">
        <v>314</v>
      </c>
      <c r="K84" t="s">
        <v>498</v>
      </c>
      <c r="L84" t="s">
        <v>319</v>
      </c>
      <c r="M84" t="s">
        <v>320</v>
      </c>
      <c r="N84" t="s">
        <v>314</v>
      </c>
      <c r="O84" t="s">
        <v>329</v>
      </c>
      <c r="P84" t="s">
        <v>314</v>
      </c>
      <c r="Q84" t="s">
        <v>322</v>
      </c>
      <c r="R84" t="s">
        <v>314</v>
      </c>
      <c r="S84" t="s">
        <v>305</v>
      </c>
      <c r="T84" t="s">
        <v>323</v>
      </c>
      <c r="U84" t="s">
        <v>331</v>
      </c>
      <c r="V84" t="s">
        <v>323</v>
      </c>
      <c r="W84" t="s">
        <v>338</v>
      </c>
      <c r="AD84" t="s">
        <v>325</v>
      </c>
      <c r="AE84" t="str" cm="1">
        <f t="array" ref="AE84">_xlfn.LET(
    _xlpm.texto_limpio, _xlfn.REDUCE(
        LOWER(Table13456[[#This Row],[Titulo]]),
        {"á";"é";"í";"ó";"ú";"ñ";",";" "},
        _xlfn.LAMBDA(_xlpm.acum,_xlpm.caracter, SUBSTITUTE(_xlpm.acum, _xlpm.caracter, CHOOSE(MATCH(_xlpm.caracter, {"á";"é";"í";"ó";"ú";"ñ";",";" "}, 0), "a","e","i","o","u","n","","")))
    ),
    _xlfn.CONCAT("/cantos/resucito/", AG84, "/", _xlpm.texto_limpio, ".html")
)</f>
        <v>/cantos/resucito/e/enunanocheoscura.html</v>
      </c>
      <c r="AF84" t="s">
        <v>326</v>
      </c>
      <c r="AG84" t="str">
        <f>LOWER(LEFT(Table13456[[#This Row],[Titulo]],1))</f>
        <v>e</v>
      </c>
      <c r="AH84" t="str">
        <f>_xlfn.CONCAT(Table13456[[#This Row],[ID]:[c021]])</f>
        <v>{id:81,title: "En una noche oscura", subtitle: "Subida al Monte Carmelo – San Juan de la Cruz", category: "Precatecumenado", moments: ["Entrada", "Final", "Antiguo Testamento"], url: "/cantos/resucito/e/enunanocheoscura.html"},</v>
      </c>
      <c r="AI84" t="str">
        <f>UPPER(Table13456[[#This Row],[Titulo]])</f>
        <v>EN UNA NOCHE OSCURA</v>
      </c>
      <c r="AJ84" t="str">
        <f>LOWER(SUBSTITUTE(Table13456[[#This Row],[CANTO]], " ", ""))</f>
        <v>enunanocheoscura</v>
      </c>
      <c r="AK84" t="str">
        <f>Table13456[[#This Row],[Subtitle5]]</f>
        <v>Subida al Monte Carmelo – San Juan de la Cruz</v>
      </c>
      <c r="AM84" t="str">
        <f>Table1[[#Headers],[CANTO]]</f>
        <v>CANTO</v>
      </c>
      <c r="AN84" t="str">
        <f>Table13456[[#This Row],[CANTO]]</f>
        <v>EN UNA NOCHE OSCURA</v>
      </c>
    </row>
    <row r="85" spans="1:40" x14ac:dyDescent="0.25">
      <c r="A85">
        <v>66</v>
      </c>
      <c r="B85" t="s">
        <v>311</v>
      </c>
      <c r="C85">
        <v>82</v>
      </c>
      <c r="D85" t="s">
        <v>312</v>
      </c>
      <c r="E85" t="s">
        <v>313</v>
      </c>
      <c r="F85" t="s">
        <v>314</v>
      </c>
      <c r="G85" t="s">
        <v>499</v>
      </c>
      <c r="H85" t="s">
        <v>316</v>
      </c>
      <c r="I85" t="s">
        <v>317</v>
      </c>
      <c r="J85" t="s">
        <v>314</v>
      </c>
      <c r="K85" t="s">
        <v>195</v>
      </c>
      <c r="L85" t="s">
        <v>319</v>
      </c>
      <c r="M85" t="s">
        <v>320</v>
      </c>
      <c r="N85" t="s">
        <v>314</v>
      </c>
      <c r="O85" t="s">
        <v>329</v>
      </c>
      <c r="P85" t="s">
        <v>314</v>
      </c>
      <c r="Q85" t="s">
        <v>322</v>
      </c>
      <c r="R85" t="s">
        <v>314</v>
      </c>
      <c r="S85" t="s">
        <v>324</v>
      </c>
      <c r="T85" t="s">
        <v>323</v>
      </c>
      <c r="U85" t="s">
        <v>338</v>
      </c>
      <c r="AD85" t="s">
        <v>325</v>
      </c>
      <c r="AE85" t="str" cm="1">
        <f t="array" ref="AE85">_xlfn.LET(
    _xlpm.texto_limpio, _xlfn.REDUCE(
        LOWER(Table13456[[#This Row],[Titulo]]),
        {"á";"é";"í";"ó";"ú";"ñ";",";" "},
        _xlfn.LAMBDA(_xlpm.acum,_xlpm.caracter, SUBSTITUTE(_xlpm.acum, _xlpm.caracter, CHOOSE(MATCH(_xlpm.caracter, {"á";"é";"í";"ó";"ú";"ñ";",";" "}, 0), "a","e","i","o","u","n","","")))
    ),
    _xlfn.CONCAT("/cantos/resucito/", AG85, "/", _xlpm.texto_limpio, ".html")
)</f>
        <v>/cantos/resucito/e/eresdignodetomarellibro.html</v>
      </c>
      <c r="AF85" t="s">
        <v>326</v>
      </c>
      <c r="AG85" t="str">
        <f>LOWER(LEFT(Table13456[[#This Row],[Titulo]],1))</f>
        <v>e</v>
      </c>
      <c r="AH85" t="str">
        <f>_xlfn.CONCAT(Table13456[[#This Row],[ID]:[c021]])</f>
        <v>{id:82,title: "Eres digno de tomar el libro", subtitle: "Apocalipsis 5,9ss", category: "Precatecumenado", moments: ["Laudes/Visperas", "Antiguo Testamento"], url: "/cantos/resucito/e/eresdignodetomarellibro.html"},</v>
      </c>
      <c r="AI85" t="str">
        <f>UPPER(Table13456[[#This Row],[Titulo]])</f>
        <v>ERES DIGNO DE TOMAR EL LIBRO</v>
      </c>
      <c r="AJ85" t="str">
        <f>LOWER(SUBSTITUTE(Table13456[[#This Row],[CANTO]], " ", ""))</f>
        <v>eresdignodetomarellibro</v>
      </c>
      <c r="AK85" t="str">
        <f>Table13456[[#This Row],[Subtitle5]]</f>
        <v>Apocalipsis 5,9ss</v>
      </c>
      <c r="AM85" t="str">
        <f>Table1[[#Headers],[CANTO]]</f>
        <v>CANTO</v>
      </c>
      <c r="AN85" t="str">
        <f>Table13456[[#This Row],[CANTO]]</f>
        <v>ERES DIGNO DE TOMAR EL LIBRO</v>
      </c>
    </row>
    <row r="86" spans="1:40" x14ac:dyDescent="0.25">
      <c r="A86">
        <v>67</v>
      </c>
      <c r="B86" t="s">
        <v>311</v>
      </c>
      <c r="C86">
        <v>83</v>
      </c>
      <c r="D86" t="s">
        <v>312</v>
      </c>
      <c r="E86" t="s">
        <v>313</v>
      </c>
      <c r="F86" t="s">
        <v>314</v>
      </c>
      <c r="G86" t="s">
        <v>500</v>
      </c>
      <c r="H86" t="s">
        <v>316</v>
      </c>
      <c r="I86" t="s">
        <v>317</v>
      </c>
      <c r="J86" t="s">
        <v>314</v>
      </c>
      <c r="K86" t="s">
        <v>501</v>
      </c>
      <c r="L86" t="s">
        <v>319</v>
      </c>
      <c r="M86" t="s">
        <v>320</v>
      </c>
      <c r="N86" t="s">
        <v>314</v>
      </c>
      <c r="O86" t="s">
        <v>329</v>
      </c>
      <c r="P86" t="s">
        <v>314</v>
      </c>
      <c r="Q86" t="s">
        <v>322</v>
      </c>
      <c r="R86" t="s">
        <v>314</v>
      </c>
      <c r="S86" t="s">
        <v>305</v>
      </c>
      <c r="T86" t="s">
        <v>323</v>
      </c>
      <c r="U86" t="s">
        <v>438</v>
      </c>
      <c r="V86" t="s">
        <v>323</v>
      </c>
      <c r="W86" t="s">
        <v>338</v>
      </c>
      <c r="AD86" t="s">
        <v>325</v>
      </c>
      <c r="AE86" t="str" cm="1">
        <f t="array" ref="AE86">_xlfn.LET(
    _xlpm.texto_limpio, _xlfn.REDUCE(
        LOWER(Table13456[[#This Row],[Titulo]]),
        {"á";"é";"í";"ó";"ú";"ñ";",";" "},
        _xlfn.LAMBDA(_xlpm.acum,_xlpm.caracter, SUBSTITUTE(_xlpm.acum, _xlpm.caracter, CHOOSE(MATCH(_xlpm.caracter, {"á";"é";"í";"ó";"ú";"ñ";",";" "}, 0), "a","e","i","o","u","n","","")))
    ),
    _xlfn.CONCAT("/cantos/resucito/", AG86, "/", _xlpm.texto_limpio, ".html")
)</f>
        <v>/cantos/resucito/e/ereshermoso.html</v>
      </c>
      <c r="AF86" t="s">
        <v>326</v>
      </c>
      <c r="AG86" t="str">
        <f>LOWER(LEFT(Table13456[[#This Row],[Titulo]],1))</f>
        <v>e</v>
      </c>
      <c r="AH86" t="str">
        <f>_xlfn.CONCAT(Table13456[[#This Row],[ID]:[c021]])</f>
        <v>{id:83,title: "Eres hermoso", subtitle: "Salmo 45 (44) ", category: "Precatecumenado", moments: ["Entrada", "Fracción del Pan", "Antiguo Testamento"], url: "/cantos/resucito/e/ereshermoso.html"},</v>
      </c>
      <c r="AI86" t="str">
        <f>UPPER(Table13456[[#This Row],[Titulo]])</f>
        <v>ERES HERMOSO</v>
      </c>
      <c r="AJ86" t="str">
        <f>LOWER(SUBSTITUTE(Table13456[[#This Row],[CANTO]], " ", ""))</f>
        <v>ereshermoso</v>
      </c>
      <c r="AK86" t="str">
        <f>Table13456[[#This Row],[Subtitle5]]</f>
        <v xml:space="preserve">Salmo 45 (44) </v>
      </c>
      <c r="AM86" t="str">
        <f>Table1[[#Headers],[CANTO]]</f>
        <v>CANTO</v>
      </c>
      <c r="AN86" t="str">
        <f>Table13456[[#This Row],[CANTO]]</f>
        <v>ERES HERMOSO</v>
      </c>
    </row>
    <row r="87" spans="1:40" x14ac:dyDescent="0.25">
      <c r="A87">
        <v>68</v>
      </c>
      <c r="B87" t="s">
        <v>311</v>
      </c>
      <c r="C87">
        <v>84</v>
      </c>
      <c r="D87" t="s">
        <v>312</v>
      </c>
      <c r="E87" t="s">
        <v>313</v>
      </c>
      <c r="F87" t="s">
        <v>314</v>
      </c>
      <c r="G87" t="s">
        <v>502</v>
      </c>
      <c r="H87" t="s">
        <v>316</v>
      </c>
      <c r="I87" t="s">
        <v>317</v>
      </c>
      <c r="J87" t="s">
        <v>314</v>
      </c>
      <c r="K87" t="s">
        <v>503</v>
      </c>
      <c r="L87" t="s">
        <v>319</v>
      </c>
      <c r="M87" t="s">
        <v>320</v>
      </c>
      <c r="N87" t="s">
        <v>314</v>
      </c>
      <c r="O87" t="s">
        <v>329</v>
      </c>
      <c r="P87" t="s">
        <v>314</v>
      </c>
      <c r="Q87" t="s">
        <v>322</v>
      </c>
      <c r="R87" t="s">
        <v>314</v>
      </c>
      <c r="AD87" t="s">
        <v>325</v>
      </c>
      <c r="AE87" t="str" cm="1">
        <f t="array" ref="AE87">_xlfn.LET(
    _xlpm.texto_limpio, _xlfn.REDUCE(
        LOWER(Table13456[[#This Row],[Titulo]]),
        {"á";"é";"í";"ó";"ú";"ñ";",";" "},
        _xlfn.LAMBDA(_xlpm.acum,_xlpm.caracter, SUBSTITUTE(_xlpm.acum, _xlpm.caracter, CHOOSE(MATCH(_xlpm.caracter, {"á";"é";"í";"ó";"ú";"ñ";",";" "}, 0), "a","e","i","o","u","n","","")))
    ),
    _xlfn.CONCAT("/cantos/resucito/", AG87, "/", _xlpm.texto_limpio, ".html")
)</f>
        <v>/cantos/resucito/e/espaciente.html</v>
      </c>
      <c r="AF87" t="s">
        <v>326</v>
      </c>
      <c r="AG87" t="str">
        <f>LOWER(LEFT(Table13456[[#This Row],[Titulo]],1))</f>
        <v>e</v>
      </c>
      <c r="AH87" t="str">
        <f>_xlfn.CONCAT(Table13456[[#This Row],[ID]:[c021]])</f>
        <v>{id:84,title: "Es paciente", subtitle: "Himno al Espíritu Santo (Kiko Argüello) ", category: "Precatecumenado", moments: [""], url: "/cantos/resucito/e/espaciente.html"},</v>
      </c>
      <c r="AI87" t="str">
        <f>UPPER(Table13456[[#This Row],[Titulo]])</f>
        <v>ES PACIENTE</v>
      </c>
      <c r="AJ87" t="str">
        <f>LOWER(SUBSTITUTE(Table13456[[#This Row],[CANTO]], " ", ""))</f>
        <v>espaciente</v>
      </c>
      <c r="AK87" t="str">
        <f>Table13456[[#This Row],[Subtitle5]]</f>
        <v xml:space="preserve">Himno al Espíritu Santo (Kiko Argüello) </v>
      </c>
      <c r="AM87" t="str">
        <f>Table1[[#Headers],[CANTO]]</f>
        <v>CANTO</v>
      </c>
      <c r="AN87" t="str">
        <f>Table13456[[#This Row],[CANTO]]</f>
        <v>ES PACIENTE</v>
      </c>
    </row>
    <row r="88" spans="1:40" x14ac:dyDescent="0.25">
      <c r="A88">
        <v>69</v>
      </c>
      <c r="B88" t="s">
        <v>311</v>
      </c>
      <c r="C88">
        <v>85</v>
      </c>
      <c r="D88" t="s">
        <v>312</v>
      </c>
      <c r="E88" t="s">
        <v>313</v>
      </c>
      <c r="F88" t="s">
        <v>314</v>
      </c>
      <c r="G88" t="s">
        <v>504</v>
      </c>
      <c r="H88" t="s">
        <v>316</v>
      </c>
      <c r="I88" t="s">
        <v>317</v>
      </c>
      <c r="J88" t="s">
        <v>314</v>
      </c>
      <c r="K88" t="s">
        <v>505</v>
      </c>
      <c r="L88" t="s">
        <v>319</v>
      </c>
      <c r="M88" t="s">
        <v>320</v>
      </c>
      <c r="N88" t="s">
        <v>314</v>
      </c>
      <c r="O88" t="s">
        <v>329</v>
      </c>
      <c r="P88" t="s">
        <v>314</v>
      </c>
      <c r="Q88" t="s">
        <v>322</v>
      </c>
      <c r="R88" t="s">
        <v>314</v>
      </c>
      <c r="S88" t="s">
        <v>338</v>
      </c>
      <c r="AD88" t="s">
        <v>325</v>
      </c>
      <c r="AE88" t="str" cm="1">
        <f t="array" ref="AE88">_xlfn.LET(
    _xlpm.texto_limpio, _xlfn.REDUCE(
        LOWER(Table13456[[#This Row],[Titulo]]),
        {"á";"é";"í";"ó";"ú";"ñ";",";" "},
        _xlfn.LAMBDA(_xlpm.acum,_xlpm.caracter, SUBSTITUTE(_xlpm.acum, _xlpm.caracter, CHOOSE(MATCH(_xlpm.caracter, {"á";"é";"í";"ó";"ú";"ñ";",";" "}, 0), "a","e","i","o","u","n","","")))
    ),
    _xlfn.CONCAT("/cantos/resucito/", AG88, "/", _xlpm.texto_limpio, ".html")
)</f>
        <v>/cantos/resucito/e/escondemeenloocultodetutienda.html</v>
      </c>
      <c r="AF88" t="s">
        <v>326</v>
      </c>
      <c r="AG88" t="str">
        <f>LOWER(LEFT(Table13456[[#This Row],[Titulo]],1))</f>
        <v>e</v>
      </c>
      <c r="AH88" t="str">
        <f>_xlfn.CONCAT(Table13456[[#This Row],[ID]:[c021]])</f>
        <v>{id:85,title: "Escóndeme en lo oculto de tu tienda", subtitle: "Salmo 27 (26)", category: "Precatecumenado", moments: ["Antiguo Testamento"], url: "/cantos/resucito/e/escondemeenloocultodetutienda.html"},</v>
      </c>
      <c r="AI88" t="str">
        <f>UPPER(Table13456[[#This Row],[Titulo]])</f>
        <v>ESCÓNDEME EN LO OCULTO DE TU TIENDA</v>
      </c>
      <c r="AJ88" t="str">
        <f>LOWER(SUBSTITUTE(Table13456[[#This Row],[CANTO]], " ", ""))</f>
        <v>escóndemeenloocultodetutienda</v>
      </c>
      <c r="AK88" t="str">
        <f>Table13456[[#This Row],[Subtitle5]]</f>
        <v>Salmo 27 (26)</v>
      </c>
      <c r="AM88" t="str">
        <f>Table1[[#Headers],[CANTO]]</f>
        <v>CANTO</v>
      </c>
      <c r="AN88" t="str">
        <f>Table13456[[#This Row],[CANTO]]</f>
        <v>ESCÓNDEME EN LO OCULTO DE TU TIENDA</v>
      </c>
    </row>
    <row r="89" spans="1:40" x14ac:dyDescent="0.25">
      <c r="A89">
        <v>70</v>
      </c>
      <c r="B89" t="s">
        <v>311</v>
      </c>
      <c r="C89">
        <v>86</v>
      </c>
      <c r="D89" t="s">
        <v>312</v>
      </c>
      <c r="E89" t="s">
        <v>313</v>
      </c>
      <c r="F89" t="s">
        <v>314</v>
      </c>
      <c r="G89" t="s">
        <v>506</v>
      </c>
      <c r="H89" t="s">
        <v>316</v>
      </c>
      <c r="I89" t="s">
        <v>317</v>
      </c>
      <c r="J89" t="s">
        <v>314</v>
      </c>
      <c r="K89" t="s">
        <v>507</v>
      </c>
      <c r="L89" t="s">
        <v>319</v>
      </c>
      <c r="M89" t="s">
        <v>320</v>
      </c>
      <c r="N89" t="s">
        <v>314</v>
      </c>
      <c r="O89" t="s">
        <v>329</v>
      </c>
      <c r="P89" t="s">
        <v>314</v>
      </c>
      <c r="Q89" t="s">
        <v>322</v>
      </c>
      <c r="R89" t="s">
        <v>314</v>
      </c>
      <c r="S89" t="s">
        <v>295</v>
      </c>
      <c r="T89" t="s">
        <v>323</v>
      </c>
      <c r="U89" t="s">
        <v>382</v>
      </c>
      <c r="V89" t="s">
        <v>323</v>
      </c>
      <c r="W89" t="s">
        <v>330</v>
      </c>
      <c r="X89" t="s">
        <v>323</v>
      </c>
      <c r="Y89" t="s">
        <v>332</v>
      </c>
      <c r="AD89" t="s">
        <v>325</v>
      </c>
      <c r="AE89" t="str" cm="1">
        <f t="array" ref="AE89">_xlfn.LET(
    _xlpm.texto_limpio, _xlfn.REDUCE(
        LOWER(Table13456[[#This Row],[Titulo]]),
        {"á";"é";"í";"ó";"ú";"ñ";",";" "},
        _xlfn.LAMBDA(_xlpm.acum,_xlpm.caracter, SUBSTITUTE(_xlpm.acum, _xlpm.caracter, CHOOSE(MATCH(_xlpm.caracter, {"á";"é";"í";"ó";"ú";"ñ";",";" "}, 0), "a","e","i","o","u","n","","")))
    ),
    _xlfn.CONCAT("/cantos/resucito/", AG89, "/", _xlpm.texto_limpio, ".html")
)</f>
        <v>/cantos/resucito/e/escuchadislaslejanas.html</v>
      </c>
      <c r="AF89" t="s">
        <v>326</v>
      </c>
      <c r="AG89" t="str">
        <f>LOWER(LEFT(Table13456[[#This Row],[Titulo]],1))</f>
        <v>e</v>
      </c>
      <c r="AH89" t="str">
        <f>_xlfn.CONCAT(Table13456[[#This Row],[ID]:[c021]])</f>
        <v>{id:86,title: "Escuchad, islas lejanas", subtitle: "Isaias 49,1-16 - Segundo canto de Siervo de Yahveh", category: "Precatecumenado", moments: ["Pascua", "Fracción del Fracción del Pan", "Comunión", "Nuevo Testamento"], url: "/cantos/resucito/e/escuchadislaslejanas.html"},</v>
      </c>
      <c r="AI89" t="str">
        <f>UPPER(Table13456[[#This Row],[Titulo]])</f>
        <v>ESCUCHAD, ISLAS LEJANAS</v>
      </c>
      <c r="AJ89" t="str">
        <f>LOWER(SUBSTITUTE(Table13456[[#This Row],[CANTO]], " ", ""))</f>
        <v>escuchad,islaslejanas</v>
      </c>
      <c r="AK89" t="str">
        <f>Table13456[[#This Row],[Subtitle5]]</f>
        <v>Isaias 49,1-16 - Segundo canto de Siervo de Yahveh</v>
      </c>
      <c r="AM89" t="str">
        <f>Table1[[#Headers],[CANTO]]</f>
        <v>CANTO</v>
      </c>
      <c r="AN89" t="str">
        <f>Table13456[[#This Row],[CANTO]]</f>
        <v>ESCUCHAD, ISLAS LEJANAS</v>
      </c>
    </row>
    <row r="90" spans="1:40" x14ac:dyDescent="0.25">
      <c r="A90">
        <v>71</v>
      </c>
      <c r="B90" t="s">
        <v>311</v>
      </c>
      <c r="C90">
        <v>87</v>
      </c>
      <c r="D90" t="s">
        <v>312</v>
      </c>
      <c r="E90" t="s">
        <v>313</v>
      </c>
      <c r="F90" t="s">
        <v>314</v>
      </c>
      <c r="G90" t="s">
        <v>508</v>
      </c>
      <c r="H90" t="s">
        <v>316</v>
      </c>
      <c r="I90" t="s">
        <v>317</v>
      </c>
      <c r="J90" t="s">
        <v>314</v>
      </c>
      <c r="K90" t="s">
        <v>509</v>
      </c>
      <c r="L90" t="s">
        <v>319</v>
      </c>
      <c r="M90" t="s">
        <v>320</v>
      </c>
      <c r="N90" t="s">
        <v>314</v>
      </c>
      <c r="O90" t="s">
        <v>329</v>
      </c>
      <c r="P90" t="s">
        <v>314</v>
      </c>
      <c r="Q90" t="s">
        <v>322</v>
      </c>
      <c r="R90" t="s">
        <v>314</v>
      </c>
      <c r="S90" t="s">
        <v>370</v>
      </c>
      <c r="AD90" t="s">
        <v>325</v>
      </c>
      <c r="AE90" t="str" cm="1">
        <f t="array" ref="AE90">_xlfn.LET(
    _xlpm.texto_limpio, _xlfn.REDUCE(
        LOWER(Table13456[[#This Row],[Titulo]]),
        {"á";"é";"í";"ó";"ú";"ñ";",";" "},
        _xlfn.LAMBDA(_xlpm.acum,_xlpm.caracter, SUBSTITUTE(_xlpm.acum, _xlpm.caracter, CHOOSE(MATCH(_xlpm.caracter, {"á";"é";"í";"ó";"ú";"ñ";",";" "}, 0), "a","e","i","o","u","n","","")))
    ),
    _xlfn.CONCAT("/cantos/resucito/", AG90, "/", _xlpm.texto_limpio, ".html")
)</f>
        <v>/cantos/resucito/é/esteeseldiaenqueactuoelsenor.html</v>
      </c>
      <c r="AF90" t="s">
        <v>326</v>
      </c>
      <c r="AG90" t="str">
        <f>LOWER(LEFT(Table13456[[#This Row],[Titulo]],1))</f>
        <v>é</v>
      </c>
      <c r="AH90" t="str">
        <f>_xlfn.CONCAT(Table13456[[#This Row],[ID]:[c021]])</f>
        <v>{id:87,title: "Éste es el día en que actuó el Señor", subtitle: "Sal 118 (117)", category: "Precatecumenado", moments: ["Paz"], url: "/cantos/resucito/é/esteeseldiaenqueactuoelsenor.html"},</v>
      </c>
      <c r="AI90" t="str">
        <f>UPPER(Table13456[[#This Row],[Titulo]])</f>
        <v>ÉSTE ES EL DÍA EN QUE ACTUÓ EL SEÑOR</v>
      </c>
      <c r="AJ90" t="str">
        <f>LOWER(SUBSTITUTE(Table13456[[#This Row],[CANTO]], " ", ""))</f>
        <v>ésteeseldíaenqueactuóelseñor</v>
      </c>
      <c r="AK90" t="str">
        <f>Table13456[[#This Row],[Subtitle5]]</f>
        <v>Sal 118 (117)</v>
      </c>
      <c r="AM90" t="str">
        <f>Table1[[#Headers],[CANTO]]</f>
        <v>CANTO</v>
      </c>
      <c r="AN90" t="str">
        <f>Table13456[[#This Row],[CANTO]]</f>
        <v>ÉSTE ES EL DÍA EN QUE ACTUÓ EL SEÑOR</v>
      </c>
    </row>
    <row r="91" spans="1:40" x14ac:dyDescent="0.25">
      <c r="A91">
        <v>72</v>
      </c>
      <c r="B91" t="s">
        <v>311</v>
      </c>
      <c r="C91">
        <v>88</v>
      </c>
      <c r="D91" t="s">
        <v>312</v>
      </c>
      <c r="E91" t="s">
        <v>313</v>
      </c>
      <c r="F91" t="s">
        <v>314</v>
      </c>
      <c r="G91" t="s">
        <v>510</v>
      </c>
      <c r="H91" t="s">
        <v>316</v>
      </c>
      <c r="I91" t="s">
        <v>317</v>
      </c>
      <c r="J91" t="s">
        <v>314</v>
      </c>
      <c r="K91" t="s">
        <v>202</v>
      </c>
      <c r="L91" t="s">
        <v>319</v>
      </c>
      <c r="M91" t="s">
        <v>320</v>
      </c>
      <c r="N91" t="s">
        <v>314</v>
      </c>
      <c r="O91" t="s">
        <v>329</v>
      </c>
      <c r="P91" t="s">
        <v>314</v>
      </c>
      <c r="Q91" t="s">
        <v>322</v>
      </c>
      <c r="R91" t="s">
        <v>314</v>
      </c>
      <c r="S91" t="s">
        <v>337</v>
      </c>
      <c r="T91" t="s">
        <v>323</v>
      </c>
      <c r="U91" t="s">
        <v>438</v>
      </c>
      <c r="AD91" t="s">
        <v>325</v>
      </c>
      <c r="AE91" t="str" cm="1">
        <f t="array" ref="AE91">_xlfn.LET(
    _xlpm.texto_limpio, _xlfn.REDUCE(
        LOWER(Table13456[[#This Row],[Titulo]]),
        {"á";"é";"í";"ó";"ú";"ñ";",";" "},
        _xlfn.LAMBDA(_xlpm.acum,_xlpm.caracter, SUBSTITUTE(_xlpm.acum, _xlpm.caracter, CHOOSE(MATCH(_xlpm.caracter, {"á";"é";"í";"ó";"ú";"ñ";",";" "}, 0), "a","e","i","o","u","n","","")))
    ),
    _xlfn.CONCAT("/cantos/resucito/", AG91, "/", _xlpm.texto_limpio, ".html")
)</f>
        <v>/cantos/resucito/e/esteeselmandamientomio.html</v>
      </c>
      <c r="AF91" t="s">
        <v>326</v>
      </c>
      <c r="AG91" t="str">
        <f>LOWER(LEFT(Table13456[[#This Row],[Titulo]],1))</f>
        <v>e</v>
      </c>
      <c r="AH91" t="str">
        <f>_xlfn.CONCAT(Table13456[[#This Row],[ID]:[c021]])</f>
        <v>{id:88,title: "Este es el mandamiento mío", subtitle: "Jn 15,12ss", category: "Precatecumenado", moments: ["Cuaresma", "Fracción del Pan"], url: "/cantos/resucito/e/esteeselmandamientomio.html"},</v>
      </c>
      <c r="AI91" t="str">
        <f>UPPER(Table13456[[#This Row],[Titulo]])</f>
        <v>ESTE ES EL MANDAMIENTO MÍO</v>
      </c>
      <c r="AJ91" t="str">
        <f>LOWER(SUBSTITUTE(Table13456[[#This Row],[CANTO]], " ", ""))</f>
        <v>esteeselmandamientomío</v>
      </c>
      <c r="AK91" t="str">
        <f>Table13456[[#This Row],[Subtitle5]]</f>
        <v>Jn 15,12ss</v>
      </c>
      <c r="AM91" t="str">
        <f>Table1[[#Headers],[CANTO]]</f>
        <v>CANTO</v>
      </c>
      <c r="AN91" t="str">
        <f>Table13456[[#This Row],[CANTO]]</f>
        <v>ESTE ES EL MANDAMIENTO MÍO</v>
      </c>
    </row>
    <row r="92" spans="1:40" x14ac:dyDescent="0.25">
      <c r="A92">
        <v>73</v>
      </c>
      <c r="B92" t="s">
        <v>311</v>
      </c>
      <c r="C92">
        <v>89</v>
      </c>
      <c r="D92" t="s">
        <v>312</v>
      </c>
      <c r="E92" t="s">
        <v>313</v>
      </c>
      <c r="F92" t="s">
        <v>314</v>
      </c>
      <c r="G92" t="s">
        <v>511</v>
      </c>
      <c r="H92" t="s">
        <v>316</v>
      </c>
      <c r="I92" t="s">
        <v>317</v>
      </c>
      <c r="J92" t="s">
        <v>314</v>
      </c>
      <c r="K92" t="s">
        <v>204</v>
      </c>
      <c r="L92" t="s">
        <v>319</v>
      </c>
      <c r="M92" t="s">
        <v>320</v>
      </c>
      <c r="N92" t="s">
        <v>314</v>
      </c>
      <c r="O92" t="s">
        <v>329</v>
      </c>
      <c r="P92" t="s">
        <v>314</v>
      </c>
      <c r="Q92" t="s">
        <v>322</v>
      </c>
      <c r="R92" t="s">
        <v>314</v>
      </c>
      <c r="S92" t="s">
        <v>338</v>
      </c>
      <c r="AD92" t="s">
        <v>325</v>
      </c>
      <c r="AE92" t="str" cm="1">
        <f t="array" ref="AE92">_xlfn.LET(
    _xlpm.texto_limpio, _xlfn.REDUCE(
        LOWER(Table13456[[#This Row],[Titulo]]),
        {"á";"é";"í";"ó";"ú";"ñ";",";" "},
        _xlfn.LAMBDA(_xlpm.acum,_xlpm.caracter, SUBSTITUTE(_xlpm.acum, _xlpm.caracter, CHOOSE(MATCH(_xlpm.caracter, {"á";"é";"í";"ó";"ú";"ñ";",";" "}, 0), "a","e","i","o","u","n","","")))
    ),
    _xlfn.CONCAT("/cantos/resucito/", AG92, "/", _xlpm.texto_limpio, ".html")
)</f>
        <v>/cantos/resucito/e/evenushalomalejem.html</v>
      </c>
      <c r="AF92" t="s">
        <v>326</v>
      </c>
      <c r="AG92" t="str">
        <f>LOWER(LEFT(Table13456[[#This Row],[Titulo]],1))</f>
        <v>e</v>
      </c>
      <c r="AH92" t="str">
        <f>_xlfn.CONCAT(Table13456[[#This Row],[ID]:[c021]])</f>
        <v>{id:89,title: "Evenu shalom alejem", subtitle: "Melodía hebraica", category: "Precatecumenado", moments: ["Antiguo Testamento"], url: "/cantos/resucito/e/evenushalomalejem.html"},</v>
      </c>
      <c r="AI92" t="str">
        <f>UPPER(Table13456[[#This Row],[Titulo]])</f>
        <v>EVENU SHALOM ALEJEM</v>
      </c>
      <c r="AJ92" t="str">
        <f>LOWER(SUBSTITUTE(Table13456[[#This Row],[CANTO]], " ", ""))</f>
        <v>evenushalomalejem</v>
      </c>
      <c r="AK92" t="str">
        <f>Table13456[[#This Row],[Subtitle5]]</f>
        <v>Melodía hebraica</v>
      </c>
      <c r="AM92" t="str">
        <f>Table1[[#Headers],[CANTO]]</f>
        <v>CANTO</v>
      </c>
      <c r="AN92" t="str">
        <f>Table13456[[#This Row],[CANTO]]</f>
        <v>EVENU SHALOM ALEJEM</v>
      </c>
    </row>
    <row r="93" spans="1:40" x14ac:dyDescent="0.25">
      <c r="A93">
        <v>74</v>
      </c>
      <c r="B93" t="s">
        <v>311</v>
      </c>
      <c r="C93">
        <v>90</v>
      </c>
      <c r="D93" t="s">
        <v>312</v>
      </c>
      <c r="E93" t="s">
        <v>313</v>
      </c>
      <c r="F93" t="s">
        <v>314</v>
      </c>
      <c r="G93" t="s">
        <v>512</v>
      </c>
      <c r="H93" t="s">
        <v>316</v>
      </c>
      <c r="I93" t="s">
        <v>317</v>
      </c>
      <c r="J93" t="s">
        <v>314</v>
      </c>
      <c r="K93" t="s">
        <v>206</v>
      </c>
      <c r="L93" t="s">
        <v>319</v>
      </c>
      <c r="M93" t="s">
        <v>320</v>
      </c>
      <c r="N93" t="s">
        <v>314</v>
      </c>
      <c r="O93" t="s">
        <v>329</v>
      </c>
      <c r="P93" t="s">
        <v>314</v>
      </c>
      <c r="Q93" t="s">
        <v>322</v>
      </c>
      <c r="R93" t="s">
        <v>314</v>
      </c>
      <c r="S93" t="s">
        <v>338</v>
      </c>
      <c r="AD93" t="s">
        <v>325</v>
      </c>
      <c r="AE93" t="str" cm="1">
        <f t="array" ref="AE93">_xlfn.LET(
    _xlpm.texto_limpio, _xlfn.REDUCE(
        LOWER(Table13456[[#This Row],[Titulo]]),
        {"á";"é";"í";"ó";"ú";"ñ";",";" "},
        _xlfn.LAMBDA(_xlpm.acum,_xlpm.caracter, SUBSTITUTE(_xlpm.acum, _xlpm.caracter, CHOOSE(MATCH(_xlpm.caracter, {"á";"é";"í";"ó";"ú";"ñ";",";" "}, 0), "a","e","i","o","u","n","","")))
    ),
    _xlfn.CONCAT("/cantos/resucito/", AG93, "/", _xlpm.texto_limpio, ".html")
)</f>
        <v>/cantos/resucito/e/extiendomismanos.html</v>
      </c>
      <c r="AF93" t="s">
        <v>326</v>
      </c>
      <c r="AG93" t="str">
        <f>LOWER(LEFT(Table13456[[#This Row],[Titulo]],1))</f>
        <v>e</v>
      </c>
      <c r="AH93" t="str">
        <f>_xlfn.CONCAT(Table13456[[#This Row],[ID]:[c021]])</f>
        <v>{id:90,title: "Extiendo mis manos", subtitle: "Oda XXVII de Salomón", category: "Precatecumenado", moments: ["Antiguo Testamento"], url: "/cantos/resucito/e/extiendomismanos.html"},</v>
      </c>
      <c r="AI93" t="str">
        <f>UPPER(Table13456[[#This Row],[Titulo]])</f>
        <v>EXTIENDO MIS MANOS</v>
      </c>
      <c r="AJ93" t="str">
        <f>LOWER(SUBSTITUTE(Table13456[[#This Row],[CANTO]], " ", ""))</f>
        <v>extiendomismanos</v>
      </c>
      <c r="AK93" t="str">
        <f>Table13456[[#This Row],[Subtitle5]]</f>
        <v>Oda XXVII de Salomón</v>
      </c>
      <c r="AM93" t="str">
        <f>Table1[[#Headers],[CANTO]]</f>
        <v>CANTO</v>
      </c>
      <c r="AN93" t="str">
        <f>Table13456[[#This Row],[CANTO]]</f>
        <v>EXTIENDO MIS MANOS</v>
      </c>
    </row>
    <row r="94" spans="1:40" x14ac:dyDescent="0.25">
      <c r="A94">
        <v>75</v>
      </c>
      <c r="B94" t="s">
        <v>311</v>
      </c>
      <c r="C94">
        <v>91</v>
      </c>
      <c r="D94" t="s">
        <v>312</v>
      </c>
      <c r="E94" t="s">
        <v>313</v>
      </c>
      <c r="F94" t="s">
        <v>314</v>
      </c>
      <c r="G94" t="s">
        <v>513</v>
      </c>
      <c r="H94" t="s">
        <v>316</v>
      </c>
      <c r="I94" t="s">
        <v>317</v>
      </c>
      <c r="J94" t="s">
        <v>314</v>
      </c>
      <c r="K94" t="s">
        <v>514</v>
      </c>
      <c r="L94" t="s">
        <v>319</v>
      </c>
      <c r="M94" t="s">
        <v>320</v>
      </c>
      <c r="N94" t="s">
        <v>314</v>
      </c>
      <c r="O94" t="s">
        <v>329</v>
      </c>
      <c r="P94" t="s">
        <v>314</v>
      </c>
      <c r="Q94" t="s">
        <v>322</v>
      </c>
      <c r="R94" t="s">
        <v>314</v>
      </c>
      <c r="S94" t="s">
        <v>295</v>
      </c>
      <c r="AD94" t="s">
        <v>325</v>
      </c>
      <c r="AE94" t="str" cm="1">
        <f t="array" ref="AE94">_xlfn.LET(
    _xlpm.texto_limpio, _xlfn.REDUCE(
        LOWER(Table13456[[#This Row],[Titulo]]),
        {"á";"é";"í";"ó";"ú";"ñ";",";" "},
        _xlfn.LAMBDA(_xlpm.acum,_xlpm.caracter, SUBSTITUTE(_xlpm.acum, _xlpm.caracter, CHOOSE(MATCH(_xlpm.caracter, {"á";"é";"í";"ó";"ú";"ñ";",";" "}, 0), "a","e","i","o","u","n","","")))
    ),
    _xlfn.CONCAT("/cantos/resucito/", AG94, "/", _xlpm.texto_limpio, ".html")
)</f>
        <v>/cantos/resucito/e/exultadjustosenelsenor.html</v>
      </c>
      <c r="AF94" t="s">
        <v>326</v>
      </c>
      <c r="AG94" t="str">
        <f>LOWER(LEFT(Table13456[[#This Row],[Titulo]],1))</f>
        <v>e</v>
      </c>
      <c r="AH94" t="str">
        <f>_xlfn.CONCAT(Table13456[[#This Row],[ID]:[c021]])</f>
        <v>{id:91,title: "Exultad, justos, en el Señor", subtitle: "Sal 33 (32)", category: "Precatecumenado", moments: ["Pascua"], url: "/cantos/resucito/e/exultadjustosenelsenor.html"},</v>
      </c>
      <c r="AI94" t="str">
        <f>UPPER(Table13456[[#This Row],[Titulo]])</f>
        <v>EXULTAD, JUSTOS, EN EL SEÑOR</v>
      </c>
      <c r="AJ94" t="str">
        <f>LOWER(SUBSTITUTE(Table13456[[#This Row],[CANTO]], " ", ""))</f>
        <v>exultad,justos,enelseñor</v>
      </c>
      <c r="AK94" t="str">
        <f>Table13456[[#This Row],[Subtitle5]]</f>
        <v>Sal 33 (32)</v>
      </c>
      <c r="AM94" t="str">
        <f>Table1[[#Headers],[CANTO]]</f>
        <v>CANTO</v>
      </c>
      <c r="AN94" t="str">
        <f>Table13456[[#This Row],[CANTO]]</f>
        <v>EXULTAD, JUSTOS, EN EL SEÑOR</v>
      </c>
    </row>
    <row r="95" spans="1:40" x14ac:dyDescent="0.25">
      <c r="A95">
        <v>76</v>
      </c>
      <c r="B95" t="s">
        <v>311</v>
      </c>
      <c r="C95">
        <v>92</v>
      </c>
      <c r="D95" t="s">
        <v>312</v>
      </c>
      <c r="E95" t="s">
        <v>313</v>
      </c>
      <c r="F95" t="s">
        <v>314</v>
      </c>
      <c r="G95" t="s">
        <v>515</v>
      </c>
      <c r="H95" t="s">
        <v>316</v>
      </c>
      <c r="I95" t="s">
        <v>317</v>
      </c>
      <c r="J95" t="s">
        <v>314</v>
      </c>
      <c r="K95" t="s">
        <v>209</v>
      </c>
      <c r="L95" t="s">
        <v>319</v>
      </c>
      <c r="M95" t="s">
        <v>320</v>
      </c>
      <c r="N95" t="s">
        <v>314</v>
      </c>
      <c r="O95" t="s">
        <v>329</v>
      </c>
      <c r="P95" t="s">
        <v>314</v>
      </c>
      <c r="Q95" t="s">
        <v>322</v>
      </c>
      <c r="R95" t="s">
        <v>314</v>
      </c>
      <c r="S95" t="s">
        <v>370</v>
      </c>
      <c r="T95" t="s">
        <v>323</v>
      </c>
      <c r="U95" t="s">
        <v>330</v>
      </c>
      <c r="V95" t="s">
        <v>323</v>
      </c>
      <c r="W95" t="s">
        <v>331</v>
      </c>
      <c r="X95" t="s">
        <v>323</v>
      </c>
      <c r="Y95" t="s">
        <v>338</v>
      </c>
      <c r="AD95" t="s">
        <v>325</v>
      </c>
      <c r="AE95" t="str" cm="1">
        <f t="array" ref="AE95">_xlfn.LET(
    _xlpm.texto_limpio, _xlfn.REDUCE(
        LOWER(Table13456[[#This Row],[Titulo]]),
        {"á";"é";"í";"ó";"ú";"ñ";",";" "},
        _xlfn.LAMBDA(_xlpm.acum,_xlpm.caracter, SUBSTITUTE(_xlpm.acum, _xlpm.caracter, CHOOSE(MATCH(_xlpm.caracter, {"á";"é";"í";"ó";"ú";"ñ";",";" "}, 0), "a","e","i","o","u","n","","")))
    ),
    _xlfn.CONCAT("/cantos/resucito/", AG95, "/", _xlpm.texto_limpio, ".html")
)</f>
        <v>/cantos/resucito/f/felicidadparaelhombre.html</v>
      </c>
      <c r="AF95" t="s">
        <v>326</v>
      </c>
      <c r="AG95" t="str">
        <f>LOWER(LEFT(Table13456[[#This Row],[Titulo]],1))</f>
        <v>f</v>
      </c>
      <c r="AH95" t="str">
        <f>_xlfn.CONCAT(Table13456[[#This Row],[ID]:[c021]])</f>
        <v>{id:92,title: "Felicidad para el hombre", subtitle: "Sal 128 (127)", category: "Precatecumenado", moments: ["Paz", "Comunión", "Final", "Antiguo Testamento"], url: "/cantos/resucito/f/felicidadparaelhombre.html"},</v>
      </c>
      <c r="AI95" t="str">
        <f>UPPER(Table13456[[#This Row],[Titulo]])</f>
        <v>FELICIDAD PARA EL HOMBRE</v>
      </c>
      <c r="AJ95" t="str">
        <f>LOWER(SUBSTITUTE(Table13456[[#This Row],[CANTO]], " ", ""))</f>
        <v>felicidadparaelhombre</v>
      </c>
      <c r="AK95" t="str">
        <f>Table13456[[#This Row],[Subtitle5]]</f>
        <v>Sal 128 (127)</v>
      </c>
      <c r="AM95" t="str">
        <f>Table1[[#Headers],[CANTO]]</f>
        <v>CANTO</v>
      </c>
      <c r="AN95" t="str">
        <f>Table13456[[#This Row],[CANTO]]</f>
        <v>FELICIDAD PARA EL HOMBRE</v>
      </c>
    </row>
    <row r="96" spans="1:40" x14ac:dyDescent="0.25">
      <c r="A96">
        <v>188</v>
      </c>
      <c r="B96" t="s">
        <v>311</v>
      </c>
      <c r="C96">
        <v>93</v>
      </c>
      <c r="D96" t="s">
        <v>312</v>
      </c>
      <c r="E96" t="s">
        <v>313</v>
      </c>
      <c r="F96" t="s">
        <v>314</v>
      </c>
      <c r="G96" t="s">
        <v>516</v>
      </c>
      <c r="H96" t="s">
        <v>316</v>
      </c>
      <c r="I96" t="s">
        <v>317</v>
      </c>
      <c r="J96" t="s">
        <v>314</v>
      </c>
      <c r="K96" t="s">
        <v>517</v>
      </c>
      <c r="L96" t="s">
        <v>319</v>
      </c>
      <c r="M96" t="s">
        <v>320</v>
      </c>
      <c r="N96" t="s">
        <v>314</v>
      </c>
      <c r="O96" s="7" t="s">
        <v>351</v>
      </c>
      <c r="P96" t="s">
        <v>314</v>
      </c>
      <c r="Q96" t="s">
        <v>322</v>
      </c>
      <c r="R96" t="s">
        <v>314</v>
      </c>
      <c r="S96" t="s">
        <v>305</v>
      </c>
      <c r="T96" t="s">
        <v>323</v>
      </c>
      <c r="U96" t="s">
        <v>338</v>
      </c>
      <c r="AD96" t="s">
        <v>325</v>
      </c>
      <c r="AE96" t="str" cm="1">
        <f t="array" ref="AE96">_xlfn.LET(
    _xlpm.texto_limpio, _xlfn.REDUCE(
        LOWER(Table13456[[#This Row],[Titulo]]),
        {"á";"é";"í";"ó";"ú";"ñ";",";" "},
        _xlfn.LAMBDA(_xlpm.acum,_xlpm.caracter, SUBSTITUTE(_xlpm.acum, _xlpm.caracter, CHOOSE(MATCH(_xlpm.caracter, {"á";"é";"í";"ó";"ú";"ñ";",";" "}, 0), "a","e","i","o","u","n","","")))
    ),
    _xlfn.CONCAT("/cantos/resucito/", AG96, "/", _xlpm.texto_limpio, ".html")
)</f>
        <v>/cantos/resucito/g/gloriaadiosenloaltodelcielo.html</v>
      </c>
      <c r="AF96" t="s">
        <v>326</v>
      </c>
      <c r="AG96" t="str">
        <f>LOWER(LEFT(Table13456[[#This Row],[Titulo]],1))</f>
        <v>g</v>
      </c>
      <c r="AH96" t="str">
        <f>_xlfn.CONCAT(Table13456[[#This Row],[ID]:[c021]])</f>
        <v>{id:93,title: "Gloria a Dios en lo alto del cielo", subtitle: "Himno Litúrgico", category: "Liturgia", moments: ["Entrada", "Antiguo Testamento"], url: "/cantos/resucito/g/gloriaadiosenloaltodelcielo.html"},</v>
      </c>
      <c r="AI96" t="str">
        <f>UPPER(Table13456[[#This Row],[Titulo]])</f>
        <v>GLORIA A DIOS EN LO ALTO DEL CIELO</v>
      </c>
      <c r="AJ96" t="str">
        <f>LOWER(SUBSTITUTE(Table13456[[#This Row],[CANTO]], " ", ""))</f>
        <v>gloriaadiosenloaltodelcielo</v>
      </c>
      <c r="AK96" t="str">
        <f>Table13456[[#This Row],[Subtitle5]]</f>
        <v>Himno Litúrgico</v>
      </c>
      <c r="AM96" t="str">
        <f>Table1[[#Headers],[CANTO]]</f>
        <v>CANTO</v>
      </c>
      <c r="AN96" t="str">
        <f>Table13456[[#This Row],[CANTO]]</f>
        <v>GLORIA A DIOS EN LO ALTO DEL CIELO</v>
      </c>
    </row>
    <row r="97" spans="1:40" x14ac:dyDescent="0.25">
      <c r="A97">
        <v>77</v>
      </c>
      <c r="B97" t="s">
        <v>311</v>
      </c>
      <c r="C97">
        <v>94</v>
      </c>
      <c r="D97" t="s">
        <v>312</v>
      </c>
      <c r="E97" t="s">
        <v>313</v>
      </c>
      <c r="F97" t="s">
        <v>314</v>
      </c>
      <c r="G97" t="s">
        <v>518</v>
      </c>
      <c r="H97" t="s">
        <v>316</v>
      </c>
      <c r="I97" t="s">
        <v>317</v>
      </c>
      <c r="J97" t="s">
        <v>314</v>
      </c>
      <c r="K97" t="s">
        <v>211</v>
      </c>
      <c r="L97" t="s">
        <v>319</v>
      </c>
      <c r="M97" t="s">
        <v>320</v>
      </c>
      <c r="N97" t="s">
        <v>314</v>
      </c>
      <c r="O97" t="s">
        <v>329</v>
      </c>
      <c r="P97" t="s">
        <v>314</v>
      </c>
      <c r="Q97" t="s">
        <v>322</v>
      </c>
      <c r="R97" t="s">
        <v>314</v>
      </c>
      <c r="S97" t="s">
        <v>305</v>
      </c>
      <c r="AD97" t="s">
        <v>325</v>
      </c>
      <c r="AE97" t="str" cm="1">
        <f t="array" ref="AE97">_xlfn.LET(
    _xlpm.texto_limpio, _xlfn.REDUCE(
        LOWER(Table13456[[#This Row],[Titulo]]),
        {"á";"é";"í";"ó";"ú";"ñ";",";" "},
        _xlfn.LAMBDA(_xlpm.acum,_xlpm.caracter, SUBSTITUTE(_xlpm.acum, _xlpm.caracter, CHOOSE(MATCH(_xlpm.caracter, {"á";"é";"í";"ó";"ú";"ñ";",";" "}, 0), "a","e","i","o","u","n","","")))
    ),
    _xlfn.CONCAT("/cantos/resucito/", AG97, "/", _xlpm.texto_limpio, ".html")
)</f>
        <v>/cantos/resucito/g/graciasayahveh.html</v>
      </c>
      <c r="AF97" t="s">
        <v>326</v>
      </c>
      <c r="AG97" t="str">
        <f>LOWER(LEFT(Table13456[[#This Row],[Titulo]],1))</f>
        <v>g</v>
      </c>
      <c r="AH97" t="str">
        <f>_xlfn.CONCAT(Table13456[[#This Row],[ID]:[c021]])</f>
        <v>{id:94,title: "Gracias a Yahveh", subtitle: "Sal 136 (135) - Melodía hebraica", category: "Precatecumenado", moments: ["Entrada"], url: "/cantos/resucito/g/graciasayahveh.html"},</v>
      </c>
      <c r="AI97" t="str">
        <f>UPPER(Table13456[[#This Row],[Titulo]])</f>
        <v>GRACIAS A YAHVEH</v>
      </c>
      <c r="AJ97" t="str">
        <f>LOWER(SUBSTITUTE(Table13456[[#This Row],[CANTO]], " ", ""))</f>
        <v>graciasayahveh</v>
      </c>
      <c r="AK97" t="str">
        <f>Table13456[[#This Row],[Subtitle5]]</f>
        <v>Sal 136 (135) - Melodía hebraica</v>
      </c>
      <c r="AM97" t="str">
        <f>Table1[[#Headers],[CANTO]]</f>
        <v>CANTO</v>
      </c>
      <c r="AN97" t="str">
        <f>Table13456[[#This Row],[CANTO]]</f>
        <v>GRACIAS A YAHVEH</v>
      </c>
    </row>
    <row r="98" spans="1:40" x14ac:dyDescent="0.25">
      <c r="A98">
        <v>78</v>
      </c>
      <c r="B98" t="s">
        <v>311</v>
      </c>
      <c r="C98">
        <v>95</v>
      </c>
      <c r="D98" t="s">
        <v>312</v>
      </c>
      <c r="E98" t="s">
        <v>313</v>
      </c>
      <c r="F98" t="s">
        <v>314</v>
      </c>
      <c r="G98" t="s">
        <v>519</v>
      </c>
      <c r="H98" t="s">
        <v>316</v>
      </c>
      <c r="I98" t="s">
        <v>317</v>
      </c>
      <c r="J98" t="s">
        <v>314</v>
      </c>
      <c r="K98" t="s">
        <v>520</v>
      </c>
      <c r="L98" t="s">
        <v>319</v>
      </c>
      <c r="M98" t="s">
        <v>320</v>
      </c>
      <c r="N98" t="s">
        <v>314</v>
      </c>
      <c r="O98" t="s">
        <v>329</v>
      </c>
      <c r="P98" t="s">
        <v>314</v>
      </c>
      <c r="Q98" t="s">
        <v>322</v>
      </c>
      <c r="R98" t="s">
        <v>314</v>
      </c>
      <c r="S98" t="s">
        <v>337</v>
      </c>
      <c r="T98" t="s">
        <v>323</v>
      </c>
      <c r="U98" t="s">
        <v>338</v>
      </c>
      <c r="AD98" t="s">
        <v>325</v>
      </c>
      <c r="AE98" t="str" cm="1">
        <f t="array" ref="AE98">_xlfn.LET(
    _xlpm.texto_limpio, _xlfn.REDUCE(
        LOWER(Table13456[[#This Row],[Titulo]]),
        {"á";"é";"í";"ó";"ú";"ñ";",";" "},
        _xlfn.LAMBDA(_xlpm.acum,_xlpm.caracter, SUBSTITUTE(_xlpm.acum, _xlpm.caracter, CHOOSE(MATCH(_xlpm.caracter, {"á";"é";"í";"ó";"ú";"ñ";",";" "}, 0), "a","e","i","o","u","n","","")))
    ),
    _xlfn.CONCAT("/cantos/resucito/", AG98, "/", _xlpm.texto_limpio, ".html")
)</f>
        <v>/cantos/resucito/g/gritadjubilosos.html</v>
      </c>
      <c r="AF98" t="s">
        <v>326</v>
      </c>
      <c r="AG98" t="str">
        <f>LOWER(LEFT(Table13456[[#This Row],[Titulo]],1))</f>
        <v>g</v>
      </c>
      <c r="AH98" t="str">
        <f>_xlfn.CONCAT(Table13456[[#This Row],[ID]:[c021]])</f>
        <v>{id:95,title: "Gritad jubilosos", subtitle: "Isaías 12,1ss", category: "Precatecumenado", moments: ["Cuaresma", "Antiguo Testamento"], url: "/cantos/resucito/g/gritadjubilosos.html"},</v>
      </c>
      <c r="AI98" t="str">
        <f>UPPER(Table13456[[#This Row],[Titulo]])</f>
        <v>GRITAD JUBILOSOS</v>
      </c>
      <c r="AJ98" t="str">
        <f>LOWER(SUBSTITUTE(Table13456[[#This Row],[CANTO]], " ", ""))</f>
        <v>gritadjubilosos</v>
      </c>
      <c r="AK98" t="str">
        <f>Table13456[[#This Row],[Subtitle5]]</f>
        <v>Isaías 12,1ss</v>
      </c>
      <c r="AM98" t="str">
        <f>Table1[[#Headers],[CANTO]]</f>
        <v>CANTO</v>
      </c>
      <c r="AN98" t="str">
        <f>Table13456[[#This Row],[CANTO]]</f>
        <v>GRITAD JUBILOSOS</v>
      </c>
    </row>
    <row r="99" spans="1:40" x14ac:dyDescent="0.25">
      <c r="A99">
        <v>79</v>
      </c>
      <c r="B99" t="s">
        <v>311</v>
      </c>
      <c r="C99">
        <v>96</v>
      </c>
      <c r="D99" t="s">
        <v>312</v>
      </c>
      <c r="E99" t="s">
        <v>313</v>
      </c>
      <c r="F99" t="s">
        <v>314</v>
      </c>
      <c r="G99" t="s">
        <v>521</v>
      </c>
      <c r="H99" t="s">
        <v>316</v>
      </c>
      <c r="I99" t="s">
        <v>317</v>
      </c>
      <c r="J99" t="s">
        <v>314</v>
      </c>
      <c r="K99" t="s">
        <v>522</v>
      </c>
      <c r="L99" t="s">
        <v>319</v>
      </c>
      <c r="M99" t="s">
        <v>320</v>
      </c>
      <c r="N99" t="s">
        <v>314</v>
      </c>
      <c r="O99" t="s">
        <v>329</v>
      </c>
      <c r="P99" t="s">
        <v>314</v>
      </c>
      <c r="Q99" t="s">
        <v>322</v>
      </c>
      <c r="R99" t="s">
        <v>314</v>
      </c>
      <c r="S99" t="s">
        <v>438</v>
      </c>
      <c r="T99" t="s">
        <v>323</v>
      </c>
      <c r="U99" t="s">
        <v>338</v>
      </c>
      <c r="AD99" t="s">
        <v>325</v>
      </c>
      <c r="AE99" t="str" cm="1">
        <f t="array" ref="AE99">_xlfn.LET(
    _xlpm.texto_limpio, _xlfn.REDUCE(
        LOWER(Table13456[[#This Row],[Titulo]]),
        {"á";"é";"í";"ó";"ú";"ñ";",";" "},
        _xlfn.LAMBDA(_xlpm.acum,_xlpm.caracter, SUBSTITUTE(_xlpm.acum, _xlpm.caracter, CHOOSE(MATCH(_xlpm.caracter, {"á";"é";"í";"ó";"ú";"ñ";",";" "}, 0), "a","e","i","o","u","n","","")))
    ),
    _xlfn.CONCAT("/cantos/resucito/", AG99, "/", _xlpm.texto_limpio, ".html")
)</f>
        <v>/cantos/resucito/h/haciatimoradasanta.html</v>
      </c>
      <c r="AF99" t="s">
        <v>326</v>
      </c>
      <c r="AG99" t="str">
        <f>LOWER(LEFT(Table13456[[#This Row],[Titulo]],1))</f>
        <v>h</v>
      </c>
      <c r="AH99" t="str">
        <f>_xlfn.CONCAT(Table13456[[#This Row],[ID]:[c021]])</f>
        <v>{id:96,title: "Hacia ti, morada santa", subtitle: "Himno procesional eucarístico (Kiko Argüello)", category: "Precatecumenado", moments: ["Fracción del Pan", "Antiguo Testamento"], url: "/cantos/resucito/h/haciatimoradasanta.html"},</v>
      </c>
      <c r="AI99" t="str">
        <f>UPPER(Table13456[[#This Row],[Titulo]])</f>
        <v>HACIA TI, MORADA SANTA</v>
      </c>
      <c r="AJ99" t="str">
        <f>LOWER(SUBSTITUTE(Table13456[[#This Row],[CANTO]], " ", ""))</f>
        <v>haciati,moradasanta</v>
      </c>
      <c r="AK99" t="str">
        <f>Table13456[[#This Row],[Subtitle5]]</f>
        <v>Himno procesional eucarístico (Kiko Argüello)</v>
      </c>
      <c r="AM99" t="str">
        <f>Table1[[#Headers],[CANTO]]</f>
        <v>CANTO</v>
      </c>
      <c r="AN99" t="str">
        <f>Table13456[[#This Row],[CANTO]]</f>
        <v>HACIA TI, MORADA SANTA</v>
      </c>
    </row>
    <row r="100" spans="1:40" x14ac:dyDescent="0.25">
      <c r="A100">
        <v>80</v>
      </c>
      <c r="B100" t="s">
        <v>311</v>
      </c>
      <c r="C100">
        <v>97</v>
      </c>
      <c r="D100" t="s">
        <v>312</v>
      </c>
      <c r="E100" t="s">
        <v>313</v>
      </c>
      <c r="F100" t="s">
        <v>314</v>
      </c>
      <c r="G100" t="s">
        <v>523</v>
      </c>
      <c r="H100" t="s">
        <v>316</v>
      </c>
      <c r="I100" t="s">
        <v>317</v>
      </c>
      <c r="J100" t="s">
        <v>314</v>
      </c>
      <c r="K100" t="s">
        <v>215</v>
      </c>
      <c r="L100" t="s">
        <v>319</v>
      </c>
      <c r="M100" t="s">
        <v>320</v>
      </c>
      <c r="N100" t="s">
        <v>314</v>
      </c>
      <c r="O100" t="s">
        <v>329</v>
      </c>
      <c r="P100" t="s">
        <v>314</v>
      </c>
      <c r="Q100" t="s">
        <v>322</v>
      </c>
      <c r="R100" t="s">
        <v>314</v>
      </c>
      <c r="S100" t="s">
        <v>337</v>
      </c>
      <c r="T100" t="s">
        <v>323</v>
      </c>
      <c r="U100" t="s">
        <v>295</v>
      </c>
      <c r="V100" t="s">
        <v>323</v>
      </c>
      <c r="W100" t="s">
        <v>324</v>
      </c>
      <c r="AD100" t="s">
        <v>325</v>
      </c>
      <c r="AE100" t="str" cm="1">
        <f t="array" ref="AE100">_xlfn.LET(
    _xlpm.texto_limpio, _xlfn.REDUCE(
        LOWER(Table13456[[#This Row],[Titulo]]),
        {"á";"é";"í";"ó";"ú";"ñ";",";" "},
        _xlfn.LAMBDA(_xlpm.acum,_xlpm.caracter, SUBSTITUTE(_xlpm.acum, _xlpm.caracter, CHOOSE(MATCH(_xlpm.caracter, {"á";"é";"í";"ó";"ú";"ñ";",";" "}, 0), "a","e","i","o","u","n","","")))
    ),
    _xlfn.CONCAT("/cantos/resucito/", AG100, "/", _xlpm.texto_limpio, ".html")
)</f>
        <v>/cantos/resucito/h/hastacuando.html</v>
      </c>
      <c r="AF100" t="s">
        <v>326</v>
      </c>
      <c r="AG100" t="str">
        <f>LOWER(LEFT(Table13456[[#This Row],[Titulo]],1))</f>
        <v>h</v>
      </c>
      <c r="AH100" t="str">
        <f>_xlfn.CONCAT(Table13456[[#This Row],[ID]:[c021]])</f>
        <v>{id:97,title: "Hasta cuándo", subtitle: "Sal 13 (12)", category: "Precatecumenado", moments: ["Cuaresma", "Pascua", "Laudes/Visperas"], url: "/cantos/resucito/h/hastacuando.html"},</v>
      </c>
      <c r="AI100" t="str">
        <f>UPPER(Table13456[[#This Row],[Titulo]])</f>
        <v>HASTA CUÁNDO</v>
      </c>
      <c r="AJ100" t="str">
        <f>LOWER(SUBSTITUTE(Table13456[[#This Row],[CANTO]], " ", ""))</f>
        <v>hastacuándo</v>
      </c>
      <c r="AK100" t="str">
        <f>Table13456[[#This Row],[Subtitle5]]</f>
        <v>Sal 13 (12)</v>
      </c>
      <c r="AM100" t="str">
        <f>Table1[[#Headers],[CANTO]]</f>
        <v>CANTO</v>
      </c>
      <c r="AN100" t="str">
        <f>Table13456[[#This Row],[CANTO]]</f>
        <v>HASTA CUÁNDO</v>
      </c>
    </row>
    <row r="101" spans="1:40" x14ac:dyDescent="0.25">
      <c r="A101">
        <v>81</v>
      </c>
      <c r="B101" t="s">
        <v>311</v>
      </c>
      <c r="C101">
        <v>98</v>
      </c>
      <c r="D101" t="s">
        <v>312</v>
      </c>
      <c r="E101" t="s">
        <v>313</v>
      </c>
      <c r="F101" t="s">
        <v>314</v>
      </c>
      <c r="G101" t="s">
        <v>524</v>
      </c>
      <c r="H101" t="s">
        <v>316</v>
      </c>
      <c r="I101" t="s">
        <v>317</v>
      </c>
      <c r="J101" t="s">
        <v>314</v>
      </c>
      <c r="K101" t="s">
        <v>525</v>
      </c>
      <c r="L101" t="s">
        <v>319</v>
      </c>
      <c r="M101" t="s">
        <v>320</v>
      </c>
      <c r="N101" t="s">
        <v>314</v>
      </c>
      <c r="O101" t="s">
        <v>329</v>
      </c>
      <c r="P101" t="s">
        <v>314</v>
      </c>
      <c r="Q101" t="s">
        <v>322</v>
      </c>
      <c r="R101" t="s">
        <v>314</v>
      </c>
      <c r="S101" t="s">
        <v>362</v>
      </c>
      <c r="T101" t="s">
        <v>323</v>
      </c>
      <c r="U101" t="s">
        <v>332</v>
      </c>
      <c r="AD101" t="s">
        <v>325</v>
      </c>
      <c r="AE101" t="str" cm="1">
        <f t="array" ref="AE101">_xlfn.LET(
    _xlpm.texto_limpio, _xlfn.REDUCE(
        LOWER(Table13456[[#This Row],[Titulo]]),
        {"á";"é";"í";"ó";"ú";"ñ";",";" "},
        _xlfn.LAMBDA(_xlpm.acum,_xlpm.caracter, SUBSTITUTE(_xlpm.acum, _xlpm.caracter, CHOOSE(MATCH(_xlpm.caracter, {"á";"é";"í";"ó";"ú";"ñ";",";" "}, 0), "a","e","i","o","u","n","","")))
    ),
    _xlfn.CONCAT("/cantos/resucito/", AG101, "/", _xlpm.texto_limpio, ".html")
)</f>
        <v>/cantos/resucito/h/heaquimisiervo.html</v>
      </c>
      <c r="AF101" t="s">
        <v>326</v>
      </c>
      <c r="AG101" t="str">
        <f>LOWER(LEFT(Table13456[[#This Row],[Titulo]],1))</f>
        <v>h</v>
      </c>
      <c r="AH101" t="str">
        <f>_xlfn.CONCAT(Table13456[[#This Row],[ID]:[c021]])</f>
        <v>{id:98,title: "He aquí mi siervo", subtitle: "Isaías 42,1-4; Mateo 12,18-21 - Primer canto de Siervo de Yahveh", category: "Precatecumenado", moments: ["Adviento", "Nuevo Testamento"], url: "/cantos/resucito/h/heaquimisiervo.html"},</v>
      </c>
      <c r="AI101" t="str">
        <f>UPPER(Table13456[[#This Row],[Titulo]])</f>
        <v>HE AQUÍ MI SIERVO</v>
      </c>
      <c r="AJ101" t="str">
        <f>LOWER(SUBSTITUTE(Table13456[[#This Row],[CANTO]], " ", ""))</f>
        <v>heaquímisiervo</v>
      </c>
      <c r="AK101" t="str">
        <f>Table13456[[#This Row],[Subtitle5]]</f>
        <v>Isaías 42,1-4; Mateo 12,18-21 - Primer canto de Siervo de Yahveh</v>
      </c>
      <c r="AM101" t="str">
        <f>Table1[[#Headers],[CANTO]]</f>
        <v>CANTO</v>
      </c>
      <c r="AN101" t="str">
        <f>Table13456[[#This Row],[CANTO]]</f>
        <v>HE AQUÍ MI SIERVO</v>
      </c>
    </row>
    <row r="102" spans="1:40" x14ac:dyDescent="0.25">
      <c r="A102">
        <v>226</v>
      </c>
      <c r="B102" t="s">
        <v>311</v>
      </c>
      <c r="C102">
        <v>99</v>
      </c>
      <c r="D102" t="s">
        <v>312</v>
      </c>
      <c r="E102" t="s">
        <v>313</v>
      </c>
      <c r="F102" t="s">
        <v>314</v>
      </c>
      <c r="G102" t="s">
        <v>526</v>
      </c>
      <c r="H102" t="s">
        <v>316</v>
      </c>
      <c r="I102" t="s">
        <v>317</v>
      </c>
      <c r="J102" t="s">
        <v>314</v>
      </c>
      <c r="K102" t="s">
        <v>527</v>
      </c>
      <c r="L102" t="s">
        <v>319</v>
      </c>
      <c r="M102" t="s">
        <v>320</v>
      </c>
      <c r="N102" t="s">
        <v>314</v>
      </c>
      <c r="O102" s="8" t="s">
        <v>430</v>
      </c>
      <c r="P102" t="s">
        <v>314</v>
      </c>
      <c r="Q102" t="s">
        <v>322</v>
      </c>
      <c r="R102" t="s">
        <v>314</v>
      </c>
      <c r="S102" t="s">
        <v>362</v>
      </c>
      <c r="T102" t="s">
        <v>323</v>
      </c>
      <c r="U102" t="s">
        <v>337</v>
      </c>
      <c r="V102" t="s">
        <v>323</v>
      </c>
      <c r="W102" t="s">
        <v>338</v>
      </c>
      <c r="AD102" t="s">
        <v>325</v>
      </c>
      <c r="AE102" t="str" cm="1">
        <f t="array" ref="AE102">_xlfn.LET(
    _xlpm.texto_limpio, _xlfn.REDUCE(
        LOWER(Table13456[[#This Row],[Titulo]]),
        {"á";"é";"í";"ó";"ú";"ñ";",";" "},
        _xlfn.LAMBDA(_xlpm.acum,_xlpm.caracter, SUBSTITUTE(_xlpm.acum, _xlpm.caracter, CHOOSE(MATCH(_xlpm.caracter, {"á";"é";"í";"ó";"ú";"ñ";",";" "}, 0), "a","e","i","o","u","n","","")))
    ),
    _xlfn.CONCAT("/cantos/resucito/", AG102, "/", _xlpm.texto_limpio, ".html")
)</f>
        <v>/cantos/resucito/h/heaquiquenuestroespejoeselsenor.html</v>
      </c>
      <c r="AF102" t="s">
        <v>326</v>
      </c>
      <c r="AG102" t="str">
        <f>LOWER(LEFT(Table13456[[#This Row],[Titulo]],1))</f>
        <v>h</v>
      </c>
      <c r="AH102" t="str">
        <f>_xlfn.CONCAT(Table13456[[#This Row],[ID]:[c021]])</f>
        <v>{id:99,title: "He aquí que nuestro espejo es el Señor", subtitle: "Oda XIII de Salomón", category: "Catecumenado", moments: ["Adviento", "Cuaresma", "Antiguo Testamento"], url: "/cantos/resucito/h/heaquiquenuestroespejoeselsenor.html"},</v>
      </c>
      <c r="AI102" t="str">
        <f>UPPER(Table13456[[#This Row],[Titulo]])</f>
        <v>HE AQUÍ QUE NUESTRO ESPEJO ES EL SEÑOR</v>
      </c>
      <c r="AJ102" t="str">
        <f>LOWER(SUBSTITUTE(Table13456[[#This Row],[CANTO]], " ", ""))</f>
        <v>heaquíquenuestroespejoeselseñor</v>
      </c>
      <c r="AK102" t="str">
        <f>Table13456[[#This Row],[Subtitle5]]</f>
        <v>Oda XIII de Salomón</v>
      </c>
      <c r="AM102" t="str">
        <f>Table1[[#Headers],[CANTO]]</f>
        <v>CANTO</v>
      </c>
      <c r="AN102" t="str">
        <f>Table13456[[#This Row],[CANTO]]</f>
        <v>HE AQUÍ QUE NUESTRO ESPEJO ES EL SEÑOR</v>
      </c>
    </row>
    <row r="103" spans="1:40" x14ac:dyDescent="0.25">
      <c r="A103">
        <v>82</v>
      </c>
      <c r="B103" t="s">
        <v>311</v>
      </c>
      <c r="C103">
        <v>100</v>
      </c>
      <c r="D103" t="s">
        <v>312</v>
      </c>
      <c r="E103" t="s">
        <v>313</v>
      </c>
      <c r="F103" t="s">
        <v>314</v>
      </c>
      <c r="G103" t="s">
        <v>528</v>
      </c>
      <c r="H103" t="s">
        <v>316</v>
      </c>
      <c r="I103" t="s">
        <v>317</v>
      </c>
      <c r="J103" t="s">
        <v>314</v>
      </c>
      <c r="K103" t="s">
        <v>529</v>
      </c>
      <c r="L103" t="s">
        <v>319</v>
      </c>
      <c r="M103" t="s">
        <v>320</v>
      </c>
      <c r="N103" t="s">
        <v>314</v>
      </c>
      <c r="O103" t="s">
        <v>329</v>
      </c>
      <c r="P103" t="s">
        <v>314</v>
      </c>
      <c r="Q103" t="s">
        <v>322</v>
      </c>
      <c r="R103" t="s">
        <v>314</v>
      </c>
      <c r="S103" t="s">
        <v>295</v>
      </c>
      <c r="T103" t="s">
        <v>323</v>
      </c>
      <c r="U103" t="s">
        <v>330</v>
      </c>
      <c r="V103" t="s">
        <v>323</v>
      </c>
      <c r="W103" t="s">
        <v>338</v>
      </c>
      <c r="AD103" t="s">
        <v>325</v>
      </c>
      <c r="AE103" t="str" cm="1">
        <f t="array" ref="AE103">_xlfn.LET(
    _xlpm.texto_limpio, _xlfn.REDUCE(
        LOWER(Table13456[[#This Row],[Titulo]]),
        {"á";"é";"í";"ó";"ú";"ñ";",";" "},
        _xlfn.LAMBDA(_xlpm.acum,_xlpm.caracter, SUBSTITUTE(_xlpm.acum, _xlpm.caracter, CHOOSE(MATCH(_xlpm.caracter, {"á";"é";"í";"ó";"ú";"ñ";",";" "}, 0), "a","e","i","o","u","n","","")))
    ),
    _xlfn.CONCAT("/cantos/resucito/", AG103, "/", _xlpm.texto_limpio, ".html")
)</f>
        <v>/cantos/resucito/h/heaquiquevengopresto.html</v>
      </c>
      <c r="AF103" t="s">
        <v>326</v>
      </c>
      <c r="AG103" t="str">
        <f>LOWER(LEFT(Table13456[[#This Row],[Titulo]],1))</f>
        <v>h</v>
      </c>
      <c r="AH103" t="str">
        <f>_xlfn.CONCAT(Table13456[[#This Row],[ID]:[c021]])</f>
        <v>{id:100,title: "He aquí que vengo presto", subtitle: "Apocalipsis 22,12-16", category: "Precatecumenado", moments: ["Pascua", "Comunión", "Antiguo Testamento"], url: "/cantos/resucito/h/heaquiquevengopresto.html"},</v>
      </c>
      <c r="AI103" t="str">
        <f>UPPER(Table13456[[#This Row],[Titulo]])</f>
        <v>HE AQUÍ QUE VENGO PRESTO</v>
      </c>
      <c r="AJ103" t="str">
        <f>LOWER(SUBSTITUTE(Table13456[[#This Row],[CANTO]], " ", ""))</f>
        <v>heaquíquevengopresto</v>
      </c>
      <c r="AK103" t="str">
        <f>Table13456[[#This Row],[Subtitle5]]</f>
        <v>Apocalipsis 22,12-16</v>
      </c>
      <c r="AM103" t="str">
        <f>Table1[[#Headers],[CANTO]]</f>
        <v>CANTO</v>
      </c>
      <c r="AN103" t="str">
        <f>Table13456[[#This Row],[CANTO]]</f>
        <v>HE AQUÍ QUE VENGO PRESTO</v>
      </c>
    </row>
    <row r="104" spans="1:40" x14ac:dyDescent="0.25">
      <c r="A104">
        <v>83</v>
      </c>
      <c r="B104" t="s">
        <v>311</v>
      </c>
      <c r="C104">
        <v>101</v>
      </c>
      <c r="D104" t="s">
        <v>312</v>
      </c>
      <c r="E104" t="s">
        <v>313</v>
      </c>
      <c r="F104" t="s">
        <v>314</v>
      </c>
      <c r="G104" t="s">
        <v>530</v>
      </c>
      <c r="H104" t="s">
        <v>316</v>
      </c>
      <c r="I104" t="s">
        <v>317</v>
      </c>
      <c r="J104" t="s">
        <v>314</v>
      </c>
      <c r="K104" t="s">
        <v>531</v>
      </c>
      <c r="L104" t="s">
        <v>319</v>
      </c>
      <c r="M104" t="s">
        <v>320</v>
      </c>
      <c r="N104" t="s">
        <v>314</v>
      </c>
      <c r="O104" t="s">
        <v>329</v>
      </c>
      <c r="P104" t="s">
        <v>314</v>
      </c>
      <c r="Q104" t="s">
        <v>322</v>
      </c>
      <c r="R104" t="s">
        <v>314</v>
      </c>
      <c r="S104" t="s">
        <v>337</v>
      </c>
      <c r="T104" t="s">
        <v>323</v>
      </c>
      <c r="U104" t="s">
        <v>332</v>
      </c>
      <c r="AD104" t="s">
        <v>325</v>
      </c>
      <c r="AE104" t="str" cm="1">
        <f t="array" ref="AE104">_xlfn.LET(
    _xlpm.texto_limpio, _xlfn.REDUCE(
        LOWER(Table13456[[#This Row],[Titulo]]),
        {"á";"é";"í";"ó";"ú";"ñ";",";" "},
        _xlfn.LAMBDA(_xlpm.acum,_xlpm.caracter, SUBSTITUTE(_xlpm.acum, _xlpm.caracter, CHOOSE(MATCH(_xlpm.caracter, {"á";"é";"í";"ó";"ú";"ñ";",";" "}, 0), "a","e","i","o","u","n","","")))
    ),
    _xlfn.CONCAT("/cantos/resucito/", AG104, "/", _xlpm.texto_limpio, ".html")
)</f>
        <v>/cantos/resucito/h/heesperadoenelsenor.html</v>
      </c>
      <c r="AF104" t="s">
        <v>326</v>
      </c>
      <c r="AG104" t="str">
        <f>LOWER(LEFT(Table13456[[#This Row],[Titulo]],1))</f>
        <v>h</v>
      </c>
      <c r="AH104" t="str">
        <f>_xlfn.CONCAT(Table13456[[#This Row],[ID]:[c021]])</f>
        <v>{id:101,title: "He esperado en el Señor", subtitle: "Salmo 40 (39)", category: "Precatecumenado", moments: ["Cuaresma", "Nuevo Testamento"], url: "/cantos/resucito/h/heesperadoenelsenor.html"},</v>
      </c>
      <c r="AI104" t="str">
        <f>UPPER(Table13456[[#This Row],[Titulo]])</f>
        <v>HE ESPERADO EN EL SEÑOR</v>
      </c>
      <c r="AJ104" t="str">
        <f>LOWER(SUBSTITUTE(Table13456[[#This Row],[CANTO]], " ", ""))</f>
        <v>heesperadoenelseñor</v>
      </c>
      <c r="AK104" t="str">
        <f>Table13456[[#This Row],[Subtitle5]]</f>
        <v>Salmo 40 (39)</v>
      </c>
      <c r="AM104" t="str">
        <f>Table1[[#Headers],[CANTO]]</f>
        <v>CANTO</v>
      </c>
      <c r="AN104" t="str">
        <f>Table13456[[#This Row],[CANTO]]</f>
        <v>HE ESPERADO EN EL SEÑOR</v>
      </c>
    </row>
    <row r="105" spans="1:40" x14ac:dyDescent="0.25">
      <c r="A105">
        <v>241</v>
      </c>
      <c r="B105" t="s">
        <v>311</v>
      </c>
      <c r="C105">
        <v>102</v>
      </c>
      <c r="D105" t="s">
        <v>312</v>
      </c>
      <c r="E105" t="s">
        <v>313</v>
      </c>
      <c r="F105" t="s">
        <v>314</v>
      </c>
      <c r="G105" t="s">
        <v>532</v>
      </c>
      <c r="H105" t="s">
        <v>316</v>
      </c>
      <c r="I105" t="s">
        <v>317</v>
      </c>
      <c r="J105" t="s">
        <v>314</v>
      </c>
      <c r="K105" t="s">
        <v>533</v>
      </c>
      <c r="L105" t="s">
        <v>319</v>
      </c>
      <c r="M105" t="s">
        <v>320</v>
      </c>
      <c r="N105" t="s">
        <v>314</v>
      </c>
      <c r="O105" s="4" t="s">
        <v>321</v>
      </c>
      <c r="P105" t="s">
        <v>314</v>
      </c>
      <c r="Q105" t="s">
        <v>322</v>
      </c>
      <c r="R105" t="s">
        <v>314</v>
      </c>
      <c r="S105" t="s">
        <v>295</v>
      </c>
      <c r="AD105" t="s">
        <v>325</v>
      </c>
      <c r="AE105" t="str" cm="1">
        <f t="array" ref="AE105">_xlfn.LET(
    _xlpm.texto_limpio, _xlfn.REDUCE(
        LOWER(Table13456[[#This Row],[Titulo]]),
        {"á";"é";"í";"ó";"ú";"ñ";",";" "},
        _xlfn.LAMBDA(_xlpm.acum,_xlpm.caracter, SUBSTITUTE(_xlpm.acum, _xlpm.caracter, CHOOSE(MATCH(_xlpm.caracter, {"á";"é";"í";"ó";"ú";"ñ";",";" "}, 0), "a","e","i","o","u","n","","")))
    ),
    _xlfn.CONCAT("/cantos/resucito/", AG105, "/", _xlpm.texto_limpio, ".html")
)</f>
        <v>/cantos/resucito/h/hermosaeresamigamia.html</v>
      </c>
      <c r="AF105" t="s">
        <v>326</v>
      </c>
      <c r="AG105" t="str">
        <f>LOWER(LEFT(Table13456[[#This Row],[Titulo]],1))</f>
        <v>h</v>
      </c>
      <c r="AH105" t="str">
        <f>_xlfn.CONCAT(Table13456[[#This Row],[ID]:[c021]])</f>
        <v>{id:102,title: "Hermosa eres, amiga mía", subtitle: "Cantar de los cantares 6-7", category: "Eleccion", moments: ["Pascua"], url: "/cantos/resucito/h/hermosaeresamigamia.html"},</v>
      </c>
      <c r="AI105" t="str">
        <f>UPPER(Table13456[[#This Row],[Titulo]])</f>
        <v>HERMOSA ERES, AMIGA MÍA</v>
      </c>
      <c r="AJ105" t="str">
        <f>LOWER(SUBSTITUTE(Table13456[[#This Row],[CANTO]], " ", ""))</f>
        <v>hermosaeres,amigamía</v>
      </c>
      <c r="AK105" t="str">
        <f>Table13456[[#This Row],[Subtitle5]]</f>
        <v>Cantar de los cantares 6-7</v>
      </c>
      <c r="AM105" t="str">
        <f>Table1[[#Headers],[CANTO]]</f>
        <v>CANTO</v>
      </c>
      <c r="AN105" t="str">
        <f>Table13456[[#This Row],[CANTO]]</f>
        <v>HERMOSA ERES, AMIGA MÍA</v>
      </c>
    </row>
    <row r="106" spans="1:40" x14ac:dyDescent="0.25">
      <c r="A106">
        <v>84</v>
      </c>
      <c r="B106" t="s">
        <v>311</v>
      </c>
      <c r="C106">
        <v>103</v>
      </c>
      <c r="D106" t="s">
        <v>312</v>
      </c>
      <c r="E106" t="s">
        <v>313</v>
      </c>
      <c r="F106" t="s">
        <v>314</v>
      </c>
      <c r="G106" t="s">
        <v>534</v>
      </c>
      <c r="H106" t="s">
        <v>316</v>
      </c>
      <c r="I106" t="s">
        <v>317</v>
      </c>
      <c r="J106" t="s">
        <v>314</v>
      </c>
      <c r="K106" t="s">
        <v>535</v>
      </c>
      <c r="L106" t="s">
        <v>319</v>
      </c>
      <c r="M106" t="s">
        <v>320</v>
      </c>
      <c r="N106" t="s">
        <v>314</v>
      </c>
      <c r="O106" t="s">
        <v>329</v>
      </c>
      <c r="P106" t="s">
        <v>314</v>
      </c>
      <c r="Q106" t="s">
        <v>322</v>
      </c>
      <c r="R106" t="s">
        <v>314</v>
      </c>
      <c r="S106" t="s">
        <v>297</v>
      </c>
      <c r="T106" t="s">
        <v>323</v>
      </c>
      <c r="U106" t="s">
        <v>330</v>
      </c>
      <c r="V106" t="s">
        <v>323</v>
      </c>
      <c r="W106" t="s">
        <v>332</v>
      </c>
      <c r="AD106" t="s">
        <v>325</v>
      </c>
      <c r="AE106" t="str" cm="1">
        <f t="array" ref="AE106">_xlfn.LET(
    _xlpm.texto_limpio, _xlfn.REDUCE(
        LOWER(Table13456[[#This Row],[Titulo]]),
        {"á";"é";"í";"ó";"ú";"ñ";",";" "},
        _xlfn.LAMBDA(_xlpm.acum,_xlpm.caracter, SUBSTITUTE(_xlpm.acum, _xlpm.caracter, CHOOSE(MATCH(_xlpm.caracter, {"á";"é";"í";"ó";"ú";"ñ";",";" "}, 0), "a","e","i","o","u","n","","")))
    ),
    _xlfn.CONCAT("/cantos/resucito/", AG106, "/", _xlpm.texto_limpio, ".html")
)</f>
        <v>/cantos/resucito/h/hijasdejerusalen.html</v>
      </c>
      <c r="AF106" t="s">
        <v>326</v>
      </c>
      <c r="AG106" t="str">
        <f>LOWER(LEFT(Table13456[[#This Row],[Titulo]],1))</f>
        <v>h</v>
      </c>
      <c r="AH106" t="str">
        <f>_xlfn.CONCAT(Table13456[[#This Row],[ID]:[c021]])</f>
        <v>{id:103,title: "Hijas de Jerusalén", subtitle: "Lucas 23,28-46", category: "Precatecumenado", moments: ["Pentecostés", "Comunión", "Nuevo Testamento"], url: "/cantos/resucito/h/hijasdejerusalen.html"},</v>
      </c>
      <c r="AI106" t="str">
        <f>UPPER(Table13456[[#This Row],[Titulo]])</f>
        <v>HIJAS DE JERUSALÉN</v>
      </c>
      <c r="AJ106" t="str">
        <f>LOWER(SUBSTITUTE(Table13456[[#This Row],[CANTO]], " ", ""))</f>
        <v>hijasdejerusalén</v>
      </c>
      <c r="AK106" t="str">
        <f>Table13456[[#This Row],[Subtitle5]]</f>
        <v>Lucas 23,28-46</v>
      </c>
      <c r="AM106" t="str">
        <f>Table1[[#Headers],[CANTO]]</f>
        <v>CANTO</v>
      </c>
      <c r="AN106" t="str">
        <f>Table13456[[#This Row],[CANTO]]</f>
        <v>HIJAS DE JERUSALÉN</v>
      </c>
    </row>
    <row r="107" spans="1:40" x14ac:dyDescent="0.25">
      <c r="A107">
        <v>85</v>
      </c>
      <c r="B107" t="s">
        <v>311</v>
      </c>
      <c r="C107">
        <v>104</v>
      </c>
      <c r="D107" t="s">
        <v>312</v>
      </c>
      <c r="E107" t="s">
        <v>313</v>
      </c>
      <c r="F107" t="s">
        <v>314</v>
      </c>
      <c r="G107" t="s">
        <v>536</v>
      </c>
      <c r="H107" t="s">
        <v>316</v>
      </c>
      <c r="I107" t="s">
        <v>317</v>
      </c>
      <c r="J107" t="s">
        <v>314</v>
      </c>
      <c r="K107" t="s">
        <v>221</v>
      </c>
      <c r="L107" t="s">
        <v>319</v>
      </c>
      <c r="M107" t="s">
        <v>320</v>
      </c>
      <c r="N107" t="s">
        <v>314</v>
      </c>
      <c r="O107" t="s">
        <v>329</v>
      </c>
      <c r="P107" t="s">
        <v>314</v>
      </c>
      <c r="Q107" t="s">
        <v>322</v>
      </c>
      <c r="R107" t="s">
        <v>314</v>
      </c>
      <c r="S107" t="s">
        <v>324</v>
      </c>
      <c r="T107" t="s">
        <v>323</v>
      </c>
      <c r="U107" t="s">
        <v>305</v>
      </c>
      <c r="AD107" t="s">
        <v>325</v>
      </c>
      <c r="AE107" t="str" cm="1">
        <f t="array" ref="AE107">_xlfn.LET(
    _xlpm.texto_limpio, _xlfn.REDUCE(
        LOWER(Table13456[[#This Row],[Titulo]]),
        {"á";"é";"í";"ó";"ú";"ñ";",";" "},
        _xlfn.LAMBDA(_xlpm.acum,_xlpm.caracter, SUBSTITUTE(_xlpm.acum, _xlpm.caracter, CHOOSE(MATCH(_xlpm.caracter, {"á";"é";"í";"ó";"ú";"ñ";",";" "}, 0), "a","e","i","o","u","n","","")))
    ),
    _xlfn.CONCAT("/cantos/resucito/", AG107, "/", _xlpm.texto_limpio, ".html")
)</f>
        <v>/cantos/resucito/h/himnoacristoluz.html</v>
      </c>
      <c r="AF107" t="s">
        <v>326</v>
      </c>
      <c r="AG107" t="str">
        <f>LOWER(LEFT(Table13456[[#This Row],[Titulo]],1))</f>
        <v>h</v>
      </c>
      <c r="AH107" t="str">
        <f>_xlfn.CONCAT(Table13456[[#This Row],[ID]:[c021]])</f>
        <v>{id:104,title: "Himno a Cristo luz", subtitle: "Himno vespertino (San Gregorio Nacianceno)", category: "Precatecumenado", moments: ["Laudes/Visperas", "Entrada"], url: "/cantos/resucito/h/himnoacristoluz.html"},</v>
      </c>
      <c r="AI107" t="str">
        <f>UPPER(Table13456[[#This Row],[Titulo]])</f>
        <v>HIMNO A CRISTO LUZ</v>
      </c>
      <c r="AJ107" t="str">
        <f>LOWER(SUBSTITUTE(Table13456[[#This Row],[CANTO]], " ", ""))</f>
        <v>himnoacristoluz</v>
      </c>
      <c r="AK107" t="str">
        <f>Table13456[[#This Row],[Subtitle5]]</f>
        <v>Himno vespertino (San Gregorio Nacianceno)</v>
      </c>
      <c r="AM107" t="str">
        <f>Table1[[#Headers],[CANTO]]</f>
        <v>CANTO</v>
      </c>
      <c r="AN107" t="str">
        <f>Table13456[[#This Row],[CANTO]]</f>
        <v>HIMNO A CRISTO LUZ</v>
      </c>
    </row>
    <row r="108" spans="1:40" x14ac:dyDescent="0.25">
      <c r="A108">
        <v>86</v>
      </c>
      <c r="B108" t="s">
        <v>311</v>
      </c>
      <c r="C108">
        <v>105</v>
      </c>
      <c r="D108" t="s">
        <v>312</v>
      </c>
      <c r="E108" t="s">
        <v>313</v>
      </c>
      <c r="F108" t="s">
        <v>314</v>
      </c>
      <c r="G108" t="s">
        <v>537</v>
      </c>
      <c r="H108" t="s">
        <v>316</v>
      </c>
      <c r="I108" t="s">
        <v>317</v>
      </c>
      <c r="J108" t="s">
        <v>314</v>
      </c>
      <c r="K108" t="s">
        <v>538</v>
      </c>
      <c r="L108" t="s">
        <v>319</v>
      </c>
      <c r="M108" t="s">
        <v>320</v>
      </c>
      <c r="N108" t="s">
        <v>314</v>
      </c>
      <c r="O108" t="s">
        <v>329</v>
      </c>
      <c r="P108" t="s">
        <v>314</v>
      </c>
      <c r="Q108" t="s">
        <v>322</v>
      </c>
      <c r="R108" t="s">
        <v>314</v>
      </c>
      <c r="S108" t="s">
        <v>337</v>
      </c>
      <c r="T108" t="s">
        <v>323</v>
      </c>
      <c r="U108" t="s">
        <v>382</v>
      </c>
      <c r="V108" t="s">
        <v>323</v>
      </c>
      <c r="W108" t="s">
        <v>332</v>
      </c>
      <c r="AD108" t="s">
        <v>325</v>
      </c>
      <c r="AE108" t="str" cm="1">
        <f t="array" ref="AE108">_xlfn.LET(
    _xlpm.texto_limpio, _xlfn.REDUCE(
        LOWER(Table13456[[#This Row],[Titulo]]),
        {"á";"é";"í";"ó";"ú";"ñ";",";" "},
        _xlfn.LAMBDA(_xlpm.acum,_xlpm.caracter, SUBSTITUTE(_xlpm.acum, _xlpm.caracter, CHOOSE(MATCH(_xlpm.caracter, {"á";"é";"í";"ó";"ú";"ñ";",";" "}, 0), "a","e","i","o","u","n","","")))
    ),
    _xlfn.CONCAT("/cantos/resucito/", AG108, "/", _xlpm.texto_limpio, ".html")
)</f>
        <v>/cantos/resucito/h/himnoalacaridad.html</v>
      </c>
      <c r="AF108" t="s">
        <v>326</v>
      </c>
      <c r="AG108" t="str">
        <f>LOWER(LEFT(Table13456[[#This Row],[Titulo]],1))</f>
        <v>h</v>
      </c>
      <c r="AH108" t="str">
        <f>_xlfn.CONCAT(Table13456[[#This Row],[ID]:[c021]])</f>
        <v>{id:105,title: "Himno a la caridad", subtitle: "1 Corintios 13,1-7", category: "Precatecumenado", moments: ["Cuaresma", "Fracción del Fracción del Pan", "Nuevo Testamento"], url: "/cantos/resucito/h/himnoalacaridad.html"},</v>
      </c>
      <c r="AI108" t="str">
        <f>UPPER(Table13456[[#This Row],[Titulo]])</f>
        <v>HIMNO A LA CARIDAD</v>
      </c>
      <c r="AJ108" t="str">
        <f>LOWER(SUBSTITUTE(Table13456[[#This Row],[CANTO]], " ", ""))</f>
        <v>himnoalacaridad</v>
      </c>
      <c r="AK108" t="str">
        <f>Table13456[[#This Row],[Subtitle5]]</f>
        <v>1 Corintios 13,1-7</v>
      </c>
      <c r="AM108" t="str">
        <f>Table1[[#Headers],[CANTO]]</f>
        <v>CANTO</v>
      </c>
      <c r="AN108" t="str">
        <f>Table13456[[#This Row],[CANTO]]</f>
        <v>HIMNO A LA CARIDAD</v>
      </c>
    </row>
    <row r="109" spans="1:40" x14ac:dyDescent="0.25">
      <c r="A109">
        <v>227</v>
      </c>
      <c r="B109" t="s">
        <v>311</v>
      </c>
      <c r="C109">
        <v>106</v>
      </c>
      <c r="D109" t="s">
        <v>312</v>
      </c>
      <c r="E109" t="s">
        <v>313</v>
      </c>
      <c r="F109" t="s">
        <v>314</v>
      </c>
      <c r="G109" t="s">
        <v>539</v>
      </c>
      <c r="H109" t="s">
        <v>316</v>
      </c>
      <c r="I109" t="s">
        <v>317</v>
      </c>
      <c r="J109" t="s">
        <v>314</v>
      </c>
      <c r="K109" t="s">
        <v>540</v>
      </c>
      <c r="L109" t="s">
        <v>319</v>
      </c>
      <c r="M109" t="s">
        <v>320</v>
      </c>
      <c r="N109" t="s">
        <v>314</v>
      </c>
      <c r="O109" s="8" t="s">
        <v>430</v>
      </c>
      <c r="P109" t="s">
        <v>314</v>
      </c>
      <c r="Q109" t="s">
        <v>322</v>
      </c>
      <c r="R109" t="s">
        <v>314</v>
      </c>
      <c r="S109" t="s">
        <v>362</v>
      </c>
      <c r="AD109" t="s">
        <v>325</v>
      </c>
      <c r="AE109" t="str" cm="1">
        <f t="array" ref="AE109">_xlfn.LET(
    _xlpm.texto_limpio, _xlfn.REDUCE(
        LOWER(Table13456[[#This Row],[Titulo]]),
        {"á";"é";"í";"ó";"ú";"ñ";",";" "},
        _xlfn.LAMBDA(_xlpm.acum,_xlpm.caracter, SUBSTITUTE(_xlpm.acum, _xlpm.caracter, CHOOSE(MATCH(_xlpm.caracter, {"á";"é";"í";"ó";"ú";"ñ";",";" "}, 0), "a","e","i","o","u","n","","")))
    ),
    _xlfn.CONCAT("/cantos/resucito/", AG109, "/", _xlpm.texto_limpio, ".html")
)</f>
        <v>/cantos/resucito/h/himnoalacruzgloriosa.html</v>
      </c>
      <c r="AF109" t="s">
        <v>326</v>
      </c>
      <c r="AG109" t="str">
        <f>LOWER(LEFT(Table13456[[#This Row],[Titulo]],1))</f>
        <v>h</v>
      </c>
      <c r="AH109" t="str">
        <f>_xlfn.CONCAT(Table13456[[#This Row],[ID]:[c021]])</f>
        <v>{id:106,title: "Himno a la cruz gloriosa", subtitle: "Homilía La Santa Pascua (Anónimo s. II)", category: "Catecumenado", moments: ["Adviento"], url: "/cantos/resucito/h/himnoalacruzgloriosa.html"},</v>
      </c>
      <c r="AI109" t="str">
        <f>UPPER(Table13456[[#This Row],[Titulo]])</f>
        <v>HIMNO A LA CRUZ GLORIOSA</v>
      </c>
      <c r="AJ109" t="str">
        <f>LOWER(SUBSTITUTE(Table13456[[#This Row],[CANTO]], " ", ""))</f>
        <v>himnoalacruzgloriosa</v>
      </c>
      <c r="AK109" t="str">
        <f>Table13456[[#This Row],[Subtitle5]]</f>
        <v>Homilía La Santa Pascua (Anónimo s. II)</v>
      </c>
      <c r="AM109" t="str">
        <f>Table1[[#Headers],[CANTO]]</f>
        <v>CANTO</v>
      </c>
      <c r="AN109" t="str">
        <f>Table13456[[#This Row],[CANTO]]</f>
        <v>HIMNO A LA CRUZ GLORIOSA</v>
      </c>
    </row>
    <row r="110" spans="1:40" x14ac:dyDescent="0.25">
      <c r="A110">
        <v>87</v>
      </c>
      <c r="B110" t="s">
        <v>311</v>
      </c>
      <c r="C110">
        <v>107</v>
      </c>
      <c r="D110" t="s">
        <v>312</v>
      </c>
      <c r="E110" t="s">
        <v>313</v>
      </c>
      <c r="F110" t="s">
        <v>314</v>
      </c>
      <c r="G110" t="s">
        <v>541</v>
      </c>
      <c r="H110" t="s">
        <v>316</v>
      </c>
      <c r="I110" t="s">
        <v>317</v>
      </c>
      <c r="J110" t="s">
        <v>314</v>
      </c>
      <c r="K110" t="s">
        <v>542</v>
      </c>
      <c r="L110" t="s">
        <v>319</v>
      </c>
      <c r="M110" t="s">
        <v>320</v>
      </c>
      <c r="N110" t="s">
        <v>314</v>
      </c>
      <c r="O110" t="s">
        <v>329</v>
      </c>
      <c r="P110" t="s">
        <v>314</v>
      </c>
      <c r="Q110" t="s">
        <v>322</v>
      </c>
      <c r="R110" t="s">
        <v>314</v>
      </c>
      <c r="S110" t="s">
        <v>324</v>
      </c>
      <c r="AD110" t="s">
        <v>325</v>
      </c>
      <c r="AE110" t="str" cm="1">
        <f t="array" ref="AE110">_xlfn.LET(
    _xlpm.texto_limpio, _xlfn.REDUCE(
        LOWER(Table13456[[#This Row],[Titulo]]),
        {"á";"é";"í";"ó";"ú";"ñ";",";" "},
        _xlfn.LAMBDA(_xlpm.acum,_xlpm.caracter, SUBSTITUTE(_xlpm.acum, _xlpm.caracter, CHOOSE(MATCH(_xlpm.caracter, {"á";"é";"í";"ó";"ú";"ñ";",";" "}, 0), "a","e","i","o","u","n","","")))
    ),
    _xlfn.CONCAT("/cantos/resucito/", AG110, "/", _xlpm.texto_limpio, ".html")
)</f>
        <v>/cantos/resucito/h/himnoalakenosis.html</v>
      </c>
      <c r="AF110" t="s">
        <v>326</v>
      </c>
      <c r="AG110" t="str">
        <f>LOWER(LEFT(Table13456[[#This Row],[Titulo]],1))</f>
        <v>h</v>
      </c>
      <c r="AH110" t="str">
        <f>_xlfn.CONCAT(Table13456[[#This Row],[ID]:[c021]])</f>
        <v>{id:107,title: "Himno a la kenosis", subtitle: "Filipenses 2,1-11", category: "Precatecumenado", moments: ["Laudes/Visperas"], url: "/cantos/resucito/h/himnoalakenosis.html"},</v>
      </c>
      <c r="AI110" t="str">
        <f>UPPER(Table13456[[#This Row],[Titulo]])</f>
        <v>HIMNO A LA KENOSIS</v>
      </c>
      <c r="AJ110" t="str">
        <f>LOWER(SUBSTITUTE(Table13456[[#This Row],[CANTO]], " ", ""))</f>
        <v>himnoalakenosis</v>
      </c>
      <c r="AK110" t="str">
        <f>Table13456[[#This Row],[Subtitle5]]</f>
        <v>Filipenses 2,1-11</v>
      </c>
      <c r="AM110" t="str">
        <f>Table1[[#Headers],[CANTO]]</f>
        <v>CANTO</v>
      </c>
      <c r="AN110" t="str">
        <f>Table13456[[#This Row],[CANTO]]</f>
        <v>HIMNO A LA KENOSIS</v>
      </c>
    </row>
    <row r="111" spans="1:40" x14ac:dyDescent="0.25">
      <c r="A111">
        <v>88</v>
      </c>
      <c r="B111" t="s">
        <v>311</v>
      </c>
      <c r="C111">
        <v>108</v>
      </c>
      <c r="D111" t="s">
        <v>312</v>
      </c>
      <c r="E111" t="s">
        <v>313</v>
      </c>
      <c r="F111" t="s">
        <v>314</v>
      </c>
      <c r="G111" t="s">
        <v>543</v>
      </c>
      <c r="H111" t="s">
        <v>316</v>
      </c>
      <c r="I111" t="s">
        <v>317</v>
      </c>
      <c r="J111" t="s">
        <v>314</v>
      </c>
      <c r="K111" t="s">
        <v>544</v>
      </c>
      <c r="L111" t="s">
        <v>319</v>
      </c>
      <c r="M111" t="s">
        <v>320</v>
      </c>
      <c r="N111" t="s">
        <v>314</v>
      </c>
      <c r="O111" t="s">
        <v>329</v>
      </c>
      <c r="P111" t="s">
        <v>314</v>
      </c>
      <c r="Q111" t="s">
        <v>322</v>
      </c>
      <c r="R111" t="s">
        <v>314</v>
      </c>
      <c r="S111" t="s">
        <v>295</v>
      </c>
      <c r="T111" t="s">
        <v>323</v>
      </c>
      <c r="U111" t="s">
        <v>324</v>
      </c>
      <c r="AD111" t="s">
        <v>325</v>
      </c>
      <c r="AE111" t="str" cm="1">
        <f t="array" ref="AE111">_xlfn.LET(
    _xlpm.texto_limpio, _xlfn.REDUCE(
        LOWER(Table13456[[#This Row],[Titulo]]),
        {"á";"é";"í";"ó";"ú";"ñ";",";" "},
        _xlfn.LAMBDA(_xlpm.acum,_xlpm.caracter, SUBSTITUTE(_xlpm.acum, _xlpm.caracter, CHOOSE(MATCH(_xlpm.caracter, {"á";"é";"í";"ó";"ú";"ñ";",";" "}, 0), "a","e","i","o","u","n","","")))
    ),
    _xlfn.CONCAT("/cantos/resucito/", AG111, "/", _xlpm.texto_limpio, ".html")
)</f>
        <v>/cantos/resucito/h/himnodeadviento.html</v>
      </c>
      <c r="AF111" t="s">
        <v>326</v>
      </c>
      <c r="AG111" t="str">
        <f>LOWER(LEFT(Table13456[[#This Row],[Titulo]],1))</f>
        <v>h</v>
      </c>
      <c r="AH111" t="str">
        <f>_xlfn.CONCAT(Table13456[[#This Row],[ID]:[c021]])</f>
        <v>{id:108,title: "Himno de Adviento", subtitle: "Himno lat. «Vox clara ecce Intonat»", category: "Precatecumenado", moments: ["Pascua", "Laudes/Visperas"], url: "/cantos/resucito/h/himnodeadviento.html"},</v>
      </c>
      <c r="AI111" t="str">
        <f>UPPER(Table13456[[#This Row],[Titulo]])</f>
        <v>HIMNO DE ADVIENTO</v>
      </c>
      <c r="AJ111" t="str">
        <f>LOWER(SUBSTITUTE(Table13456[[#This Row],[CANTO]], " ", ""))</f>
        <v>himnodeadviento</v>
      </c>
      <c r="AK111" t="str">
        <f>Table13456[[#This Row],[Subtitle5]]</f>
        <v>Himno lat. «Vox clara ecce Intonat»</v>
      </c>
      <c r="AM111" t="str">
        <f>Table1[[#Headers],[CANTO]]</f>
        <v>CANTO</v>
      </c>
      <c r="AN111" t="str">
        <f>Table13456[[#This Row],[CANTO]]</f>
        <v>HIMNO DE ADVIENTO</v>
      </c>
    </row>
    <row r="112" spans="1:40" x14ac:dyDescent="0.25">
      <c r="A112">
        <v>89</v>
      </c>
      <c r="B112" t="s">
        <v>311</v>
      </c>
      <c r="C112">
        <v>109</v>
      </c>
      <c r="D112" t="s">
        <v>312</v>
      </c>
      <c r="E112" t="s">
        <v>313</v>
      </c>
      <c r="F112" t="s">
        <v>314</v>
      </c>
      <c r="G112" t="s">
        <v>545</v>
      </c>
      <c r="H112" t="s">
        <v>316</v>
      </c>
      <c r="I112" t="s">
        <v>317</v>
      </c>
      <c r="J112" t="s">
        <v>314</v>
      </c>
      <c r="K112" t="s">
        <v>546</v>
      </c>
      <c r="L112" t="s">
        <v>319</v>
      </c>
      <c r="M112" t="s">
        <v>320</v>
      </c>
      <c r="N112" t="s">
        <v>314</v>
      </c>
      <c r="O112" t="s">
        <v>329</v>
      </c>
      <c r="P112" t="s">
        <v>314</v>
      </c>
      <c r="Q112" t="s">
        <v>322</v>
      </c>
      <c r="R112" t="s">
        <v>314</v>
      </c>
      <c r="S112" t="s">
        <v>295</v>
      </c>
      <c r="T112" t="s">
        <v>323</v>
      </c>
      <c r="U112" t="s">
        <v>330</v>
      </c>
      <c r="V112" t="s">
        <v>323</v>
      </c>
      <c r="W112" t="s">
        <v>331</v>
      </c>
      <c r="X112" t="s">
        <v>323</v>
      </c>
      <c r="Y112" t="s">
        <v>338</v>
      </c>
      <c r="AD112" t="s">
        <v>325</v>
      </c>
      <c r="AE112" t="str" cm="1">
        <f t="array" ref="AE112">_xlfn.LET(
    _xlpm.texto_limpio, _xlfn.REDUCE(
        LOWER(Table13456[[#This Row],[Titulo]]),
        {"á";"é";"í";"ó";"ú";"ñ";",";" "},
        _xlfn.LAMBDA(_xlpm.acum,_xlpm.caracter, SUBSTITUTE(_xlpm.acum, _xlpm.caracter, CHOOSE(MATCH(_xlpm.caracter, {"á";"é";"í";"ó";"ú";"ñ";",";" "}, 0), "a","e","i","o","u","n","","")))
    ),
    _xlfn.CONCAT("/cantos/resucito/", AG112, "/", _xlpm.texto_limpio, ".html")
)</f>
        <v>/cantos/resucito/h/himnodelaascension.html</v>
      </c>
      <c r="AF112" t="s">
        <v>326</v>
      </c>
      <c r="AG112" t="str">
        <f>LOWER(LEFT(Table13456[[#This Row],[Titulo]],1))</f>
        <v>h</v>
      </c>
      <c r="AH112" t="str">
        <f>_xlfn.CONCAT(Table13456[[#This Row],[ID]:[c021]])</f>
        <v>{id:109,title: "Himno de la Ascensión", subtitle: "Himno de Laudes del tiempo Pascual, de la Ascensión a Pentecostés  / Himno de la liturgia de las horas ", category: "Precatecumenado", moments: ["Pascua", "Comunión", "Final", "Antiguo Testamento"], url: "/cantos/resucito/h/himnodelaascension.html"},</v>
      </c>
      <c r="AI112" t="str">
        <f>UPPER(Table13456[[#This Row],[Titulo]])</f>
        <v>HIMNO DE LA ASCENSIÓN</v>
      </c>
      <c r="AJ112" t="str">
        <f>LOWER(SUBSTITUTE(Table13456[[#This Row],[CANTO]], " ", ""))</f>
        <v>himnodelaascensión</v>
      </c>
      <c r="AK112" t="str">
        <f>Table13456[[#This Row],[Subtitle5]]</f>
        <v xml:space="preserve">Himno de Laudes del tiempo Pascual, de la Ascensión a Pentecostés  / Himno de la liturgia de las horas </v>
      </c>
      <c r="AM112" t="str">
        <f>Table1[[#Headers],[CANTO]]</f>
        <v>CANTO</v>
      </c>
      <c r="AN112" t="str">
        <f>Table13456[[#This Row],[CANTO]]</f>
        <v>HIMNO DE LA ASCENSIÓN</v>
      </c>
    </row>
    <row r="113" spans="1:40" x14ac:dyDescent="0.25">
      <c r="A113">
        <v>90</v>
      </c>
      <c r="B113" t="s">
        <v>311</v>
      </c>
      <c r="C113">
        <v>110</v>
      </c>
      <c r="D113" t="s">
        <v>312</v>
      </c>
      <c r="E113" t="s">
        <v>313</v>
      </c>
      <c r="F113" t="s">
        <v>314</v>
      </c>
      <c r="G113" t="s">
        <v>547</v>
      </c>
      <c r="H113" t="s">
        <v>316</v>
      </c>
      <c r="I113" t="s">
        <v>317</v>
      </c>
      <c r="J113" t="s">
        <v>314</v>
      </c>
      <c r="K113" t="s">
        <v>548</v>
      </c>
      <c r="L113" t="s">
        <v>319</v>
      </c>
      <c r="M113" t="s">
        <v>320</v>
      </c>
      <c r="N113" t="s">
        <v>314</v>
      </c>
      <c r="O113" t="s">
        <v>329</v>
      </c>
      <c r="P113" t="s">
        <v>314</v>
      </c>
      <c r="Q113" t="s">
        <v>322</v>
      </c>
      <c r="R113" t="s">
        <v>314</v>
      </c>
      <c r="S113" t="s">
        <v>331</v>
      </c>
      <c r="T113" t="s">
        <v>323</v>
      </c>
      <c r="U113" t="s">
        <v>332</v>
      </c>
      <c r="AD113" t="s">
        <v>325</v>
      </c>
      <c r="AE113" t="str" cm="1">
        <f t="array" ref="AE113">_xlfn.LET(
    _xlpm.texto_limpio, _xlfn.REDUCE(
        LOWER(Table13456[[#This Row],[Titulo]]),
        {"á";"é";"í";"ó";"ú";"ñ";",";" "},
        _xlfn.LAMBDA(_xlpm.acum,_xlpm.caracter, SUBSTITUTE(_xlpm.acum, _xlpm.caracter, CHOOSE(MATCH(_xlpm.caracter, {"á";"é";"í";"ó";"ú";"ñ";",";" "}, 0), "a","e","i","o","u","n","","")))
    ),
    _xlfn.CONCAT("/cantos/resucito/", AG113, "/", _xlpm.texto_limpio, ".html")
)</f>
        <v>/cantos/resucito/h/himnodepascua.html</v>
      </c>
      <c r="AF113" t="s">
        <v>326</v>
      </c>
      <c r="AG113" t="str">
        <f>LOWER(LEFT(Table13456[[#This Row],[Titulo]],1))</f>
        <v>h</v>
      </c>
      <c r="AH113" t="str">
        <f>_xlfn.CONCAT(Table13456[[#This Row],[ID]:[c021]])</f>
        <v>{id:110,title: "Himno de Pascua", subtitle: "Himno lat. «Aurora lucis rutiiat»", category: "Precatecumenado", moments: ["Final", "Nuevo Testamento"], url: "/cantos/resucito/h/himnodepascua.html"},</v>
      </c>
      <c r="AI113" t="str">
        <f>UPPER(Table13456[[#This Row],[Titulo]])</f>
        <v>HIMNO DE PASCUA</v>
      </c>
      <c r="AJ113" t="str">
        <f>LOWER(SUBSTITUTE(Table13456[[#This Row],[CANTO]], " ", ""))</f>
        <v>himnodepascua</v>
      </c>
      <c r="AK113" t="str">
        <f>Table13456[[#This Row],[Subtitle5]]</f>
        <v>Himno lat. «Aurora lucis rutiiat»</v>
      </c>
      <c r="AM113" t="str">
        <f>Table1[[#Headers],[CANTO]]</f>
        <v>CANTO</v>
      </c>
      <c r="AN113" t="str">
        <f>Table13456[[#This Row],[CANTO]]</f>
        <v>HIMNO DE PASCUA</v>
      </c>
    </row>
    <row r="114" spans="1:40" x14ac:dyDescent="0.25">
      <c r="A114">
        <v>91</v>
      </c>
      <c r="B114" t="s">
        <v>311</v>
      </c>
      <c r="C114">
        <v>111</v>
      </c>
      <c r="D114" t="s">
        <v>312</v>
      </c>
      <c r="E114" t="s">
        <v>313</v>
      </c>
      <c r="F114" t="s">
        <v>314</v>
      </c>
      <c r="G114" t="s">
        <v>549</v>
      </c>
      <c r="H114" t="s">
        <v>316</v>
      </c>
      <c r="I114" t="s">
        <v>317</v>
      </c>
      <c r="J114" t="s">
        <v>314</v>
      </c>
      <c r="K114" t="s">
        <v>550</v>
      </c>
      <c r="L114" t="s">
        <v>319</v>
      </c>
      <c r="M114" t="s">
        <v>320</v>
      </c>
      <c r="N114" t="s">
        <v>314</v>
      </c>
      <c r="O114" t="s">
        <v>329</v>
      </c>
      <c r="P114" t="s">
        <v>314</v>
      </c>
      <c r="Q114" t="s">
        <v>322</v>
      </c>
      <c r="R114" t="s">
        <v>314</v>
      </c>
      <c r="S114" t="s">
        <v>337</v>
      </c>
      <c r="AD114" t="s">
        <v>325</v>
      </c>
      <c r="AE114" t="str" cm="1">
        <f t="array" ref="AE114">_xlfn.LET(
    _xlpm.texto_limpio, _xlfn.REDUCE(
        LOWER(Table13456[[#This Row],[Titulo]]),
        {"á";"é";"í";"ó";"ú";"ñ";",";" "},
        _xlfn.LAMBDA(_xlpm.acum,_xlpm.caracter, SUBSTITUTE(_xlpm.acum, _xlpm.caracter, CHOOSE(MATCH(_xlpm.caracter, {"á";"é";"í";"ó";"ú";"ñ";",";" "}, 0), "a","e","i","o","u","n","","")))
    ),
    _xlfn.CONCAT("/cantos/resucito/", AG114, "/", _xlpm.texto_limpio, ".html")
)</f>
        <v>/cantos/resucito/h/huyeamadomio.html</v>
      </c>
      <c r="AF114" t="s">
        <v>326</v>
      </c>
      <c r="AG114" t="str">
        <f>LOWER(LEFT(Table13456[[#This Row],[Titulo]],1))</f>
        <v>h</v>
      </c>
      <c r="AH114" t="str">
        <f>_xlfn.CONCAT(Table13456[[#This Row],[ID]:[c021]])</f>
        <v>{id:111,title: "Huye, amado mío", subtitle: "Cantar de los Cantares 8,10-14", category: "Precatecumenado", moments: ["Cuaresma"], url: "/cantos/resucito/h/huyeamadomio.html"},</v>
      </c>
      <c r="AI114" t="str">
        <f>UPPER(Table13456[[#This Row],[Titulo]])</f>
        <v>HUYE, AMADO MÍO</v>
      </c>
      <c r="AJ114" t="str">
        <f>LOWER(SUBSTITUTE(Table13456[[#This Row],[CANTO]], " ", ""))</f>
        <v>huye,amadomío</v>
      </c>
      <c r="AK114" t="str">
        <f>Table13456[[#This Row],[Subtitle5]]</f>
        <v>Cantar de los Cantares 8,10-14</v>
      </c>
      <c r="AM114" t="str">
        <f>Table1[[#Headers],[CANTO]]</f>
        <v>CANTO</v>
      </c>
      <c r="AN114" t="str">
        <f>Table13456[[#This Row],[CANTO]]</f>
        <v>HUYE, AMADO MÍO</v>
      </c>
    </row>
    <row r="115" spans="1:40" x14ac:dyDescent="0.25">
      <c r="A115">
        <v>92</v>
      </c>
      <c r="B115" t="s">
        <v>311</v>
      </c>
      <c r="C115">
        <v>112</v>
      </c>
      <c r="D115" t="s">
        <v>312</v>
      </c>
      <c r="E115" t="s">
        <v>313</v>
      </c>
      <c r="F115" t="s">
        <v>314</v>
      </c>
      <c r="G115" t="s">
        <v>551</v>
      </c>
      <c r="H115" t="s">
        <v>316</v>
      </c>
      <c r="I115" t="s">
        <v>317</v>
      </c>
      <c r="J115" t="s">
        <v>314</v>
      </c>
      <c r="K115" t="s">
        <v>552</v>
      </c>
      <c r="L115" t="s">
        <v>319</v>
      </c>
      <c r="M115" t="s">
        <v>320</v>
      </c>
      <c r="N115" t="s">
        <v>314</v>
      </c>
      <c r="O115" t="s">
        <v>329</v>
      </c>
      <c r="P115" t="s">
        <v>314</v>
      </c>
      <c r="Q115" t="s">
        <v>322</v>
      </c>
      <c r="R115" t="s">
        <v>314</v>
      </c>
      <c r="S115" t="s">
        <v>338</v>
      </c>
      <c r="AD115" t="s">
        <v>325</v>
      </c>
      <c r="AE115" t="str" cm="1">
        <f t="array" ref="AE115">_xlfn.LET(
    _xlpm.texto_limpio, _xlfn.REDUCE(
        LOWER(Table13456[[#This Row],[Titulo]]),
        {"á";"é";"í";"ó";"ú";"ñ";",";" "},
        _xlfn.LAMBDA(_xlpm.acum,_xlpm.caracter, SUBSTITUTE(_xlpm.acum, _xlpm.caracter, CHOOSE(MATCH(_xlpm.caracter, {"á";"é";"í";"ó";"ú";"ñ";",";" "}, 0), "a","e","i","o","u","n","","")))
    ),
    _xlfn.CONCAT("/cantos/resucito/", AG115, "/", _xlpm.texto_limpio, ".html")
)</f>
        <v>/cantos/resucito/i/idyanunciadamishermanos.html</v>
      </c>
      <c r="AF115" t="s">
        <v>326</v>
      </c>
      <c r="AG115" t="str">
        <f>LOWER(LEFT(Table13456[[#This Row],[Titulo]],1))</f>
        <v>i</v>
      </c>
      <c r="AH115" t="str">
        <f>_xlfn.CONCAT(Table13456[[#This Row],[ID]:[c021]])</f>
        <v>{id:112,title: "Id y anunciad a mis hermanos", subtitle: "Mateo 28,10.16-20", category: "Precatecumenado", moments: ["Antiguo Testamento"], url: "/cantos/resucito/i/idyanunciadamishermanos.html"},</v>
      </c>
      <c r="AI115" t="str">
        <f>UPPER(Table13456[[#This Row],[Titulo]])</f>
        <v>ID Y ANUNCIAD A MIS HERMANOS</v>
      </c>
      <c r="AJ115" t="str">
        <f>LOWER(SUBSTITUTE(Table13456[[#This Row],[CANTO]], " ", ""))</f>
        <v>idyanunciadamishermanos</v>
      </c>
      <c r="AK115" t="str">
        <f>Table13456[[#This Row],[Subtitle5]]</f>
        <v>Mateo 28,10.16-20</v>
      </c>
      <c r="AM115" t="str">
        <f>Table1[[#Headers],[CANTO]]</f>
        <v>CANTO</v>
      </c>
      <c r="AN115" t="str">
        <f>Table13456[[#This Row],[CANTO]]</f>
        <v>ID Y ANUNCIAD A MIS HERMANOS</v>
      </c>
    </row>
    <row r="116" spans="1:40" x14ac:dyDescent="0.25">
      <c r="A116">
        <v>93</v>
      </c>
      <c r="B116" t="s">
        <v>311</v>
      </c>
      <c r="C116">
        <v>113</v>
      </c>
      <c r="D116" t="s">
        <v>312</v>
      </c>
      <c r="E116" t="s">
        <v>313</v>
      </c>
      <c r="F116" t="s">
        <v>314</v>
      </c>
      <c r="G116" t="s">
        <v>553</v>
      </c>
      <c r="H116" t="s">
        <v>316</v>
      </c>
      <c r="I116" t="s">
        <v>317</v>
      </c>
      <c r="J116" t="s">
        <v>314</v>
      </c>
      <c r="K116" t="s">
        <v>230</v>
      </c>
      <c r="L116" t="s">
        <v>319</v>
      </c>
      <c r="M116" t="s">
        <v>320</v>
      </c>
      <c r="N116" t="s">
        <v>314</v>
      </c>
      <c r="O116" t="s">
        <v>329</v>
      </c>
      <c r="P116" t="s">
        <v>314</v>
      </c>
      <c r="Q116" t="s">
        <v>322</v>
      </c>
      <c r="R116" t="s">
        <v>314</v>
      </c>
      <c r="S116" t="s">
        <v>337</v>
      </c>
      <c r="T116" t="s">
        <v>323</v>
      </c>
      <c r="U116" t="s">
        <v>370</v>
      </c>
      <c r="V116" t="s">
        <v>323</v>
      </c>
      <c r="W116" t="s">
        <v>338</v>
      </c>
      <c r="AD116" t="s">
        <v>325</v>
      </c>
      <c r="AE116" t="str" cm="1">
        <f t="array" ref="AE116">_xlfn.LET(
    _xlpm.texto_limpio, _xlfn.REDUCE(
        LOWER(Table13456[[#This Row],[Titulo]]),
        {"á";"é";"í";"ó";"ú";"ñ";",";" "},
        _xlfn.LAMBDA(_xlpm.acum,_xlpm.caracter, SUBSTITUTE(_xlpm.acum, _xlpm.caracter, CHOOSE(MATCH(_xlpm.caracter, {"á";"é";"í";"ó";"ú";"ñ";",";" "}, 0), "a","e","i","o","u","n","","")))
    ),
    _xlfn.CONCAT("/cantos/resucito/", AG116, "/", _xlpm.texto_limpio, ".html")
)</f>
        <v>/cantos/resucito/i/improperios.html</v>
      </c>
      <c r="AF116" t="s">
        <v>326</v>
      </c>
      <c r="AG116" t="str">
        <f>LOWER(LEFT(Table13456[[#This Row],[Titulo]],1))</f>
        <v>i</v>
      </c>
      <c r="AH116" t="str">
        <f>_xlfn.CONCAT(Table13456[[#This Row],[ID]:[c021]])</f>
        <v>{id:113,title: "Improperios", subtitle: "Adoración de la santa Cruz el Viernes santo", category: "Precatecumenado", moments: ["Cuaresma", "Paz", "Antiguo Testamento"], url: "/cantos/resucito/i/improperios.html"},</v>
      </c>
      <c r="AI116" t="str">
        <f>UPPER(Table13456[[#This Row],[Titulo]])</f>
        <v>IMPROPERIOS</v>
      </c>
      <c r="AJ116" t="str">
        <f>LOWER(SUBSTITUTE(Table13456[[#This Row],[CANTO]], " ", ""))</f>
        <v>improperios</v>
      </c>
      <c r="AK116" t="str">
        <f>Table13456[[#This Row],[Subtitle5]]</f>
        <v>Adoración de la santa Cruz el Viernes santo</v>
      </c>
      <c r="AM116" t="str">
        <f>Table1[[#Headers],[CANTO]]</f>
        <v>CANTO</v>
      </c>
      <c r="AN116" t="str">
        <f>Table13456[[#This Row],[CANTO]]</f>
        <v>IMPROPERIOS</v>
      </c>
    </row>
    <row r="117" spans="1:40" x14ac:dyDescent="0.25">
      <c r="A117">
        <v>228</v>
      </c>
      <c r="B117" t="s">
        <v>311</v>
      </c>
      <c r="C117">
        <v>114</v>
      </c>
      <c r="D117" t="s">
        <v>312</v>
      </c>
      <c r="E117" t="s">
        <v>313</v>
      </c>
      <c r="F117" t="s">
        <v>314</v>
      </c>
      <c r="G117" t="s">
        <v>554</v>
      </c>
      <c r="H117" t="s">
        <v>316</v>
      </c>
      <c r="I117" t="s">
        <v>317</v>
      </c>
      <c r="J117" t="s">
        <v>314</v>
      </c>
      <c r="K117" t="s">
        <v>555</v>
      </c>
      <c r="L117" t="s">
        <v>319</v>
      </c>
      <c r="M117" t="s">
        <v>320</v>
      </c>
      <c r="N117" t="s">
        <v>314</v>
      </c>
      <c r="O117" s="8" t="s">
        <v>430</v>
      </c>
      <c r="P117" t="s">
        <v>314</v>
      </c>
      <c r="Q117" t="s">
        <v>322</v>
      </c>
      <c r="R117" t="s">
        <v>314</v>
      </c>
      <c r="S117" t="s">
        <v>332</v>
      </c>
      <c r="AD117" t="s">
        <v>325</v>
      </c>
      <c r="AE117" t="str" cm="1">
        <f t="array" ref="AE117">_xlfn.LET(
    _xlpm.texto_limpio, _xlfn.REDUCE(
        LOWER(Table13456[[#This Row],[Titulo]]),
        {"á";"é";"í";"ó";"ú";"ñ";",";" "},
        _xlfn.LAMBDA(_xlpm.acum,_xlpm.caracter, SUBSTITUTE(_xlpm.acum, _xlpm.caracter, CHOOSE(MATCH(_xlpm.caracter, {"á";"é";"í";"ó";"ú";"ñ";",";" "}, 0), "a","e","i","o","u","n","","")))
    ),
    _xlfn.CONCAT("/cantos/resucito/", AG117, "/", _xlpm.texto_limpio, ".html")
)</f>
        <v>/cantos/resucito/j/jacob.html</v>
      </c>
      <c r="AF117" t="s">
        <v>326</v>
      </c>
      <c r="AG117" t="str">
        <f>LOWER(LEFT(Table13456[[#This Row],[Titulo]],1))</f>
        <v>j</v>
      </c>
      <c r="AH117" t="str">
        <f>_xlfn.CONCAT(Table13456[[#This Row],[ID]:[c021]])</f>
        <v>{id:114,title: "Jacob", subtitle: "Genesis 32,23-29 ", category: "Catecumenado", moments: ["Nuevo Testamento"], url: "/cantos/resucito/j/jacob.html"},</v>
      </c>
      <c r="AI117" t="str">
        <f>UPPER(Table13456[[#This Row],[Titulo]])</f>
        <v>JACOB</v>
      </c>
      <c r="AJ117" t="str">
        <f>LOWER(SUBSTITUTE(Table13456[[#This Row],[CANTO]], " ", ""))</f>
        <v>jacob</v>
      </c>
      <c r="AK117" t="str">
        <f>Table13456[[#This Row],[Subtitle5]]</f>
        <v xml:space="preserve">Genesis 32,23-29 </v>
      </c>
      <c r="AM117" t="str">
        <f>Table1[[#Headers],[CANTO]]</f>
        <v>CANTO</v>
      </c>
      <c r="AN117" t="str">
        <f>Table13456[[#This Row],[CANTO]]</f>
        <v>JACOB</v>
      </c>
    </row>
    <row r="118" spans="1:40" x14ac:dyDescent="0.25">
      <c r="A118">
        <v>94</v>
      </c>
      <c r="B118" t="s">
        <v>311</v>
      </c>
      <c r="C118">
        <v>115</v>
      </c>
      <c r="D118" t="s">
        <v>312</v>
      </c>
      <c r="E118" t="s">
        <v>313</v>
      </c>
      <c r="F118" t="s">
        <v>314</v>
      </c>
      <c r="G118" t="s">
        <v>556</v>
      </c>
      <c r="H118" t="s">
        <v>316</v>
      </c>
      <c r="I118" t="s">
        <v>317</v>
      </c>
      <c r="J118" t="s">
        <v>314</v>
      </c>
      <c r="K118" t="s">
        <v>557</v>
      </c>
      <c r="L118" t="s">
        <v>319</v>
      </c>
      <c r="M118" t="s">
        <v>320</v>
      </c>
      <c r="N118" t="s">
        <v>314</v>
      </c>
      <c r="O118" t="s">
        <v>329</v>
      </c>
      <c r="P118" t="s">
        <v>314</v>
      </c>
      <c r="Q118" t="s">
        <v>322</v>
      </c>
      <c r="R118" t="s">
        <v>314</v>
      </c>
      <c r="S118" t="s">
        <v>360</v>
      </c>
      <c r="T118" t="s">
        <v>323</v>
      </c>
      <c r="U118" t="s">
        <v>299</v>
      </c>
      <c r="V118" t="s">
        <v>323</v>
      </c>
      <c r="W118" t="s">
        <v>332</v>
      </c>
      <c r="AD118" t="s">
        <v>325</v>
      </c>
      <c r="AE118" t="str" cm="1">
        <f t="array" ref="AE118">_xlfn.LET(
    _xlpm.texto_limpio, _xlfn.REDUCE(
        LOWER(Table13456[[#This Row],[Titulo]]),
        {"á";"é";"í";"ó";"ú";"ñ";",";" "},
        _xlfn.LAMBDA(_xlpm.acum,_xlpm.caracter, SUBSTITUTE(_xlpm.acum, _xlpm.caracter, CHOOSE(MATCH(_xlpm.caracter, {"á";"é";"í";"ó";"ú";"ñ";",";" "}, 0), "a","e","i","o","u","n","","")))
    ),
    _xlfn.CONCAT("/cantos/resucito/", AG118, "/", _xlpm.texto_limpio, ".html")
)</f>
        <v>/cantos/resucito/j/jerusalenreconstruida.html</v>
      </c>
      <c r="AF118" t="s">
        <v>326</v>
      </c>
      <c r="AG118" t="str">
        <f>LOWER(LEFT(Table13456[[#This Row],[Titulo]],1))</f>
        <v>j</v>
      </c>
      <c r="AH118" t="str">
        <f>_xlfn.CONCAT(Table13456[[#This Row],[ID]:[c021]])</f>
        <v>{id:115,title: "Jerusalén reconstruida", subtitle: "Tobias 13,11-17", category: "Precatecumenado", moments: ["Navidad", "Virgen", "Nuevo Testamento"], url: "/cantos/resucito/j/jerusalenreconstruida.html"},</v>
      </c>
      <c r="AI118" t="str">
        <f>UPPER(Table13456[[#This Row],[Titulo]])</f>
        <v>JERUSALÉN RECONSTRUIDA</v>
      </c>
      <c r="AJ118" t="str">
        <f>LOWER(SUBSTITUTE(Table13456[[#This Row],[CANTO]], " ", ""))</f>
        <v>jerusalénreconstruida</v>
      </c>
      <c r="AK118" t="str">
        <f>Table13456[[#This Row],[Subtitle5]]</f>
        <v>Tobias 13,11-17</v>
      </c>
      <c r="AM118" t="str">
        <f>Table1[[#Headers],[CANTO]]</f>
        <v>CANTO</v>
      </c>
      <c r="AN118" t="str">
        <f>Table13456[[#This Row],[CANTO]]</f>
        <v>JERUSALÉN RECONSTRUIDA</v>
      </c>
    </row>
    <row r="119" spans="1:40" x14ac:dyDescent="0.25">
      <c r="A119">
        <v>95</v>
      </c>
      <c r="B119" t="s">
        <v>311</v>
      </c>
      <c r="C119">
        <v>116</v>
      </c>
      <c r="D119" t="s">
        <v>312</v>
      </c>
      <c r="E119" t="s">
        <v>313</v>
      </c>
      <c r="F119" t="s">
        <v>314</v>
      </c>
      <c r="G119" t="s">
        <v>558</v>
      </c>
      <c r="H119" t="s">
        <v>316</v>
      </c>
      <c r="I119" t="s">
        <v>317</v>
      </c>
      <c r="J119" t="s">
        <v>314</v>
      </c>
      <c r="K119" t="s">
        <v>559</v>
      </c>
      <c r="L119" t="s">
        <v>319</v>
      </c>
      <c r="M119" t="s">
        <v>320</v>
      </c>
      <c r="N119" t="s">
        <v>314</v>
      </c>
      <c r="O119" t="s">
        <v>329</v>
      </c>
      <c r="P119" t="s">
        <v>314</v>
      </c>
      <c r="Q119" t="s">
        <v>322</v>
      </c>
      <c r="R119" t="s">
        <v>314</v>
      </c>
      <c r="S119" t="s">
        <v>337</v>
      </c>
      <c r="AD119" t="s">
        <v>325</v>
      </c>
      <c r="AE119" t="str" cm="1">
        <f t="array" ref="AE119">_xlfn.LET(
    _xlpm.texto_limpio, _xlfn.REDUCE(
        LOWER(Table13456[[#This Row],[Titulo]]),
        {"á";"é";"í";"ó";"ú";"ñ";",";" "},
        _xlfn.LAMBDA(_xlpm.acum,_xlpm.caracter, SUBSTITUTE(_xlpm.acum, _xlpm.caracter, CHOOSE(MATCH(_xlpm.caracter, {"á";"é";"í";"ó";"ú";"ñ";",";" "}, 0), "a","e","i","o","u","n","","")))
    ),
    _xlfn.CONCAT("/cantos/resucito/", AG119, "/", _xlpm.texto_limpio, ".html")
)</f>
        <v>/cantos/resucito/j/jesusrecorriatodaslasciudades.html</v>
      </c>
      <c r="AF119" t="s">
        <v>326</v>
      </c>
      <c r="AG119" t="str">
        <f>LOWER(LEFT(Table13456[[#This Row],[Titulo]],1))</f>
        <v>j</v>
      </c>
      <c r="AH119" t="str">
        <f>_xlfn.CONCAT(Table13456[[#This Row],[ID]:[c021]])</f>
        <v>{id:116,title: "Jesús recorría todas las ciudades", subtitle: "Mateo 9,35ss; 10 ", category: "Precatecumenado", moments: ["Cuaresma"], url: "/cantos/resucito/j/jesusrecorriatodaslasciudades.html"},</v>
      </c>
      <c r="AI119" t="str">
        <f>UPPER(Table13456[[#This Row],[Titulo]])</f>
        <v>JESÚS RECORRÍA TODAS LAS CIUDADES</v>
      </c>
      <c r="AJ119" t="str">
        <f>LOWER(SUBSTITUTE(Table13456[[#This Row],[CANTO]], " ", ""))</f>
        <v>jesúsrecorríatodaslasciudades</v>
      </c>
      <c r="AK119" t="str">
        <f>Table13456[[#This Row],[Subtitle5]]</f>
        <v xml:space="preserve">Mateo 9,35ss; 10 </v>
      </c>
      <c r="AM119" t="str">
        <f>Table1[[#Headers],[CANTO]]</f>
        <v>CANTO</v>
      </c>
      <c r="AN119" t="str">
        <f>Table13456[[#This Row],[CANTO]]</f>
        <v>JESÚS RECORRÍA TODAS LAS CIUDADES</v>
      </c>
    </row>
    <row r="120" spans="1:40" x14ac:dyDescent="0.25">
      <c r="A120">
        <v>96</v>
      </c>
      <c r="B120" t="s">
        <v>311</v>
      </c>
      <c r="C120">
        <v>117</v>
      </c>
      <c r="D120" t="s">
        <v>312</v>
      </c>
      <c r="E120" t="s">
        <v>313</v>
      </c>
      <c r="F120" t="s">
        <v>314</v>
      </c>
      <c r="G120" t="s">
        <v>560</v>
      </c>
      <c r="H120" t="s">
        <v>316</v>
      </c>
      <c r="I120" t="s">
        <v>317</v>
      </c>
      <c r="J120" t="s">
        <v>314</v>
      </c>
      <c r="K120" t="s">
        <v>561</v>
      </c>
      <c r="L120" t="s">
        <v>319</v>
      </c>
      <c r="M120" t="s">
        <v>320</v>
      </c>
      <c r="N120" t="s">
        <v>314</v>
      </c>
      <c r="O120" t="s">
        <v>329</v>
      </c>
      <c r="P120" t="s">
        <v>314</v>
      </c>
      <c r="Q120" t="s">
        <v>322</v>
      </c>
      <c r="R120" t="s">
        <v>314</v>
      </c>
      <c r="S120" t="s">
        <v>324</v>
      </c>
      <c r="T120" t="s">
        <v>323</v>
      </c>
      <c r="U120" t="s">
        <v>330</v>
      </c>
      <c r="AD120" t="s">
        <v>325</v>
      </c>
      <c r="AE120" t="str" cm="1">
        <f t="array" ref="AE120">_xlfn.LET(
    _xlpm.texto_limpio, _xlfn.REDUCE(
        LOWER(Table13456[[#This Row],[Titulo]]),
        {"á";"é";"í";"ó";"ú";"ñ";",";" "},
        _xlfn.LAMBDA(_xlpm.acum,_xlpm.caracter, SUBSTITUTE(_xlpm.acum, _xlpm.caracter, CHOOSE(MATCH(_xlpm.caracter, {"á";"é";"í";"ó";"ú";"ñ";",";" "}, 0), "a","e","i","o","u","n","","")))
    ),
    _xlfn.CONCAT("/cantos/resucito/", AG120, "/", _xlpm.texto_limpio, ".html")
)</f>
        <v>/cantos/resucito/l/lacorderadedios.html</v>
      </c>
      <c r="AF120" t="s">
        <v>326</v>
      </c>
      <c r="AG120" t="str">
        <f>LOWER(LEFT(Table13456[[#This Row],[Titulo]],1))</f>
        <v>l</v>
      </c>
      <c r="AH120" t="str">
        <f>_xlfn.CONCAT(Table13456[[#This Row],[ID]:[c021]])</f>
        <v>{id:117,title: "La cordera de Dios", subtitle: "Mateo 1,18s; 2,13s.18", category: "Precatecumenado", moments: ["Laudes/Visperas", "Comunión"], url: "/cantos/resucito/l/lacorderadedios.html"},</v>
      </c>
      <c r="AI120" t="str">
        <f>UPPER(Table13456[[#This Row],[Titulo]])</f>
        <v>LA CORDERA DE DIOS</v>
      </c>
      <c r="AJ120" t="str">
        <f>LOWER(SUBSTITUTE(Table13456[[#This Row],[CANTO]], " ", ""))</f>
        <v>lacorderadedios</v>
      </c>
      <c r="AK120" t="str">
        <f>Table13456[[#This Row],[Subtitle5]]</f>
        <v>Mateo 1,18s; 2,13s.18</v>
      </c>
      <c r="AM120" t="str">
        <f>Table1[[#Headers],[CANTO]]</f>
        <v>CANTO</v>
      </c>
      <c r="AN120" t="str">
        <f>Table13456[[#This Row],[CANTO]]</f>
        <v>LA CORDERA DE DIOS</v>
      </c>
    </row>
    <row r="121" spans="1:40" x14ac:dyDescent="0.25">
      <c r="A121">
        <v>97</v>
      </c>
      <c r="B121" t="s">
        <v>311</v>
      </c>
      <c r="C121">
        <v>118</v>
      </c>
      <c r="D121" t="s">
        <v>312</v>
      </c>
      <c r="E121" t="s">
        <v>313</v>
      </c>
      <c r="F121" t="s">
        <v>314</v>
      </c>
      <c r="G121" t="s">
        <v>562</v>
      </c>
      <c r="H121" t="s">
        <v>316</v>
      </c>
      <c r="I121" t="s">
        <v>317</v>
      </c>
      <c r="J121" t="s">
        <v>314</v>
      </c>
      <c r="K121" t="s">
        <v>563</v>
      </c>
      <c r="L121" t="s">
        <v>319</v>
      </c>
      <c r="M121" t="s">
        <v>320</v>
      </c>
      <c r="N121" t="s">
        <v>314</v>
      </c>
      <c r="O121" t="s">
        <v>329</v>
      </c>
      <c r="P121" t="s">
        <v>314</v>
      </c>
      <c r="Q121" t="s">
        <v>322</v>
      </c>
      <c r="R121" t="s">
        <v>314</v>
      </c>
      <c r="S121" t="s">
        <v>299</v>
      </c>
      <c r="AD121" t="s">
        <v>325</v>
      </c>
      <c r="AE121" t="str" cm="1">
        <f t="array" ref="AE121">_xlfn.LET(
    _xlpm.texto_limpio, _xlfn.REDUCE(
        LOWER(Table13456[[#This Row],[Titulo]]),
        {"á";"é";"í";"ó";"ú";"ñ";",";" "},
        _xlfn.LAMBDA(_xlpm.acum,_xlpm.caracter, SUBSTITUTE(_xlpm.acum, _xlpm.caracter, CHOOSE(MATCH(_xlpm.caracter, {"á";"é";"í";"ó";"ú";"ñ";",";" "}, 0), "a","e","i","o","u","n","","")))
    ),
    _xlfn.CONCAT("/cantos/resucito/", AG121, "/", _xlpm.texto_limpio, ".html")
)</f>
        <v>/cantos/resucito/l/laespada.html</v>
      </c>
      <c r="AF121" t="s">
        <v>326</v>
      </c>
      <c r="AG121" t="str">
        <f>LOWER(LEFT(Table13456[[#This Row],[Titulo]],1))</f>
        <v>l</v>
      </c>
      <c r="AH121" t="str">
        <f>_xlfn.CONCAT(Table13456[[#This Row],[ID]:[c021]])</f>
        <v>{id:118,title: "La espada", subtitle: "Ezequiel 21,14-22", category: "Precatecumenado", moments: ["Virgen"], url: "/cantos/resucito/l/laespada.html"},</v>
      </c>
      <c r="AI121" t="str">
        <f>UPPER(Table13456[[#This Row],[Titulo]])</f>
        <v>LA ESPADA</v>
      </c>
      <c r="AJ121" t="str">
        <f>LOWER(SUBSTITUTE(Table13456[[#This Row],[CANTO]], " ", ""))</f>
        <v>laespada</v>
      </c>
      <c r="AK121" t="str">
        <f>Table13456[[#This Row],[Subtitle5]]</f>
        <v>Ezequiel 21,14-22</v>
      </c>
      <c r="AM121" t="str">
        <f>Table1[[#Headers],[CANTO]]</f>
        <v>CANTO</v>
      </c>
      <c r="AN121" t="str">
        <f>Table13456[[#This Row],[CANTO]]</f>
        <v>LA ESPADA</v>
      </c>
    </row>
    <row r="122" spans="1:40" x14ac:dyDescent="0.25">
      <c r="A122">
        <v>98</v>
      </c>
      <c r="B122" t="s">
        <v>311</v>
      </c>
      <c r="C122">
        <v>119</v>
      </c>
      <c r="D122" t="s">
        <v>312</v>
      </c>
      <c r="E122" t="s">
        <v>313</v>
      </c>
      <c r="F122" t="s">
        <v>314</v>
      </c>
      <c r="G122" t="s">
        <v>564</v>
      </c>
      <c r="H122" t="s">
        <v>316</v>
      </c>
      <c r="I122" t="s">
        <v>317</v>
      </c>
      <c r="J122" t="s">
        <v>314</v>
      </c>
      <c r="K122" t="s">
        <v>236</v>
      </c>
      <c r="L122" t="s">
        <v>319</v>
      </c>
      <c r="M122" t="s">
        <v>320</v>
      </c>
      <c r="N122" t="s">
        <v>314</v>
      </c>
      <c r="O122" t="s">
        <v>329</v>
      </c>
      <c r="P122" t="s">
        <v>314</v>
      </c>
      <c r="Q122" t="s">
        <v>322</v>
      </c>
      <c r="R122" t="s">
        <v>314</v>
      </c>
      <c r="S122" t="s">
        <v>331</v>
      </c>
      <c r="T122" t="s">
        <v>323</v>
      </c>
      <c r="U122" t="s">
        <v>332</v>
      </c>
      <c r="AD122" t="s">
        <v>325</v>
      </c>
      <c r="AE122" t="str" cm="1">
        <f t="array" ref="AE122">_xlfn.LET(
    _xlpm.texto_limpio, _xlfn.REDUCE(
        LOWER(Table13456[[#This Row],[Titulo]]),
        {"á";"é";"í";"ó";"ú";"ñ";",";" "},
        _xlfn.LAMBDA(_xlpm.acum,_xlpm.caracter, SUBSTITUTE(_xlpm.acum, _xlpm.caracter, CHOOSE(MATCH(_xlpm.caracter, {"á";"é";"í";"ó";"ú";"ñ";",";" "}, 0), "a","e","i","o","u","n","","")))
    ),
    _xlfn.CONCAT("/cantos/resucito/", AG122, "/", _xlpm.texto_limpio, ".html")
)</f>
        <v>/cantos/resucito/l/lamarchaesdura.html</v>
      </c>
      <c r="AF122" t="s">
        <v>326</v>
      </c>
      <c r="AG122" t="str">
        <f>LOWER(LEFT(Table13456[[#This Row],[Titulo]],1))</f>
        <v>l</v>
      </c>
      <c r="AH122" t="str">
        <f>_xlfn.CONCAT(Table13456[[#This Row],[ID]:[c021]])</f>
        <v>{id:119,title: "La marcha es dura", subtitle: "Espiritual negro «Go down, Moses»", category: "Precatecumenado", moments: ["Final", "Nuevo Testamento"], url: "/cantos/resucito/l/lamarchaesdura.html"},</v>
      </c>
      <c r="AI122" t="str">
        <f>UPPER(Table13456[[#This Row],[Titulo]])</f>
        <v>LA MARCHA ES DURA</v>
      </c>
      <c r="AJ122" t="str">
        <f>LOWER(SUBSTITUTE(Table13456[[#This Row],[CANTO]], " ", ""))</f>
        <v>lamarchaesdura</v>
      </c>
      <c r="AK122" t="str">
        <f>Table13456[[#This Row],[Subtitle5]]</f>
        <v>Espiritual negro «Go down, Moses»</v>
      </c>
      <c r="AM122" t="str">
        <f>Table1[[#Headers],[CANTO]]</f>
        <v>CANTO</v>
      </c>
      <c r="AN122" t="str">
        <f>Table13456[[#This Row],[CANTO]]</f>
        <v>LA MARCHA ES DURA</v>
      </c>
    </row>
    <row r="123" spans="1:40" x14ac:dyDescent="0.25">
      <c r="A123">
        <v>242</v>
      </c>
      <c r="B123" t="s">
        <v>311</v>
      </c>
      <c r="C123">
        <v>120</v>
      </c>
      <c r="D123" t="s">
        <v>312</v>
      </c>
      <c r="E123" t="s">
        <v>313</v>
      </c>
      <c r="F123" t="s">
        <v>314</v>
      </c>
      <c r="G123" t="s">
        <v>565</v>
      </c>
      <c r="H123" t="s">
        <v>316</v>
      </c>
      <c r="I123" t="s">
        <v>317</v>
      </c>
      <c r="J123" t="s">
        <v>314</v>
      </c>
      <c r="K123" t="s">
        <v>566</v>
      </c>
      <c r="L123" t="s">
        <v>319</v>
      </c>
      <c r="M123" t="s">
        <v>320</v>
      </c>
      <c r="N123" t="s">
        <v>314</v>
      </c>
      <c r="O123" s="4" t="s">
        <v>321</v>
      </c>
      <c r="P123" t="s">
        <v>314</v>
      </c>
      <c r="Q123" t="s">
        <v>322</v>
      </c>
      <c r="R123" t="s">
        <v>314</v>
      </c>
      <c r="S123" t="s">
        <v>330</v>
      </c>
      <c r="T123" t="s">
        <v>323</v>
      </c>
      <c r="U123" t="s">
        <v>338</v>
      </c>
      <c r="AD123" t="s">
        <v>325</v>
      </c>
      <c r="AE123" t="str" cm="1">
        <f t="array" ref="AE123">_xlfn.LET(
    _xlpm.texto_limpio, _xlfn.REDUCE(
        LOWER(Table13456[[#This Row],[Titulo]]),
        {"á";"é";"í";"ó";"ú";"ñ";",";" "},
        _xlfn.LAMBDA(_xlpm.acum,_xlpm.caracter, SUBSTITUTE(_xlpm.acum, _xlpm.caracter, CHOOSE(MATCH(_xlpm.caracter, {"á";"é";"í";"ó";"ú";"ñ";",";" "}, 0), "a","e","i","o","u","n","","")))
    ),
    _xlfn.CONCAT("/cantos/resucito/", AG123, "/", _xlpm.texto_limpio, ".html")
)</f>
        <v>/cantos/resucito/l/lapalomavolo.html</v>
      </c>
      <c r="AF123" t="s">
        <v>326</v>
      </c>
      <c r="AG123" t="str">
        <f>LOWER(LEFT(Table13456[[#This Row],[Titulo]],1))</f>
        <v>l</v>
      </c>
      <c r="AH123" t="str">
        <f>_xlfn.CONCAT(Table13456[[#This Row],[ID]:[c021]])</f>
        <v>{id:120,title: "La paloma voló", subtitle: "Oda XXIV de Salomón", category: "Eleccion", moments: ["Comunión", "Antiguo Testamento"], url: "/cantos/resucito/l/lapalomavolo.html"},</v>
      </c>
      <c r="AI123" t="str">
        <f>UPPER(Table13456[[#This Row],[Titulo]])</f>
        <v>LA PALOMA VOLÓ</v>
      </c>
      <c r="AJ123" t="str">
        <f>LOWER(SUBSTITUTE(Table13456[[#This Row],[CANTO]], " ", ""))</f>
        <v>lapalomavoló</v>
      </c>
      <c r="AK123" t="str">
        <f>Table13456[[#This Row],[Subtitle5]]</f>
        <v>Oda XXIV de Salomón</v>
      </c>
      <c r="AM123" t="str">
        <f>Table1[[#Headers],[CANTO]]</f>
        <v>CANTO</v>
      </c>
      <c r="AN123" t="str">
        <f>Table13456[[#This Row],[CANTO]]</f>
        <v>LA PALOMA VOLÓ</v>
      </c>
    </row>
    <row r="124" spans="1:40" x14ac:dyDescent="0.25">
      <c r="A124">
        <v>99</v>
      </c>
      <c r="B124" t="s">
        <v>311</v>
      </c>
      <c r="C124">
        <v>121</v>
      </c>
      <c r="D124" t="s">
        <v>312</v>
      </c>
      <c r="E124" t="s">
        <v>313</v>
      </c>
      <c r="F124" t="s">
        <v>314</v>
      </c>
      <c r="G124" t="s">
        <v>567</v>
      </c>
      <c r="H124" t="s">
        <v>316</v>
      </c>
      <c r="I124" t="s">
        <v>317</v>
      </c>
      <c r="J124" t="s">
        <v>314</v>
      </c>
      <c r="K124" t="s">
        <v>238</v>
      </c>
      <c r="L124" t="s">
        <v>319</v>
      </c>
      <c r="M124" t="s">
        <v>320</v>
      </c>
      <c r="N124" t="s">
        <v>314</v>
      </c>
      <c r="O124" t="s">
        <v>329</v>
      </c>
      <c r="P124" t="s">
        <v>314</v>
      </c>
      <c r="Q124" t="s">
        <v>322</v>
      </c>
      <c r="R124" t="s">
        <v>314</v>
      </c>
      <c r="S124" t="s">
        <v>337</v>
      </c>
      <c r="T124" t="s">
        <v>323</v>
      </c>
      <c r="U124" t="s">
        <v>324</v>
      </c>
      <c r="V124" t="s">
        <v>323</v>
      </c>
      <c r="W124" t="s">
        <v>332</v>
      </c>
      <c r="AD124" t="s">
        <v>325</v>
      </c>
      <c r="AE124" t="str" cm="1">
        <f t="array" ref="AE124">_xlfn.LET(
    _xlpm.texto_limpio, _xlfn.REDUCE(
        LOWER(Table13456[[#This Row],[Titulo]]),
        {"á";"é";"í";"ó";"ú";"ñ";",";" "},
        _xlfn.LAMBDA(_xlpm.acum,_xlpm.caracter, SUBSTITUTE(_xlpm.acum, _xlpm.caracter, CHOOSE(MATCH(_xlpm.caracter, {"á";"é";"í";"ó";"ú";"ñ";",";" "}, 0), "a","e","i","o","u","n","","")))
    ),
    _xlfn.CONCAT("/cantos/resucito/", AG124, "/", _xlpm.texto_limpio, ".html")
)</f>
        <v>/cantos/resucito/l/lasalve.html</v>
      </c>
      <c r="AF124" t="s">
        <v>326</v>
      </c>
      <c r="AG124" t="str">
        <f>LOWER(LEFT(Table13456[[#This Row],[Titulo]],1))</f>
        <v>l</v>
      </c>
      <c r="AH124" t="str">
        <f>_xlfn.CONCAT(Table13456[[#This Row],[ID]:[c021]])</f>
        <v>{id:121,title: "La Salve", subtitle: "Himno lat. «Salve Regina»", category: "Precatecumenado", moments: ["Cuaresma", "Laudes/Visperas", "Nuevo Testamento"], url: "/cantos/resucito/l/lasalve.html"},</v>
      </c>
      <c r="AI124" t="str">
        <f>UPPER(Table13456[[#This Row],[Titulo]])</f>
        <v>LA SALVE</v>
      </c>
      <c r="AJ124" t="str">
        <f>LOWER(SUBSTITUTE(Table13456[[#This Row],[CANTO]], " ", ""))</f>
        <v>lasalve</v>
      </c>
      <c r="AK124" t="str">
        <f>Table13456[[#This Row],[Subtitle5]]</f>
        <v>Himno lat. «Salve Regina»</v>
      </c>
      <c r="AM124" t="str">
        <f>Table1[[#Headers],[CANTO]]</f>
        <v>CANTO</v>
      </c>
      <c r="AN124" t="str">
        <f>Table13456[[#This Row],[CANTO]]</f>
        <v>LA SALVE</v>
      </c>
    </row>
    <row r="125" spans="1:40" x14ac:dyDescent="0.25">
      <c r="A125">
        <v>100</v>
      </c>
      <c r="B125" t="s">
        <v>311</v>
      </c>
      <c r="C125">
        <v>122</v>
      </c>
      <c r="D125" t="s">
        <v>312</v>
      </c>
      <c r="E125" t="s">
        <v>313</v>
      </c>
      <c r="F125" t="s">
        <v>314</v>
      </c>
      <c r="G125" t="s">
        <v>568</v>
      </c>
      <c r="H125" t="s">
        <v>316</v>
      </c>
      <c r="I125" t="s">
        <v>317</v>
      </c>
      <c r="J125" t="s">
        <v>314</v>
      </c>
      <c r="K125" t="s">
        <v>569</v>
      </c>
      <c r="L125" t="s">
        <v>319</v>
      </c>
      <c r="M125" t="s">
        <v>320</v>
      </c>
      <c r="N125" t="s">
        <v>314</v>
      </c>
      <c r="O125" t="s">
        <v>329</v>
      </c>
      <c r="P125" t="s">
        <v>314</v>
      </c>
      <c r="Q125" t="s">
        <v>322</v>
      </c>
      <c r="R125" t="s">
        <v>314</v>
      </c>
      <c r="AD125" t="s">
        <v>325</v>
      </c>
      <c r="AE125" t="str" cm="1">
        <f t="array" ref="AE125">_xlfn.LET(
    _xlpm.texto_limpio, _xlfn.REDUCE(
        LOWER(Table13456[[#This Row],[Titulo]]),
        {"á";"é";"í";"ó";"ú";"ñ";",";" "},
        _xlfn.LAMBDA(_xlpm.acum,_xlpm.caracter, SUBSTITUTE(_xlpm.acum, _xlpm.caracter, CHOOSE(MATCH(_xlpm.caracter, {"á";"é";"í";"ó";"ú";"ñ";",";" "}, 0), "a","e","i","o","u","n","","")))
    ),
    _xlfn.CONCAT("/cantos/resucito/", AG125, "/", _xlpm.texto_limpio, ".html")
)</f>
        <v>/cantos/resucito/l/lasiegadelasnaciones.html</v>
      </c>
      <c r="AF125" t="s">
        <v>326</v>
      </c>
      <c r="AG125" t="str">
        <f>LOWER(LEFT(Table13456[[#This Row],[Titulo]],1))</f>
        <v>l</v>
      </c>
      <c r="AH125" t="str">
        <f>_xlfn.CONCAT(Table13456[[#This Row],[ID]:[c021]])</f>
        <v>{id:122,title: "La siega de las naciones", subtitle: "Juan 4,31-38", category: "Precatecumenado", moments: [""], url: "/cantos/resucito/l/lasiegadelasnaciones.html"},</v>
      </c>
      <c r="AI125" t="str">
        <f>UPPER(Table13456[[#This Row],[Titulo]])</f>
        <v>LA SIEGA DE LAS NACIONES</v>
      </c>
      <c r="AJ125" t="str">
        <f>LOWER(SUBSTITUTE(Table13456[[#This Row],[CANTO]], " ", ""))</f>
        <v>lasiegadelasnaciones</v>
      </c>
      <c r="AK125" t="str">
        <f>Table13456[[#This Row],[Subtitle5]]</f>
        <v>Juan 4,31-38</v>
      </c>
      <c r="AM125" t="str">
        <f>Table1[[#Headers],[CANTO]]</f>
        <v>CANTO</v>
      </c>
      <c r="AN125" t="str">
        <f>Table13456[[#This Row],[CANTO]]</f>
        <v>LA SIEGA DE LAS NACIONES</v>
      </c>
    </row>
    <row r="126" spans="1:40" x14ac:dyDescent="0.25">
      <c r="A126">
        <v>101</v>
      </c>
      <c r="B126" t="s">
        <v>311</v>
      </c>
      <c r="C126">
        <v>123</v>
      </c>
      <c r="D126" t="s">
        <v>312</v>
      </c>
      <c r="E126" t="s">
        <v>313</v>
      </c>
      <c r="F126" t="s">
        <v>314</v>
      </c>
      <c r="G126" t="s">
        <v>570</v>
      </c>
      <c r="H126" t="s">
        <v>316</v>
      </c>
      <c r="I126" t="s">
        <v>317</v>
      </c>
      <c r="J126" t="s">
        <v>314</v>
      </c>
      <c r="K126" t="s">
        <v>571</v>
      </c>
      <c r="L126" t="s">
        <v>319</v>
      </c>
      <c r="M126" t="s">
        <v>320</v>
      </c>
      <c r="N126" t="s">
        <v>314</v>
      </c>
      <c r="O126" t="s">
        <v>329</v>
      </c>
      <c r="P126" t="s">
        <v>314</v>
      </c>
      <c r="Q126" t="s">
        <v>322</v>
      </c>
      <c r="R126" t="s">
        <v>314</v>
      </c>
      <c r="AD126" t="s">
        <v>325</v>
      </c>
      <c r="AE126" t="str" cm="1">
        <f t="array" ref="AE126">_xlfn.LET(
    _xlpm.texto_limpio, _xlfn.REDUCE(
        LOWER(Table13456[[#This Row],[Titulo]]),
        {"á";"é";"í";"ó";"ú";"ñ";",";" "},
        _xlfn.LAMBDA(_xlpm.acum,_xlpm.caracter, SUBSTITUTE(_xlpm.acum, _xlpm.caracter, CHOOSE(MATCH(_xlpm.caracter, {"á";"é";"í";"ó";"ú";"ñ";",";" "}, 0), "a","e","i","o","u","n","","")))
    ),
    _xlfn.CONCAT("/cantos/resucito/", AG126, "/", _xlpm.texto_limpio, ".html")
)</f>
        <v>/cantos/resucito/l/lavozdemiamado.html</v>
      </c>
      <c r="AF126" t="s">
        <v>326</v>
      </c>
      <c r="AG126" t="str">
        <f>LOWER(LEFT(Table13456[[#This Row],[Titulo]],1))</f>
        <v>l</v>
      </c>
      <c r="AH126" t="str">
        <f>_xlfn.CONCAT(Table13456[[#This Row],[ID]:[c021]])</f>
        <v>{id:123,title: "La voz de mi amado", subtitle: "Cantar de los Cantares 2,8-17", category: "Precatecumenado", moments: [""], url: "/cantos/resucito/l/lavozdemiamado.html"},</v>
      </c>
      <c r="AI126" t="str">
        <f>UPPER(Table13456[[#This Row],[Titulo]])</f>
        <v>LA VOZ DE MI AMADO</v>
      </c>
      <c r="AJ126" t="str">
        <f>LOWER(SUBSTITUTE(Table13456[[#This Row],[CANTO]], " ", ""))</f>
        <v>lavozdemiamado</v>
      </c>
      <c r="AK126" t="str">
        <f>Table13456[[#This Row],[Subtitle5]]</f>
        <v>Cantar de los Cantares 2,8-17</v>
      </c>
      <c r="AM126" t="str">
        <f>Table1[[#Headers],[CANTO]]</f>
        <v>CANTO</v>
      </c>
      <c r="AN126" t="str">
        <f>Table13456[[#This Row],[CANTO]]</f>
        <v>LA VOZ DE MI AMADO</v>
      </c>
    </row>
    <row r="127" spans="1:40" x14ac:dyDescent="0.25">
      <c r="A127">
        <v>102</v>
      </c>
      <c r="B127" t="s">
        <v>311</v>
      </c>
      <c r="C127">
        <v>124</v>
      </c>
      <c r="D127" t="s">
        <v>312</v>
      </c>
      <c r="E127" t="s">
        <v>313</v>
      </c>
      <c r="F127" t="s">
        <v>314</v>
      </c>
      <c r="G127" t="s">
        <v>572</v>
      </c>
      <c r="H127" t="s">
        <v>316</v>
      </c>
      <c r="I127" t="s">
        <v>317</v>
      </c>
      <c r="J127" t="s">
        <v>314</v>
      </c>
      <c r="K127" t="s">
        <v>573</v>
      </c>
      <c r="L127" t="s">
        <v>319</v>
      </c>
      <c r="M127" t="s">
        <v>320</v>
      </c>
      <c r="N127" t="s">
        <v>314</v>
      </c>
      <c r="O127" t="s">
        <v>329</v>
      </c>
      <c r="P127" t="s">
        <v>314</v>
      </c>
      <c r="Q127" t="s">
        <v>322</v>
      </c>
      <c r="R127" t="s">
        <v>314</v>
      </c>
      <c r="AD127" t="s">
        <v>325</v>
      </c>
      <c r="AE127" t="str" cm="1">
        <f t="array" ref="AE127">_xlfn.LET(
    _xlpm.texto_limpio, _xlfn.REDUCE(
        LOWER(Table13456[[#This Row],[Titulo]]),
        {"á";"é";"í";"ó";"ú";"ñ";",";" "},
        _xlfn.LAMBDA(_xlpm.acum,_xlpm.caracter, SUBSTITUTE(_xlpm.acum, _xlpm.caracter, CHOOSE(MATCH(_xlpm.caracter, {"á";"é";"í";"ó";"ú";"ñ";",";" "}, 0), "a","e","i","o","u","n","","")))
    ),
    _xlfn.CONCAT("/cantos/resucito/", AG127, "/", _xlpm.texto_limpio, ".html")
)</f>
        <v>/cantos/resucito/l/lasarmasdelaluz.html</v>
      </c>
      <c r="AF127" t="s">
        <v>326</v>
      </c>
      <c r="AG127" t="str">
        <f>LOWER(LEFT(Table13456[[#This Row],[Titulo]],1))</f>
        <v>l</v>
      </c>
      <c r="AH127" t="str">
        <f>_xlfn.CONCAT(Table13456[[#This Row],[ID]:[c021]])</f>
        <v>{id:124,title: "Las armas de la luz", subtitle: "cf Efesios 6,11.ss", category: "Precatecumenado", moments: [""], url: "/cantos/resucito/l/lasarmasdelaluz.html"},</v>
      </c>
      <c r="AI127" t="str">
        <f>UPPER(Table13456[[#This Row],[Titulo]])</f>
        <v>LAS ARMAS DE LA LUZ</v>
      </c>
      <c r="AJ127" t="str">
        <f>LOWER(SUBSTITUTE(Table13456[[#This Row],[CANTO]], " ", ""))</f>
        <v>lasarmasdelaluz</v>
      </c>
      <c r="AK127" t="str">
        <f>Table13456[[#This Row],[Subtitle5]]</f>
        <v>cf Efesios 6,11.ss</v>
      </c>
      <c r="AM127" t="str">
        <f>Table1[[#Headers],[CANTO]]</f>
        <v>CANTO</v>
      </c>
      <c r="AN127" t="str">
        <f>Table13456[[#This Row],[CANTO]]</f>
        <v>LAS ARMAS DE LA LUZ</v>
      </c>
    </row>
    <row r="128" spans="1:40" x14ac:dyDescent="0.25">
      <c r="A128">
        <v>103</v>
      </c>
      <c r="B128" t="s">
        <v>311</v>
      </c>
      <c r="C128">
        <v>125</v>
      </c>
      <c r="D128" t="s">
        <v>312</v>
      </c>
      <c r="E128" t="s">
        <v>313</v>
      </c>
      <c r="F128" t="s">
        <v>314</v>
      </c>
      <c r="G128" t="s">
        <v>574</v>
      </c>
      <c r="H128" t="s">
        <v>316</v>
      </c>
      <c r="I128" t="s">
        <v>317</v>
      </c>
      <c r="J128" t="s">
        <v>314</v>
      </c>
      <c r="K128" t="s">
        <v>575</v>
      </c>
      <c r="L128" t="s">
        <v>319</v>
      </c>
      <c r="M128" t="s">
        <v>320</v>
      </c>
      <c r="N128" t="s">
        <v>314</v>
      </c>
      <c r="O128" t="s">
        <v>329</v>
      </c>
      <c r="P128" t="s">
        <v>314</v>
      </c>
      <c r="Q128" t="s">
        <v>322</v>
      </c>
      <c r="R128" t="s">
        <v>314</v>
      </c>
      <c r="AD128" t="s">
        <v>325</v>
      </c>
      <c r="AE128" t="str" cm="1">
        <f t="array" ref="AE128">_xlfn.LET(
    _xlpm.texto_limpio, _xlfn.REDUCE(
        LOWER(Table13456[[#This Row],[Titulo]]),
        {"á";"é";"í";"ó";"ú";"ñ";",";" "},
        _xlfn.LAMBDA(_xlpm.acum,_xlpm.caracter, SUBSTITUTE(_xlpm.acum, _xlpm.caracter, CHOOSE(MATCH(_xlpm.caracter, {"á";"é";"í";"ó";"ú";"ñ";",";" "}, 0), "a","e","i","o","u","n","","")))
    ),
    _xlfn.CONCAT("/cantos/resucito/", AG128, "/", _xlpm.texto_limpio, ".html")
)</f>
        <v>/cantos/resucito/l/laudasion.html</v>
      </c>
      <c r="AF128" t="s">
        <v>326</v>
      </c>
      <c r="AG128" t="str">
        <f>LOWER(LEFT(Table13456[[#This Row],[Titulo]],1))</f>
        <v>l</v>
      </c>
      <c r="AH128" t="str">
        <f>_xlfn.CONCAT(Table13456[[#This Row],[ID]:[c021]])</f>
        <v>{id:125,title: "Lauda Sión", subtitle: "Secuencia del Corpus Christi (Santo Tomas de Aquino) ", category: "Precatecumenado", moments: [""], url: "/cantos/resucito/l/laudasion.html"},</v>
      </c>
      <c r="AI128" t="str">
        <f>UPPER(Table13456[[#This Row],[Titulo]])</f>
        <v>LAUDA SIÓN</v>
      </c>
      <c r="AJ128" t="str">
        <f>LOWER(SUBSTITUTE(Table13456[[#This Row],[CANTO]], " ", ""))</f>
        <v>laudasión</v>
      </c>
      <c r="AK128" t="str">
        <f>Table13456[[#This Row],[Subtitle5]]</f>
        <v xml:space="preserve">Secuencia del Corpus Christi (Santo Tomas de Aquino) </v>
      </c>
      <c r="AM128" t="str">
        <f>Table1[[#Headers],[CANTO]]</f>
        <v>CANTO</v>
      </c>
      <c r="AN128" t="str">
        <f>Table13456[[#This Row],[CANTO]]</f>
        <v>LAUDA SIÓN</v>
      </c>
    </row>
    <row r="129" spans="1:40" x14ac:dyDescent="0.25">
      <c r="A129">
        <v>189</v>
      </c>
      <c r="B129" t="s">
        <v>311</v>
      </c>
      <c r="C129">
        <v>126</v>
      </c>
      <c r="D129" t="s">
        <v>312</v>
      </c>
      <c r="E129" t="s">
        <v>313</v>
      </c>
      <c r="F129" t="s">
        <v>314</v>
      </c>
      <c r="G129" t="s">
        <v>576</v>
      </c>
      <c r="H129" t="s">
        <v>316</v>
      </c>
      <c r="I129" t="s">
        <v>317</v>
      </c>
      <c r="J129" t="s">
        <v>314</v>
      </c>
      <c r="K129" t="s">
        <v>400</v>
      </c>
      <c r="L129" t="s">
        <v>319</v>
      </c>
      <c r="M129" t="s">
        <v>320</v>
      </c>
      <c r="N129" t="s">
        <v>314</v>
      </c>
      <c r="O129" s="7" t="s">
        <v>351</v>
      </c>
      <c r="P129" t="s">
        <v>314</v>
      </c>
      <c r="Q129" t="s">
        <v>322</v>
      </c>
      <c r="R129" t="s">
        <v>314</v>
      </c>
      <c r="AD129" t="s">
        <v>325</v>
      </c>
      <c r="AE129" t="str" cm="1">
        <f t="array" ref="AE129">_xlfn.LET(
    _xlpm.texto_limpio, _xlfn.REDUCE(
        LOWER(Table13456[[#This Row],[Titulo]]),
        {"á";"é";"í";"ó";"ú";"ñ";",";" "},
        _xlfn.LAMBDA(_xlpm.acum,_xlpm.caracter, SUBSTITUTE(_xlpm.acum, _xlpm.caracter, CHOOSE(MATCH(_xlpm.caracter, {"á";"é";"í";"ó";"ú";"ñ";",";" "}, 0), "a","e","i","o","u","n","","")))
    ),
    _xlfn.CONCAT("/cantos/resucito/", AG129, "/", _xlpm.texto_limpio, ".html")
)</f>
        <v>/cantos/resucito/l/letaniasdelossantos.html</v>
      </c>
      <c r="AF129" t="s">
        <v>326</v>
      </c>
      <c r="AG129" t="str">
        <f>LOWER(LEFT(Table13456[[#This Row],[Titulo]],1))</f>
        <v>l</v>
      </c>
      <c r="AH129" t="str">
        <f>_xlfn.CONCAT(Table13456[[#This Row],[ID]:[c021]])</f>
        <v>{id:126,title: "Letanías de los santos", subtitle: "De la liturgia bautismal de la Vigilia pascual", category: "Liturgia", moments: [""], url: "/cantos/resucito/l/letaniasdelossantos.html"},</v>
      </c>
      <c r="AI129" t="str">
        <f>UPPER(Table13456[[#This Row],[Titulo]])</f>
        <v>LETANÍAS DE LOS SANTOS</v>
      </c>
      <c r="AJ129" t="str">
        <f>LOWER(SUBSTITUTE(Table13456[[#This Row],[CANTO]], " ", ""))</f>
        <v>letaníasdelossantos</v>
      </c>
      <c r="AK129" t="str">
        <f>Table13456[[#This Row],[Subtitle5]]</f>
        <v>De la liturgia bautismal de la Vigilia pascual</v>
      </c>
      <c r="AM129" t="str">
        <f>Table1[[#Headers],[CANTO]]</f>
        <v>CANTO</v>
      </c>
      <c r="AN129" t="str">
        <f>Table13456[[#This Row],[CANTO]]</f>
        <v>LETANÍAS DE LOS SANTOS</v>
      </c>
    </row>
    <row r="130" spans="1:40" x14ac:dyDescent="0.25">
      <c r="A130">
        <v>191</v>
      </c>
      <c r="B130" t="s">
        <v>311</v>
      </c>
      <c r="C130">
        <v>127</v>
      </c>
      <c r="D130" t="s">
        <v>312</v>
      </c>
      <c r="E130" t="s">
        <v>313</v>
      </c>
      <c r="F130" t="s">
        <v>314</v>
      </c>
      <c r="G130" t="s">
        <v>577</v>
      </c>
      <c r="H130" t="s">
        <v>316</v>
      </c>
      <c r="I130" t="s">
        <v>317</v>
      </c>
      <c r="J130" t="s">
        <v>314</v>
      </c>
      <c r="K130" t="s">
        <v>578</v>
      </c>
      <c r="L130" t="s">
        <v>319</v>
      </c>
      <c r="M130" t="s">
        <v>320</v>
      </c>
      <c r="N130" t="s">
        <v>314</v>
      </c>
      <c r="O130" s="7" t="s">
        <v>351</v>
      </c>
      <c r="P130" t="s">
        <v>314</v>
      </c>
      <c r="Q130" t="s">
        <v>322</v>
      </c>
      <c r="R130" t="s">
        <v>314</v>
      </c>
      <c r="S130" t="s">
        <v>337</v>
      </c>
      <c r="T130" t="s">
        <v>323</v>
      </c>
      <c r="U130" t="s">
        <v>324</v>
      </c>
      <c r="V130" t="s">
        <v>323</v>
      </c>
      <c r="W130" t="s">
        <v>305</v>
      </c>
      <c r="X130" t="s">
        <v>323</v>
      </c>
      <c r="Y130" t="s">
        <v>338</v>
      </c>
      <c r="AD130" t="s">
        <v>325</v>
      </c>
      <c r="AE130" t="str" cm="1">
        <f t="array" ref="AE130">_xlfn.LET(
    _xlpm.texto_limpio, _xlfn.REDUCE(
        LOWER(Table13456[[#This Row],[Titulo]]),
        {"á";"é";"í";"ó";"ú";"ñ";",";" "},
        _xlfn.LAMBDA(_xlpm.acum,_xlpm.caracter, SUBSTITUTE(_xlpm.acum, _xlpm.caracter, CHOOSE(MATCH(_xlpm.caracter, {"á";"é";"í";"ó";"ú";"ñ";",";" "}, 0), "a","e","i","o","u","n","","")))
    ),
    _xlfn.CONCAT("/cantos/resucito/", AG130, "/", _xlpm.texto_limpio, ".html")
)</f>
        <v>/cantos/resucito/l/letaniaspenitencialesi.html</v>
      </c>
      <c r="AF130" t="s">
        <v>326</v>
      </c>
      <c r="AG130" t="str">
        <f>LOWER(LEFT(Table13456[[#This Row],[Titulo]],1))</f>
        <v>l</v>
      </c>
      <c r="AH130" t="str">
        <f>_xlfn.CONCAT(Table13456[[#This Row],[ID]:[c021]])</f>
        <v>{id:127,title: "Letanías penitenciales I", subtitle: "Letanía para la Celebración Penitencial – modelo abreviado", category: "Liturgia", moments: ["Cuaresma", "Laudes/Visperas", "Entrada", "Antiguo Testamento"], url: "/cantos/resucito/l/letaniaspenitencialesi.html"},</v>
      </c>
      <c r="AI130" t="str">
        <f>UPPER(Table13456[[#This Row],[Titulo]])</f>
        <v>LETANÍAS PENITENCIALES I</v>
      </c>
      <c r="AJ130" t="str">
        <f>LOWER(SUBSTITUTE(Table13456[[#This Row],[CANTO]], " ", ""))</f>
        <v>letaníaspenitencialesi</v>
      </c>
      <c r="AK130" t="str">
        <f>Table13456[[#This Row],[Subtitle5]]</f>
        <v>Letanía para la Celebración Penitencial – modelo abreviado</v>
      </c>
      <c r="AM130" t="str">
        <f>Table1[[#Headers],[CANTO]]</f>
        <v>CANTO</v>
      </c>
      <c r="AN130" t="str">
        <f>Table13456[[#This Row],[CANTO]]</f>
        <v>LETANÍAS PENITENCIALES I</v>
      </c>
    </row>
    <row r="131" spans="1:40" x14ac:dyDescent="0.25">
      <c r="A131">
        <v>192</v>
      </c>
      <c r="B131" t="s">
        <v>311</v>
      </c>
      <c r="C131">
        <v>128</v>
      </c>
      <c r="D131" t="s">
        <v>312</v>
      </c>
      <c r="E131" t="s">
        <v>313</v>
      </c>
      <c r="F131" t="s">
        <v>314</v>
      </c>
      <c r="G131" t="s">
        <v>579</v>
      </c>
      <c r="H131" t="s">
        <v>316</v>
      </c>
      <c r="I131" t="s">
        <v>317</v>
      </c>
      <c r="J131" t="s">
        <v>314</v>
      </c>
      <c r="K131" t="s">
        <v>580</v>
      </c>
      <c r="L131" t="s">
        <v>319</v>
      </c>
      <c r="M131" t="s">
        <v>320</v>
      </c>
      <c r="N131" t="s">
        <v>314</v>
      </c>
      <c r="O131" s="7" t="s">
        <v>351</v>
      </c>
      <c r="P131" t="s">
        <v>314</v>
      </c>
      <c r="Q131" t="s">
        <v>322</v>
      </c>
      <c r="R131" t="s">
        <v>314</v>
      </c>
      <c r="S131" t="s">
        <v>337</v>
      </c>
      <c r="T131" t="s">
        <v>323</v>
      </c>
      <c r="U131" t="s">
        <v>324</v>
      </c>
      <c r="V131" t="s">
        <v>323</v>
      </c>
      <c r="W131" t="s">
        <v>305</v>
      </c>
      <c r="AD131" t="s">
        <v>325</v>
      </c>
      <c r="AE131" t="str" cm="1">
        <f t="array" ref="AE131">_xlfn.LET(
    _xlpm.texto_limpio, _xlfn.REDUCE(
        LOWER(Table13456[[#This Row],[Titulo]]),
        {"á";"é";"í";"ó";"ú";"ñ";",";" "},
        _xlfn.LAMBDA(_xlpm.acum,_xlpm.caracter, SUBSTITUTE(_xlpm.acum, _xlpm.caracter, CHOOSE(MATCH(_xlpm.caracter, {"á";"é";"í";"ó";"ú";"ñ";",";" "}, 0), "a","e","i","o","u","n","","")))
    ),
    _xlfn.CONCAT("/cantos/resucito/", AG131, "/", _xlpm.texto_limpio, ".html")
)</f>
        <v>/cantos/resucito/l/letaniaspenitencialesii.html</v>
      </c>
      <c r="AF131" t="s">
        <v>326</v>
      </c>
      <c r="AG131" t="str">
        <f>LOWER(LEFT(Table13456[[#This Row],[Titulo]],1))</f>
        <v>l</v>
      </c>
      <c r="AH131" t="str">
        <f>_xlfn.CONCAT(Table13456[[#This Row],[ID]:[c021]])</f>
        <v>{id:128,title: "Letanías penitenciales II", subtitle: "Letanía para la Celebración Penitencial", category: "Liturgia", moments: ["Cuaresma", "Laudes/Visperas", "Entrada"], url: "/cantos/resucito/l/letaniaspenitencialesii.html"},</v>
      </c>
      <c r="AI131" t="str">
        <f>UPPER(Table13456[[#This Row],[Titulo]])</f>
        <v>LETANÍAS PENITENCIALES II</v>
      </c>
      <c r="AJ131" t="str">
        <f>LOWER(SUBSTITUTE(Table13456[[#This Row],[CANTO]], " ", ""))</f>
        <v>letaníaspenitencialesii</v>
      </c>
      <c r="AK131" t="str">
        <f>Table13456[[#This Row],[Subtitle5]]</f>
        <v>Letanía para la Celebración Penitencial</v>
      </c>
      <c r="AM131" t="str">
        <f>Table1[[#Headers],[CANTO]]</f>
        <v>CANTO</v>
      </c>
      <c r="AN131" t="str">
        <f>Table13456[[#This Row],[CANTO]]</f>
        <v>LETANÍAS PENITENCIALES II</v>
      </c>
    </row>
    <row r="132" spans="1:40" x14ac:dyDescent="0.25">
      <c r="A132">
        <v>105</v>
      </c>
      <c r="B132" t="s">
        <v>311</v>
      </c>
      <c r="C132">
        <v>129</v>
      </c>
      <c r="D132" t="s">
        <v>312</v>
      </c>
      <c r="E132" t="s">
        <v>313</v>
      </c>
      <c r="F132" t="s">
        <v>314</v>
      </c>
      <c r="G132" t="s">
        <v>581</v>
      </c>
      <c r="H132" t="s">
        <v>316</v>
      </c>
      <c r="I132" t="s">
        <v>317</v>
      </c>
      <c r="J132" t="s">
        <v>314</v>
      </c>
      <c r="K132" t="s">
        <v>244</v>
      </c>
      <c r="L132" t="s">
        <v>319</v>
      </c>
      <c r="M132" t="s">
        <v>320</v>
      </c>
      <c r="N132" t="s">
        <v>314</v>
      </c>
      <c r="O132" t="s">
        <v>329</v>
      </c>
      <c r="P132" t="s">
        <v>314</v>
      </c>
      <c r="Q132" t="s">
        <v>322</v>
      </c>
      <c r="R132" t="s">
        <v>314</v>
      </c>
      <c r="S132" t="s">
        <v>362</v>
      </c>
      <c r="T132" t="s">
        <v>323</v>
      </c>
      <c r="U132" t="s">
        <v>297</v>
      </c>
      <c r="V132" t="s">
        <v>323</v>
      </c>
      <c r="W132" t="s">
        <v>331</v>
      </c>
      <c r="X132" t="s">
        <v>323</v>
      </c>
      <c r="Y132" t="s">
        <v>332</v>
      </c>
      <c r="AD132" t="s">
        <v>325</v>
      </c>
      <c r="AE132" t="str" cm="1">
        <f t="array" ref="AE132">_xlfn.LET(
    _xlpm.texto_limpio, _xlfn.REDUCE(
        LOWER(Table13456[[#This Row],[Titulo]]),
        {"á";"é";"í";"ó";"ú";"ñ";",";" "},
        _xlfn.LAMBDA(_xlpm.acum,_xlpm.caracter, SUBSTITUTE(_xlpm.acum, _xlpm.caracter, CHOOSE(MATCH(_xlpm.caracter, {"á";"é";"í";"ó";"ú";"ñ";",";" "}, 0), "a","e","i","o","u","n","","")))
    ),
    _xlfn.CONCAT("/cantos/resucito/", AG132, "/", _xlpm.texto_limpio, ".html")
)</f>
        <v>/cantos/resucito/l/levantomisojosalosmontes.html</v>
      </c>
      <c r="AF132" t="s">
        <v>326</v>
      </c>
      <c r="AG132" t="str">
        <f>LOWER(LEFT(Table13456[[#This Row],[Titulo]],1))</f>
        <v>l</v>
      </c>
      <c r="AH132" t="str">
        <f>_xlfn.CONCAT(Table13456[[#This Row],[ID]:[c021]])</f>
        <v>{id:129,title: "Levanto mis ojos a los montes", subtitle: "Sal 121 (120)", category: "Precatecumenado", moments: ["Adviento", "Pentecostés", "Final", "Nuevo Testamento"], url: "/cantos/resucito/l/levantomisojosalosmontes.html"},</v>
      </c>
      <c r="AI132" t="str">
        <f>UPPER(Table13456[[#This Row],[Titulo]])</f>
        <v>LEVANTO MIS OJOS A LOS MONTES</v>
      </c>
      <c r="AJ132" t="str">
        <f>LOWER(SUBSTITUTE(Table13456[[#This Row],[CANTO]], " ", ""))</f>
        <v>levantomisojosalosmontes</v>
      </c>
      <c r="AK132" t="str">
        <f>Table13456[[#This Row],[Subtitle5]]</f>
        <v>Sal 121 (120)</v>
      </c>
      <c r="AM132" t="str">
        <f>Table1[[#Headers],[CANTO]]</f>
        <v>CANTO</v>
      </c>
      <c r="AN132" t="str">
        <f>Table13456[[#This Row],[CANTO]]</f>
        <v>LEVANTO MIS OJOS A LOS MONTES</v>
      </c>
    </row>
    <row r="133" spans="1:40" x14ac:dyDescent="0.25">
      <c r="A133">
        <v>106</v>
      </c>
      <c r="B133" t="s">
        <v>311</v>
      </c>
      <c r="C133">
        <v>131</v>
      </c>
      <c r="D133" t="s">
        <v>312</v>
      </c>
      <c r="E133" t="s">
        <v>313</v>
      </c>
      <c r="F133" t="s">
        <v>314</v>
      </c>
      <c r="G133" t="s">
        <v>582</v>
      </c>
      <c r="H133" t="s">
        <v>316</v>
      </c>
      <c r="I133" t="s">
        <v>317</v>
      </c>
      <c r="J133" t="s">
        <v>314</v>
      </c>
      <c r="K133" t="s">
        <v>246</v>
      </c>
      <c r="L133" t="s">
        <v>319</v>
      </c>
      <c r="M133" t="s">
        <v>320</v>
      </c>
      <c r="N133" t="s">
        <v>314</v>
      </c>
      <c r="O133" t="s">
        <v>329</v>
      </c>
      <c r="P133" t="s">
        <v>314</v>
      </c>
      <c r="Q133" t="s">
        <v>322</v>
      </c>
      <c r="R133" t="s">
        <v>314</v>
      </c>
      <c r="S133" t="s">
        <v>299</v>
      </c>
      <c r="T133" t="s">
        <v>323</v>
      </c>
      <c r="U133" t="s">
        <v>324</v>
      </c>
      <c r="V133" t="s">
        <v>323</v>
      </c>
      <c r="W133" t="s">
        <v>332</v>
      </c>
      <c r="AD133" t="s">
        <v>325</v>
      </c>
      <c r="AE133" t="str" cm="1">
        <f t="array" ref="AE133">_xlfn.LET(
    _xlpm.texto_limpio, _xlfn.REDUCE(
        LOWER(Table13456[[#This Row],[Titulo]]),
        {"á";"é";"í";"ó";"ú";"ñ";",";" "},
        _xlfn.LAMBDA(_xlpm.acum,_xlpm.caracter, SUBSTITUTE(_xlpm.acum, _xlpm.caracter, CHOOSE(MATCH(_xlpm.caracter, {"á";"é";"í";"ó";"ú";"ñ";",";" "}, 0), "a","e","i","o","u","n","","")))
    ),
    _xlfn.CONCAT("/cantos/resucito/", AG133, "/", _xlpm.texto_limpio, ".html")
)</f>
        <v>/cantos/resucito/l/lleguehastatupresenciamiclamor.html</v>
      </c>
      <c r="AF133" t="s">
        <v>326</v>
      </c>
      <c r="AG133" t="str">
        <f>LOWER(LEFT(Table13456[[#This Row],[Titulo]],1))</f>
        <v>l</v>
      </c>
      <c r="AH133" t="str">
        <f>_xlfn.CONCAT(Table13456[[#This Row],[ID]:[c021]])</f>
        <v>{id:131,title: "Llegue hasta tu presencia mi clamor", subtitle: "Sal 119 (118)", category: "Precatecumenado", moments: ["Virgen", "Laudes/Visperas", "Nuevo Testamento"], url: "/cantos/resucito/l/lleguehastatupresenciamiclamor.html"},</v>
      </c>
      <c r="AI133" t="str">
        <f>UPPER(Table13456[[#This Row],[Titulo]])</f>
        <v>LLEGUE HASTA TU PRESENCIA MI CLAMOR</v>
      </c>
      <c r="AJ133" t="str">
        <f>LOWER(SUBSTITUTE(Table13456[[#This Row],[CANTO]], " ", ""))</f>
        <v>lleguehastatupresenciamiclamor</v>
      </c>
      <c r="AK133" t="str">
        <f>Table13456[[#This Row],[Subtitle5]]</f>
        <v>Sal 119 (118)</v>
      </c>
      <c r="AM133" t="str">
        <f>Table1[[#Headers],[CANTO]]</f>
        <v>CANTO</v>
      </c>
      <c r="AN133" t="str">
        <f>Table13456[[#This Row],[CANTO]]</f>
        <v>LLEGUE HASTA TU PRESENCIA MI CLAMOR</v>
      </c>
    </row>
    <row r="134" spans="1:40" x14ac:dyDescent="0.25">
      <c r="A134">
        <v>107</v>
      </c>
      <c r="B134" t="s">
        <v>311</v>
      </c>
      <c r="C134">
        <v>132</v>
      </c>
      <c r="D134" t="s">
        <v>312</v>
      </c>
      <c r="E134" t="s">
        <v>313</v>
      </c>
      <c r="F134" t="s">
        <v>314</v>
      </c>
      <c r="G134" t="s">
        <v>583</v>
      </c>
      <c r="H134" t="s">
        <v>316</v>
      </c>
      <c r="I134" t="s">
        <v>317</v>
      </c>
      <c r="J134" t="s">
        <v>314</v>
      </c>
      <c r="K134" t="s">
        <v>584</v>
      </c>
      <c r="L134" t="s">
        <v>319</v>
      </c>
      <c r="M134" t="s">
        <v>320</v>
      </c>
      <c r="N134" t="s">
        <v>314</v>
      </c>
      <c r="O134" t="s">
        <v>329</v>
      </c>
      <c r="P134" t="s">
        <v>314</v>
      </c>
      <c r="Q134" t="s">
        <v>322</v>
      </c>
      <c r="R134" t="s">
        <v>314</v>
      </c>
      <c r="S134" t="s">
        <v>299</v>
      </c>
      <c r="AD134" t="s">
        <v>325</v>
      </c>
      <c r="AE134" t="str" cm="1">
        <f t="array" ref="AE134">_xlfn.LET(
    _xlpm.texto_limpio, _xlfn.REDUCE(
        LOWER(Table13456[[#This Row],[Titulo]]),
        {"á";"é";"í";"ó";"ú";"ñ";",";" "},
        _xlfn.LAMBDA(_xlpm.acum,_xlpm.caracter, SUBSTITUTE(_xlpm.acum, _xlpm.caracter, CHOOSE(MATCH(_xlpm.caracter, {"á";"é";"í";"ó";"ú";"ñ";",";" "}, 0), "a","e","i","o","u","n","","")))
    ),
    _xlfn.CONCAT("/cantos/resucito/", AG134, "/", _xlpm.texto_limpio, ".html")
)</f>
        <v>/cantos/resucito/l/llevamealcielo.html</v>
      </c>
      <c r="AF134" t="s">
        <v>326</v>
      </c>
      <c r="AG134" t="str">
        <f>LOWER(LEFT(Table13456[[#This Row],[Titulo]],1))</f>
        <v>l</v>
      </c>
      <c r="AH134" t="str">
        <f>_xlfn.CONCAT(Table13456[[#This Row],[ID]:[c021]])</f>
        <v>{id:132,title: "Llévame al cielo", subtitle: "Filipenses 1,23", category: "Precatecumenado", moments: ["Virgen"], url: "/cantos/resucito/l/llevamealcielo.html"},</v>
      </c>
      <c r="AI134" t="str">
        <f>UPPER(Table13456[[#This Row],[Titulo]])</f>
        <v>LLÉVAME AL CIELO</v>
      </c>
      <c r="AJ134" t="str">
        <f>LOWER(SUBSTITUTE(Table13456[[#This Row],[CANTO]], " ", ""))</f>
        <v>llévamealcielo</v>
      </c>
      <c r="AK134" t="str">
        <f>Table13456[[#This Row],[Subtitle5]]</f>
        <v>Filipenses 1,23</v>
      </c>
      <c r="AM134" t="str">
        <f>Table1[[#Headers],[CANTO]]</f>
        <v>CANTO</v>
      </c>
      <c r="AN134" t="str">
        <f>Table13456[[#This Row],[CANTO]]</f>
        <v>LLÉVAME AL CIELO</v>
      </c>
    </row>
    <row r="135" spans="1:40" x14ac:dyDescent="0.25">
      <c r="A135">
        <v>108</v>
      </c>
      <c r="B135" t="s">
        <v>311</v>
      </c>
      <c r="C135">
        <v>133</v>
      </c>
      <c r="D135" t="s">
        <v>312</v>
      </c>
      <c r="E135" t="s">
        <v>313</v>
      </c>
      <c r="F135" t="s">
        <v>314</v>
      </c>
      <c r="G135" t="s">
        <v>585</v>
      </c>
      <c r="H135" t="s">
        <v>316</v>
      </c>
      <c r="I135" t="s">
        <v>317</v>
      </c>
      <c r="J135" t="s">
        <v>314</v>
      </c>
      <c r="K135" t="s">
        <v>586</v>
      </c>
      <c r="L135" t="s">
        <v>319</v>
      </c>
      <c r="M135" t="s">
        <v>320</v>
      </c>
      <c r="N135" t="s">
        <v>314</v>
      </c>
      <c r="O135" t="s">
        <v>329</v>
      </c>
      <c r="P135" t="s">
        <v>314</v>
      </c>
      <c r="Q135" t="s">
        <v>322</v>
      </c>
      <c r="R135" t="s">
        <v>314</v>
      </c>
      <c r="S135" t="s">
        <v>299</v>
      </c>
      <c r="T135" t="s">
        <v>323</v>
      </c>
      <c r="U135" t="s">
        <v>305</v>
      </c>
      <c r="V135" t="s">
        <v>323</v>
      </c>
      <c r="W135" t="s">
        <v>332</v>
      </c>
      <c r="AD135" t="s">
        <v>325</v>
      </c>
      <c r="AE135" t="str" cm="1">
        <f t="array" ref="AE135">_xlfn.LET(
    _xlpm.texto_limpio, _xlfn.REDUCE(
        LOWER(Table13456[[#This Row],[Titulo]]),
        {"á";"é";"í";"ó";"ú";"ñ";",";" "},
        _xlfn.LAMBDA(_xlpm.acum,_xlpm.caracter, SUBSTITUTE(_xlpm.acum, _xlpm.caracter, CHOOSE(MATCH(_xlpm.caracter, {"á";"é";"í";"ó";"ú";"ñ";",";" "}, 0), "a","e","i","o","u","n","","")))
    ),
    _xlfn.CONCAT("/cantos/resucito/", AG135, "/", _xlpm.texto_limpio, ".html")
)</f>
        <v>/cantos/resucito/m/magnificat.html</v>
      </c>
      <c r="AF135" t="s">
        <v>326</v>
      </c>
      <c r="AG135" t="str">
        <f>LOWER(LEFT(Table13456[[#This Row],[Titulo]],1))</f>
        <v>m</v>
      </c>
      <c r="AH135" t="str">
        <f>_xlfn.CONCAT(Table13456[[#This Row],[ID]:[c021]])</f>
        <v>{id:133,title: "Magníficat", subtitle: "Lucas 1,46-55", category: "Precatecumenado", moments: ["Virgen", "Entrada", "Nuevo Testamento"], url: "/cantos/resucito/m/magnificat.html"},</v>
      </c>
      <c r="AI135" t="str">
        <f>UPPER(Table13456[[#This Row],[Titulo]])</f>
        <v>MAGNÍFICAT</v>
      </c>
      <c r="AJ135" t="str">
        <f>LOWER(SUBSTITUTE(Table13456[[#This Row],[CANTO]], " ", ""))</f>
        <v>magníficat</v>
      </c>
      <c r="AK135" t="str">
        <f>Table13456[[#This Row],[Subtitle5]]</f>
        <v>Lucas 1,46-55</v>
      </c>
      <c r="AM135" t="str">
        <f>Table1[[#Headers],[CANTO]]</f>
        <v>CANTO</v>
      </c>
      <c r="AN135" t="str">
        <f>Table13456[[#This Row],[CANTO]]</f>
        <v>MAGNÍFICAT</v>
      </c>
    </row>
    <row r="136" spans="1:40" x14ac:dyDescent="0.25">
      <c r="A136">
        <v>110</v>
      </c>
      <c r="B136" t="s">
        <v>311</v>
      </c>
      <c r="C136">
        <v>134</v>
      </c>
      <c r="D136" t="s">
        <v>312</v>
      </c>
      <c r="E136" t="s">
        <v>313</v>
      </c>
      <c r="F136" t="s">
        <v>314</v>
      </c>
      <c r="G136" t="s">
        <v>587</v>
      </c>
      <c r="H136" t="s">
        <v>316</v>
      </c>
      <c r="I136" t="s">
        <v>317</v>
      </c>
      <c r="J136" t="s">
        <v>314</v>
      </c>
      <c r="K136" t="s">
        <v>588</v>
      </c>
      <c r="L136" t="s">
        <v>319</v>
      </c>
      <c r="M136" t="s">
        <v>320</v>
      </c>
      <c r="N136" t="s">
        <v>314</v>
      </c>
      <c r="O136" t="s">
        <v>329</v>
      </c>
      <c r="P136" t="s">
        <v>314</v>
      </c>
      <c r="Q136" t="s">
        <v>322</v>
      </c>
      <c r="R136" t="s">
        <v>314</v>
      </c>
      <c r="S136" t="s">
        <v>299</v>
      </c>
      <c r="AD136" t="s">
        <v>325</v>
      </c>
      <c r="AE136" t="str" cm="1">
        <f t="array" ref="AE136">_xlfn.LET(
    _xlpm.texto_limpio, _xlfn.REDUCE(
        LOWER(Table13456[[#This Row],[Titulo]]),
        {"á";"é";"í";"ó";"ú";"ñ";",";" "},
        _xlfn.LAMBDA(_xlpm.acum,_xlpm.caracter, SUBSTITUTE(_xlpm.acum, _xlpm.caracter, CHOOSE(MATCH(_xlpm.caracter, {"á";"é";"í";"ó";"ú";"ñ";",";" "}, 0), "a","e","i","o","u","n","","")))
    ),
    _xlfn.CONCAT("/cantos/resucito/", AG136, "/", _xlpm.texto_limpio, ".html")
)</f>
        <v>/cantos/resucito/m/mariadejasnagöra.html</v>
      </c>
      <c r="AF136" t="s">
        <v>326</v>
      </c>
      <c r="AG136" t="str">
        <f>LOWER(LEFT(Table13456[[#This Row],[Titulo]],1))</f>
        <v>m</v>
      </c>
      <c r="AH136" t="str">
        <f>_xlfn.CONCAT(Table13456[[#This Row],[ID]:[c021]])</f>
        <v>{id:134,title: "María de Jasna Göra", subtitle: "Himno a la Virgen de Jasna Göra, Częstochowa Polonia (Kiko Argüello) ", category: "Precatecumenado", moments: ["Virgen"], url: "/cantos/resucito/m/mariadejasnagöra.html"},</v>
      </c>
      <c r="AI136" t="str">
        <f>UPPER(Table13456[[#This Row],[Titulo]])</f>
        <v>MARÍA DE JASNA GÖRA</v>
      </c>
      <c r="AJ136" t="str">
        <f>LOWER(SUBSTITUTE(Table13456[[#This Row],[CANTO]], " ", ""))</f>
        <v>maríadejasnagöra</v>
      </c>
      <c r="AK136" t="str">
        <f>Table13456[[#This Row],[Subtitle5]]</f>
        <v xml:space="preserve">Himno a la Virgen de Jasna Göra, Częstochowa Polonia (Kiko Argüello) </v>
      </c>
      <c r="AM136" t="str">
        <f>Table1[[#Headers],[CANTO]]</f>
        <v>CANTO</v>
      </c>
      <c r="AN136" t="str">
        <f>Table13456[[#This Row],[CANTO]]</f>
        <v>MARÍA DE JASNA GÖRA</v>
      </c>
    </row>
    <row r="137" spans="1:40" x14ac:dyDescent="0.25">
      <c r="A137">
        <v>109</v>
      </c>
      <c r="B137" t="s">
        <v>311</v>
      </c>
      <c r="C137">
        <v>135</v>
      </c>
      <c r="D137" t="s">
        <v>312</v>
      </c>
      <c r="E137" t="s">
        <v>313</v>
      </c>
      <c r="F137" t="s">
        <v>314</v>
      </c>
      <c r="G137" t="s">
        <v>589</v>
      </c>
      <c r="H137" t="s">
        <v>316</v>
      </c>
      <c r="I137" t="s">
        <v>317</v>
      </c>
      <c r="J137" t="s">
        <v>314</v>
      </c>
      <c r="K137" t="s">
        <v>590</v>
      </c>
      <c r="L137" t="s">
        <v>319</v>
      </c>
      <c r="M137" t="s">
        <v>320</v>
      </c>
      <c r="N137" t="s">
        <v>314</v>
      </c>
      <c r="O137" t="s">
        <v>329</v>
      </c>
      <c r="P137" t="s">
        <v>314</v>
      </c>
      <c r="Q137" t="s">
        <v>322</v>
      </c>
      <c r="R137" t="s">
        <v>314</v>
      </c>
      <c r="S137" t="s">
        <v>337</v>
      </c>
      <c r="T137" t="s">
        <v>323</v>
      </c>
      <c r="U137" t="s">
        <v>299</v>
      </c>
      <c r="V137" t="s">
        <v>323</v>
      </c>
      <c r="W137" t="s">
        <v>332</v>
      </c>
      <c r="AD137" t="s">
        <v>325</v>
      </c>
      <c r="AE137" t="str" cm="1">
        <f t="array" ref="AE137">_xlfn.LET(
    _xlpm.texto_limpio, _xlfn.REDUCE(
        LOWER(Table13456[[#This Row],[Titulo]]),
        {"á";"é";"í";"ó";"ú";"ñ";",";" "},
        _xlfn.LAMBDA(_xlpm.acum,_xlpm.caracter, SUBSTITUTE(_xlpm.acum, _xlpm.caracter, CHOOSE(MATCH(_xlpm.caracter, {"á";"é";"í";"ó";"ú";"ñ";",";" "}, 0), "a","e","i","o","u","n","","")))
    ),
    _xlfn.CONCAT("/cantos/resucito/", AG137, "/", _xlpm.texto_limpio, ".html")
)</f>
        <v>/cantos/resucito/m/mariacasadebendicion.html</v>
      </c>
      <c r="AF137" t="s">
        <v>326</v>
      </c>
      <c r="AG137" t="str">
        <f>LOWER(LEFT(Table13456[[#This Row],[Titulo]],1))</f>
        <v>m</v>
      </c>
      <c r="AH137" t="str">
        <f>_xlfn.CONCAT(Table13456[[#This Row],[ID]:[c021]])</f>
        <v>{id:135,title: "María, casa de bendición", subtitle: "Juan 2,1–11 – Las Bodas de Caná", category: "Precatecumenado", moments: ["Cuaresma", "Virgen", "Nuevo Testamento"], url: "/cantos/resucito/m/mariacasadebendicion.html"},</v>
      </c>
      <c r="AI137" t="str">
        <f>UPPER(Table13456[[#This Row],[Titulo]])</f>
        <v>MARÍA, CASA DE BENDICIÓN</v>
      </c>
      <c r="AJ137" t="str">
        <f>LOWER(SUBSTITUTE(Table13456[[#This Row],[CANTO]], " ", ""))</f>
        <v>maría,casadebendición</v>
      </c>
      <c r="AK137" t="str">
        <f>Table13456[[#This Row],[Subtitle5]]</f>
        <v>Juan 2,1–11 – Las Bodas de Caná</v>
      </c>
      <c r="AM137" t="str">
        <f>Table1[[#Headers],[CANTO]]</f>
        <v>CANTO</v>
      </c>
      <c r="AN137" t="str">
        <f>Table13456[[#This Row],[CANTO]]</f>
        <v>MARÍA, CASA DE BENDICIÓN</v>
      </c>
    </row>
    <row r="138" spans="1:40" x14ac:dyDescent="0.25">
      <c r="A138">
        <v>111</v>
      </c>
      <c r="B138" t="s">
        <v>311</v>
      </c>
      <c r="C138">
        <v>136</v>
      </c>
      <c r="D138" t="s">
        <v>312</v>
      </c>
      <c r="E138" t="s">
        <v>313</v>
      </c>
      <c r="F138" t="s">
        <v>314</v>
      </c>
      <c r="G138" t="s">
        <v>591</v>
      </c>
      <c r="H138" t="s">
        <v>316</v>
      </c>
      <c r="I138" t="s">
        <v>317</v>
      </c>
      <c r="J138" t="s">
        <v>314</v>
      </c>
      <c r="K138" t="s">
        <v>592</v>
      </c>
      <c r="L138" t="s">
        <v>319</v>
      </c>
      <c r="M138" t="s">
        <v>320</v>
      </c>
      <c r="N138" t="s">
        <v>314</v>
      </c>
      <c r="O138" t="s">
        <v>329</v>
      </c>
      <c r="P138" t="s">
        <v>314</v>
      </c>
      <c r="Q138" t="s">
        <v>322</v>
      </c>
      <c r="R138" t="s">
        <v>314</v>
      </c>
      <c r="S138" t="s">
        <v>337</v>
      </c>
      <c r="T138" t="s">
        <v>323</v>
      </c>
      <c r="U138" t="s">
        <v>299</v>
      </c>
      <c r="AD138" t="s">
        <v>325</v>
      </c>
      <c r="AE138" t="str" cm="1">
        <f t="array" ref="AE138">_xlfn.LET(
    _xlpm.texto_limpio, _xlfn.REDUCE(
        LOWER(Table13456[[#This Row],[Titulo]]),
        {"á";"é";"í";"ó";"ú";"ñ";",";" "},
        _xlfn.LAMBDA(_xlpm.acum,_xlpm.caracter, SUBSTITUTE(_xlpm.acum, _xlpm.caracter, CHOOSE(MATCH(_xlpm.caracter, {"á";"é";"í";"ó";"ú";"ñ";",";" "}, 0), "a","e","i","o","u","n","","")))
    ),
    _xlfn.CONCAT("/cantos/resucito/", AG138, "/", _xlpm.texto_limpio, ".html")
)</f>
        <v>/cantos/resucito/m/mariamadredelaiglesia.html</v>
      </c>
      <c r="AF138" t="s">
        <v>326</v>
      </c>
      <c r="AG138" t="str">
        <f>LOWER(LEFT(Table13456[[#This Row],[Titulo]],1))</f>
        <v>m</v>
      </c>
      <c r="AH138" t="str">
        <f>_xlfn.CONCAT(Table13456[[#This Row],[ID]:[c021]])</f>
        <v>{id:136,title: "María, madre de la Iglesia", subtitle: "Juan 19,26-34", category: "Precatecumenado", moments: ["Cuaresma", "Virgen"], url: "/cantos/resucito/m/mariamadredelaiglesia.html"},</v>
      </c>
      <c r="AI138" t="str">
        <f>UPPER(Table13456[[#This Row],[Titulo]])</f>
        <v>MARÍA, MADRE DE LA IGLESIA</v>
      </c>
      <c r="AJ138" t="str">
        <f>LOWER(SUBSTITUTE(Table13456[[#This Row],[CANTO]], " ", ""))</f>
        <v>maría,madredelaiglesia</v>
      </c>
      <c r="AK138" t="str">
        <f>Table13456[[#This Row],[Subtitle5]]</f>
        <v>Juan 19,26-34</v>
      </c>
      <c r="AM138" t="str">
        <f>Table1[[#Headers],[CANTO]]</f>
        <v>CANTO</v>
      </c>
      <c r="AN138" t="str">
        <f>Table13456[[#This Row],[CANTO]]</f>
        <v>MARÍA, MADRE DE LA IGLESIA</v>
      </c>
    </row>
    <row r="139" spans="1:40" x14ac:dyDescent="0.25">
      <c r="A139">
        <v>112</v>
      </c>
      <c r="B139" t="s">
        <v>311</v>
      </c>
      <c r="C139">
        <v>137</v>
      </c>
      <c r="D139" t="s">
        <v>312</v>
      </c>
      <c r="E139" t="s">
        <v>313</v>
      </c>
      <c r="F139" t="s">
        <v>314</v>
      </c>
      <c r="G139" t="s">
        <v>593</v>
      </c>
      <c r="H139" t="s">
        <v>316</v>
      </c>
      <c r="I139" t="s">
        <v>317</v>
      </c>
      <c r="J139" t="s">
        <v>314</v>
      </c>
      <c r="K139" t="s">
        <v>594</v>
      </c>
      <c r="L139" t="s">
        <v>319</v>
      </c>
      <c r="M139" t="s">
        <v>320</v>
      </c>
      <c r="N139" t="s">
        <v>314</v>
      </c>
      <c r="O139" t="s">
        <v>329</v>
      </c>
      <c r="P139" t="s">
        <v>314</v>
      </c>
      <c r="Q139" t="s">
        <v>322</v>
      </c>
      <c r="R139" t="s">
        <v>314</v>
      </c>
      <c r="S139" t="s">
        <v>362</v>
      </c>
      <c r="T139" t="s">
        <v>323</v>
      </c>
      <c r="U139" t="s">
        <v>305</v>
      </c>
      <c r="V139" t="s">
        <v>323</v>
      </c>
      <c r="W139" t="s">
        <v>338</v>
      </c>
      <c r="AD139" t="s">
        <v>325</v>
      </c>
      <c r="AE139" t="str" cm="1">
        <f t="array" ref="AE139">_xlfn.LET(
    _xlpm.texto_limpio, _xlfn.REDUCE(
        LOWER(Table13456[[#This Row],[Titulo]]),
        {"á";"é";"í";"ó";"ú";"ñ";",";" "},
        _xlfn.LAMBDA(_xlpm.acum,_xlpm.caracter, SUBSTITUTE(_xlpm.acum, _xlpm.caracter, CHOOSE(MATCH(_xlpm.caracter, {"á";"é";"í";"ó";"ú";"ñ";",";" "}, 0), "a","e","i","o","u","n","","")))
    ),
    _xlfn.CONCAT("/cantos/resucito/", AG139, "/", _xlpm.texto_limpio, ".html")
)</f>
        <v>/cantos/resucito/m/mariamadredelcaminoardiente.html</v>
      </c>
      <c r="AF139" t="s">
        <v>326</v>
      </c>
      <c r="AG139" t="str">
        <f>LOWER(LEFT(Table13456[[#This Row],[Titulo]],1))</f>
        <v>m</v>
      </c>
      <c r="AH139" t="str">
        <f>_xlfn.CONCAT(Table13456[[#This Row],[ID]:[c021]])</f>
        <v>{id:137,title: "María, madre del camino ardiente", subtitle: "Himno a la Virgen del Tercer Milenio (Kiko Argüello)", category: "Precatecumenado", moments: ["Adviento", "Entrada", "Antiguo Testamento"], url: "/cantos/resucito/m/mariamadredelcaminoardiente.html"},</v>
      </c>
      <c r="AI139" t="str">
        <f>UPPER(Table13456[[#This Row],[Titulo]])</f>
        <v>MARÍA, MADRE DEL CAMINO ARDIENTE</v>
      </c>
      <c r="AJ139" t="str">
        <f>LOWER(SUBSTITUTE(Table13456[[#This Row],[CANTO]], " ", ""))</f>
        <v>maría,madredelcaminoardiente</v>
      </c>
      <c r="AK139" t="str">
        <f>Table13456[[#This Row],[Subtitle5]]</f>
        <v>Himno a la Virgen del Tercer Milenio (Kiko Argüello)</v>
      </c>
      <c r="AM139" t="str">
        <f>Table1[[#Headers],[CANTO]]</f>
        <v>CANTO</v>
      </c>
      <c r="AN139" t="str">
        <f>Table13456[[#This Row],[CANTO]]</f>
        <v>MARÍA, MADRE DEL CAMINO ARDIENTE</v>
      </c>
    </row>
    <row r="140" spans="1:40" x14ac:dyDescent="0.25">
      <c r="A140">
        <v>113</v>
      </c>
      <c r="B140" t="s">
        <v>311</v>
      </c>
      <c r="C140">
        <v>138</v>
      </c>
      <c r="D140" t="s">
        <v>312</v>
      </c>
      <c r="E140" t="s">
        <v>313</v>
      </c>
      <c r="F140" t="s">
        <v>314</v>
      </c>
      <c r="G140" t="s">
        <v>595</v>
      </c>
      <c r="H140" t="s">
        <v>316</v>
      </c>
      <c r="I140" t="s">
        <v>317</v>
      </c>
      <c r="J140" t="s">
        <v>314</v>
      </c>
      <c r="K140" t="s">
        <v>254</v>
      </c>
      <c r="L140" t="s">
        <v>319</v>
      </c>
      <c r="M140" t="s">
        <v>320</v>
      </c>
      <c r="N140" t="s">
        <v>314</v>
      </c>
      <c r="O140" t="s">
        <v>329</v>
      </c>
      <c r="P140" t="s">
        <v>314</v>
      </c>
      <c r="Q140" t="s">
        <v>322</v>
      </c>
      <c r="R140" t="s">
        <v>314</v>
      </c>
      <c r="S140" t="s">
        <v>338</v>
      </c>
      <c r="AD140" t="s">
        <v>325</v>
      </c>
      <c r="AE140" t="str" cm="1">
        <f t="array" ref="AE140">_xlfn.LET(
    _xlpm.texto_limpio, _xlfn.REDUCE(
        LOWER(Table13456[[#This Row],[Titulo]]),
        {"á";"é";"í";"ó";"ú";"ñ";",";" "},
        _xlfn.LAMBDA(_xlpm.acum,_xlpm.caracter, SUBSTITUTE(_xlpm.acum, _xlpm.caracter, CHOOSE(MATCH(_xlpm.caracter, {"á";"é";"í";"ó";"ú";"ñ";",";" "}, 0), "a","e","i","o","u","n","","")))
    ),
    _xlfn.CONCAT("/cantos/resucito/", AG140, "/", _xlpm.texto_limpio, ".html")
)</f>
        <v>/cantos/resucito/m/mariapequenamaria.html</v>
      </c>
      <c r="AF140" t="s">
        <v>326</v>
      </c>
      <c r="AG140" t="str">
        <f>LOWER(LEFT(Table13456[[#This Row],[Titulo]],1))</f>
        <v>m</v>
      </c>
      <c r="AH140" t="str">
        <f>_xlfn.CONCAT(Table13456[[#This Row],[ID]:[c021]])</f>
        <v>{id:138,title: "María, pequeña María", subtitle: "Himno a la Virgen María (Kiko Argüello)", category: "Precatecumenado", moments: ["Antiguo Testamento"], url: "/cantos/resucito/m/mariapequenamaria.html"},</v>
      </c>
      <c r="AI140" t="str">
        <f>UPPER(Table13456[[#This Row],[Titulo]])</f>
        <v>MARÍA, PEQUEÑA MARÍA</v>
      </c>
      <c r="AJ140" t="str">
        <f>LOWER(SUBSTITUTE(Table13456[[#This Row],[CANTO]], " ", ""))</f>
        <v>maría,pequeñamaría</v>
      </c>
      <c r="AK140" t="str">
        <f>Table13456[[#This Row],[Subtitle5]]</f>
        <v>Himno a la Virgen María (Kiko Argüello)</v>
      </c>
      <c r="AM140" t="str">
        <f>Table1[[#Headers],[CANTO]]</f>
        <v>CANTO</v>
      </c>
      <c r="AN140" t="str">
        <f>Table13456[[#This Row],[CANTO]]</f>
        <v>MARÍA, PEQUEÑA MARÍA</v>
      </c>
    </row>
    <row r="141" spans="1:40" x14ac:dyDescent="0.25">
      <c r="A141">
        <v>114</v>
      </c>
      <c r="B141" t="s">
        <v>311</v>
      </c>
      <c r="C141">
        <v>139</v>
      </c>
      <c r="D141" t="s">
        <v>312</v>
      </c>
      <c r="E141" t="s">
        <v>313</v>
      </c>
      <c r="F141" t="s">
        <v>314</v>
      </c>
      <c r="G141" t="s">
        <v>596</v>
      </c>
      <c r="H141" t="s">
        <v>316</v>
      </c>
      <c r="I141" t="s">
        <v>317</v>
      </c>
      <c r="J141" t="s">
        <v>314</v>
      </c>
      <c r="K141" t="s">
        <v>256</v>
      </c>
      <c r="L141" t="s">
        <v>319</v>
      </c>
      <c r="M141" t="s">
        <v>320</v>
      </c>
      <c r="N141" t="s">
        <v>314</v>
      </c>
      <c r="O141" t="s">
        <v>329</v>
      </c>
      <c r="P141" t="s">
        <v>314</v>
      </c>
      <c r="Q141" t="s">
        <v>322</v>
      </c>
      <c r="R141" t="s">
        <v>314</v>
      </c>
      <c r="S141" t="s">
        <v>295</v>
      </c>
      <c r="T141" t="s">
        <v>323</v>
      </c>
      <c r="U141" t="s">
        <v>330</v>
      </c>
      <c r="V141" t="s">
        <v>323</v>
      </c>
      <c r="W141" t="s">
        <v>338</v>
      </c>
      <c r="AD141" t="s">
        <v>325</v>
      </c>
      <c r="AE141" t="str" cm="1">
        <f t="array" ref="AE141">_xlfn.LET(
    _xlpm.texto_limpio, _xlfn.REDUCE(
        LOWER(Table13456[[#This Row],[Titulo]]),
        {"á";"é";"í";"ó";"ú";"ñ";",";" "},
        _xlfn.LAMBDA(_xlpm.acum,_xlpm.caracter, SUBSTITUTE(_xlpm.acum, _xlpm.caracter, CHOOSE(MATCH(_xlpm.caracter, {"á";"é";"í";"ó";"ú";"ñ";",";" "}, 0), "a","e","i","o","u","n","","")))
    ),
    _xlfn.CONCAT("/cantos/resucito/", AG141, "/", _xlpm.texto_limpio, ".html")
)</f>
        <v>/cantos/resucito/m/meensenaraselcaminodelavida.html</v>
      </c>
      <c r="AF141" t="s">
        <v>326</v>
      </c>
      <c r="AG141" t="str">
        <f>LOWER(LEFT(Table13456[[#This Row],[Titulo]],1))</f>
        <v>m</v>
      </c>
      <c r="AH141" t="str">
        <f>_xlfn.CONCAT(Table13456[[#This Row],[ID]:[c021]])</f>
        <v>{id:139,title: "Me enseñarás el camino de la vida", subtitle: "Sal 16 (15)", category: "Precatecumenado", moments: ["Pascua", "Comunión", "Antiguo Testamento"], url: "/cantos/resucito/m/meensenaraselcaminodelavida.html"},</v>
      </c>
      <c r="AI141" t="str">
        <f>UPPER(Table13456[[#This Row],[Titulo]])</f>
        <v>ME ENSEÑARÁS EL CAMINO DE LA VIDA</v>
      </c>
      <c r="AJ141" t="str">
        <f>LOWER(SUBSTITUTE(Table13456[[#This Row],[CANTO]], " ", ""))</f>
        <v>meenseñaráselcaminodelavida</v>
      </c>
      <c r="AK141" t="str">
        <f>Table13456[[#This Row],[Subtitle5]]</f>
        <v>Sal 16 (15)</v>
      </c>
      <c r="AM141" t="str">
        <f>Table1[[#Headers],[CANTO]]</f>
        <v>CANTO</v>
      </c>
      <c r="AN141" t="str">
        <f>Table13456[[#This Row],[CANTO]]</f>
        <v>ME ENSEÑARÁS EL CAMINO DE LA VIDA</v>
      </c>
    </row>
    <row r="142" spans="1:40" x14ac:dyDescent="0.25">
      <c r="A142">
        <v>115</v>
      </c>
      <c r="B142" t="s">
        <v>311</v>
      </c>
      <c r="C142">
        <v>140</v>
      </c>
      <c r="D142" t="s">
        <v>312</v>
      </c>
      <c r="E142" t="s">
        <v>313</v>
      </c>
      <c r="F142" t="s">
        <v>314</v>
      </c>
      <c r="G142" t="s">
        <v>597</v>
      </c>
      <c r="H142" t="s">
        <v>316</v>
      </c>
      <c r="I142" t="s">
        <v>317</v>
      </c>
      <c r="J142" t="s">
        <v>314</v>
      </c>
      <c r="K142" t="s">
        <v>598</v>
      </c>
      <c r="L142" t="s">
        <v>319</v>
      </c>
      <c r="M142" t="s">
        <v>320</v>
      </c>
      <c r="N142" t="s">
        <v>314</v>
      </c>
      <c r="O142" t="s">
        <v>329</v>
      </c>
      <c r="P142" t="s">
        <v>314</v>
      </c>
      <c r="Q142" t="s">
        <v>322</v>
      </c>
      <c r="R142" t="s">
        <v>314</v>
      </c>
      <c r="S142" t="s">
        <v>370</v>
      </c>
      <c r="T142" t="s">
        <v>323</v>
      </c>
      <c r="U142" t="s">
        <v>338</v>
      </c>
      <c r="AD142" t="s">
        <v>325</v>
      </c>
      <c r="AE142" t="str" cm="1">
        <f t="array" ref="AE142">_xlfn.LET(
    _xlpm.texto_limpio, _xlfn.REDUCE(
        LOWER(Table13456[[#This Row],[Titulo]]),
        {"á";"é";"í";"ó";"ú";"ñ";",";" "},
        _xlfn.LAMBDA(_xlpm.acum,_xlpm.caracter, SUBSTITUTE(_xlpm.acum, _xlpm.caracter, CHOOSE(MATCH(_xlpm.caracter, {"á";"é";"í";"ó";"ú";"ñ";",";" "}, 0), "a","e","i","o","u","n","","")))
    ),
    _xlfn.CONCAT("/cantos/resucito/", AG142, "/", _xlpm.texto_limpio, ".html")
)</f>
        <v>/cantos/resucito/m/mehasseducidosenor.html</v>
      </c>
      <c r="AF142" t="s">
        <v>326</v>
      </c>
      <c r="AG142" t="str">
        <f>LOWER(LEFT(Table13456[[#This Row],[Titulo]],1))</f>
        <v>m</v>
      </c>
      <c r="AH142" t="str">
        <f>_xlfn.CONCAT(Table13456[[#This Row],[ID]:[c021]])</f>
        <v>{id:140,title: "Me has seducido, Señor", subtitle: "Jeremias 20,7-18", category: "Precatecumenado", moments: ["Paz", "Antiguo Testamento"], url: "/cantos/resucito/m/mehasseducidosenor.html"},</v>
      </c>
      <c r="AI142" t="str">
        <f>UPPER(Table13456[[#This Row],[Titulo]])</f>
        <v>ME HAS SEDUCIDO, SEÑOR</v>
      </c>
      <c r="AJ142" t="str">
        <f>LOWER(SUBSTITUTE(Table13456[[#This Row],[CANTO]], " ", ""))</f>
        <v>mehasseducido,señor</v>
      </c>
      <c r="AK142" t="str">
        <f>Table13456[[#This Row],[Subtitle5]]</f>
        <v>Jeremias 20,7-18</v>
      </c>
      <c r="AM142" t="str">
        <f>Table1[[#Headers],[CANTO]]</f>
        <v>CANTO</v>
      </c>
      <c r="AN142" t="str">
        <f>Table13456[[#This Row],[CANTO]]</f>
        <v>ME HAS SEDUCIDO, SEÑOR</v>
      </c>
    </row>
    <row r="143" spans="1:40" x14ac:dyDescent="0.25">
      <c r="A143">
        <v>243</v>
      </c>
      <c r="B143" t="s">
        <v>311</v>
      </c>
      <c r="C143">
        <v>141</v>
      </c>
      <c r="D143" t="s">
        <v>312</v>
      </c>
      <c r="E143" t="s">
        <v>313</v>
      </c>
      <c r="F143" t="s">
        <v>314</v>
      </c>
      <c r="G143" t="s">
        <v>599</v>
      </c>
      <c r="H143" t="s">
        <v>316</v>
      </c>
      <c r="I143" t="s">
        <v>317</v>
      </c>
      <c r="J143" t="s">
        <v>314</v>
      </c>
      <c r="K143" t="s">
        <v>600</v>
      </c>
      <c r="L143" t="s">
        <v>319</v>
      </c>
      <c r="M143" t="s">
        <v>320</v>
      </c>
      <c r="N143" t="s">
        <v>314</v>
      </c>
      <c r="O143" s="4" t="s">
        <v>321</v>
      </c>
      <c r="P143" t="s">
        <v>314</v>
      </c>
      <c r="Q143" t="s">
        <v>322</v>
      </c>
      <c r="R143" t="s">
        <v>314</v>
      </c>
      <c r="S143" t="s">
        <v>337</v>
      </c>
      <c r="T143" t="s">
        <v>323</v>
      </c>
      <c r="U143" t="s">
        <v>324</v>
      </c>
      <c r="V143" t="s">
        <v>323</v>
      </c>
      <c r="W143" t="s">
        <v>338</v>
      </c>
      <c r="AD143" t="s">
        <v>325</v>
      </c>
      <c r="AE143" t="str" cm="1">
        <f t="array" ref="AE143">_xlfn.LET(
    _xlpm.texto_limpio, _xlfn.REDUCE(
        LOWER(Table13456[[#This Row],[Titulo]]),
        {"á";"é";"í";"ó";"ú";"ñ";",";" "},
        _xlfn.LAMBDA(_xlpm.acum,_xlpm.caracter, SUBSTITUTE(_xlpm.acum, _xlpm.caracter, CHOOSE(MATCH(_xlpm.caracter, {"á";"é";"í";"ó";"ú";"ñ";",";" "}, 0), "a","e","i","o","u","n","","")))
    ),
    _xlfn.CONCAT("/cantos/resucito/", AG143, "/", _xlpm.texto_limpio, ".html")
)</f>
        <v>/cantos/resucito/m/merobasteelcorazon.html</v>
      </c>
      <c r="AF143" t="s">
        <v>326</v>
      </c>
      <c r="AG143" t="str">
        <f>LOWER(LEFT(Table13456[[#This Row],[Titulo]],1))</f>
        <v>m</v>
      </c>
      <c r="AH143" t="str">
        <f>_xlfn.CONCAT(Table13456[[#This Row],[ID]:[c021]])</f>
        <v>{id:141,title: "Me robaste el corazón", subtitle: "Cantar de los cantares 4,9 - 5,1", category: "Eleccion", moments: ["Cuaresma", "Laudes/Visperas", "Antiguo Testamento"], url: "/cantos/resucito/m/merobasteelcorazon.html"},</v>
      </c>
      <c r="AI143" t="str">
        <f>UPPER(Table13456[[#This Row],[Titulo]])</f>
        <v>ME ROBASTE EL CORAZÓN</v>
      </c>
      <c r="AJ143" t="str">
        <f>LOWER(SUBSTITUTE(Table13456[[#This Row],[CANTO]], " ", ""))</f>
        <v>merobasteelcorazón</v>
      </c>
      <c r="AK143" t="str">
        <f>Table13456[[#This Row],[Subtitle5]]</f>
        <v>Cantar de los cantares 4,9 - 5,1</v>
      </c>
      <c r="AM143" t="str">
        <f>Table1[[#Headers],[CANTO]]</f>
        <v>CANTO</v>
      </c>
      <c r="AN143" t="str">
        <f>Table13456[[#This Row],[CANTO]]</f>
        <v>ME ROBASTE EL CORAZÓN</v>
      </c>
    </row>
    <row r="144" spans="1:40" x14ac:dyDescent="0.25">
      <c r="A144">
        <v>116</v>
      </c>
      <c r="B144" t="s">
        <v>311</v>
      </c>
      <c r="C144">
        <v>142</v>
      </c>
      <c r="D144" t="s">
        <v>312</v>
      </c>
      <c r="E144" t="s">
        <v>313</v>
      </c>
      <c r="F144" t="s">
        <v>314</v>
      </c>
      <c r="G144" t="s">
        <v>601</v>
      </c>
      <c r="H144" t="s">
        <v>316</v>
      </c>
      <c r="I144" t="s">
        <v>317</v>
      </c>
      <c r="J144" t="s">
        <v>314</v>
      </c>
      <c r="K144" t="s">
        <v>259</v>
      </c>
      <c r="L144" t="s">
        <v>319</v>
      </c>
      <c r="M144" t="s">
        <v>320</v>
      </c>
      <c r="N144" t="s">
        <v>314</v>
      </c>
      <c r="O144" t="s">
        <v>329</v>
      </c>
      <c r="P144" t="s">
        <v>314</v>
      </c>
      <c r="Q144" t="s">
        <v>322</v>
      </c>
      <c r="R144" t="s">
        <v>314</v>
      </c>
      <c r="S144" t="s">
        <v>338</v>
      </c>
      <c r="AD144" t="s">
        <v>325</v>
      </c>
      <c r="AE144" t="str" cm="1">
        <f t="array" ref="AE144">_xlfn.LET(
    _xlpm.texto_limpio, _xlfn.REDUCE(
        LOWER(Table13456[[#This Row],[Titulo]]),
        {"á";"é";"í";"ó";"ú";"ñ";",";" "},
        _xlfn.LAMBDA(_xlpm.acum,_xlpm.caracter, SUBSTITUTE(_xlpm.acum, _xlpm.caracter, CHOOSE(MATCH(_xlpm.caracter, {"á";"é";"í";"ó";"ú";"ñ";",";" "}, 0), "a","e","i","o","u","n","","")))
    ),
    _xlfn.CONCAT("/cantos/resucito/", AG144, "/", _xlpm.texto_limpio, ".html")
)</f>
        <v>/cantos/resucito/m/miradqueestupendo.html</v>
      </c>
      <c r="AF144" t="s">
        <v>326</v>
      </c>
      <c r="AG144" t="str">
        <f>LOWER(LEFT(Table13456[[#This Row],[Titulo]],1))</f>
        <v>m</v>
      </c>
      <c r="AH144" t="str">
        <f>_xlfn.CONCAT(Table13456[[#This Row],[ID]:[c021]])</f>
        <v>{id:142,title: "Mirad qué estupendo", subtitle: "Sal 133 (132)", category: "Precatecumenado", moments: ["Antiguo Testamento"], url: "/cantos/resucito/m/miradqueestupendo.html"},</v>
      </c>
      <c r="AI144" t="str">
        <f>UPPER(Table13456[[#This Row],[Titulo]])</f>
        <v>MIRAD QUÉ ESTUPENDO</v>
      </c>
      <c r="AJ144" t="str">
        <f>LOWER(SUBSTITUTE(Table13456[[#This Row],[CANTO]], " ", ""))</f>
        <v>miradquéestupendo</v>
      </c>
      <c r="AK144" t="str">
        <f>Table13456[[#This Row],[Subtitle5]]</f>
        <v>Sal 133 (132)</v>
      </c>
      <c r="AM144" t="str">
        <f>Table1[[#Headers],[CANTO]]</f>
        <v>CANTO</v>
      </c>
      <c r="AN144" t="str">
        <f>Table13456[[#This Row],[CANTO]]</f>
        <v>MIRAD QUÉ ESTUPENDO</v>
      </c>
    </row>
    <row r="145" spans="1:40" x14ac:dyDescent="0.25">
      <c r="A145">
        <v>118</v>
      </c>
      <c r="B145" t="s">
        <v>311</v>
      </c>
      <c r="C145">
        <v>143</v>
      </c>
      <c r="D145" t="s">
        <v>312</v>
      </c>
      <c r="E145" t="s">
        <v>313</v>
      </c>
      <c r="F145" t="s">
        <v>314</v>
      </c>
      <c r="G145" t="s">
        <v>602</v>
      </c>
      <c r="H145" t="s">
        <v>316</v>
      </c>
      <c r="I145" t="s">
        <v>317</v>
      </c>
      <c r="J145" t="s">
        <v>314</v>
      </c>
      <c r="K145" t="s">
        <v>263</v>
      </c>
      <c r="L145" t="s">
        <v>319</v>
      </c>
      <c r="M145" t="s">
        <v>320</v>
      </c>
      <c r="N145" t="s">
        <v>314</v>
      </c>
      <c r="O145" t="s">
        <v>329</v>
      </c>
      <c r="P145" t="s">
        <v>314</v>
      </c>
      <c r="Q145" t="s">
        <v>322</v>
      </c>
      <c r="R145" t="s">
        <v>314</v>
      </c>
      <c r="S145" t="s">
        <v>295</v>
      </c>
      <c r="T145" t="s">
        <v>323</v>
      </c>
      <c r="U145" t="s">
        <v>330</v>
      </c>
      <c r="V145" t="s">
        <v>323</v>
      </c>
      <c r="W145" t="s">
        <v>332</v>
      </c>
      <c r="AD145" t="s">
        <v>325</v>
      </c>
      <c r="AE145" t="str" cm="1">
        <f t="array" ref="AE145">_xlfn.LET(
    _xlpm.texto_limpio, _xlfn.REDUCE(
        LOWER(Table13456[[#This Row],[Titulo]]),
        {"á";"é";"í";"ó";"ú";"ñ";",";" "},
        _xlfn.LAMBDA(_xlpm.acum,_xlpm.caracter, SUBSTITUTE(_xlpm.acum, _xlpm.caracter, CHOOSE(MATCH(_xlpm.caracter, {"á";"é";"í";"ó";"ú";"ñ";",";" "}, 0), "a","e","i","o","u","n","","")))
    ),
    _xlfn.CONCAT("/cantos/resucito/", AG145, "/", _xlpm.texto_limpio, ".html")
)</f>
        <v>/cantos/resucito/m/misericordiamiamisericordia.html</v>
      </c>
      <c r="AF145" t="s">
        <v>326</v>
      </c>
      <c r="AG145" t="str">
        <f>LOWER(LEFT(Table13456[[#This Row],[Titulo]],1))</f>
        <v>m</v>
      </c>
      <c r="AH145" t="str">
        <f>_xlfn.CONCAT(Table13456[[#This Row],[ID]:[c021]])</f>
        <v>{id:143,title: "Misericordia mía, misericordia", subtitle: "Sal 51 (50)", category: "Precatecumenado", moments: ["Pascua", "Comunión", "Nuevo Testamento"], url: "/cantos/resucito/m/misericordiamiamisericordia.html"},</v>
      </c>
      <c r="AI145" t="str">
        <f>UPPER(Table13456[[#This Row],[Titulo]])</f>
        <v>MISERICORDIA MÍA, MISERICORDIA</v>
      </c>
      <c r="AJ145" t="str">
        <f>LOWER(SUBSTITUTE(Table13456[[#This Row],[CANTO]], " ", ""))</f>
        <v>misericordiamía,misericordia</v>
      </c>
      <c r="AK145" t="str">
        <f>Table13456[[#This Row],[Subtitle5]]</f>
        <v>Sal 51 (50)</v>
      </c>
      <c r="AM145" t="str">
        <f>Table1[[#Headers],[CANTO]]</f>
        <v>CANTO</v>
      </c>
      <c r="AN145" t="str">
        <f>Table13456[[#This Row],[CANTO]]</f>
        <v>MISERICORDIA MÍA, MISERICORDIA</v>
      </c>
    </row>
    <row r="146" spans="1:40" x14ac:dyDescent="0.25">
      <c r="A146">
        <v>117</v>
      </c>
      <c r="B146" t="s">
        <v>311</v>
      </c>
      <c r="C146">
        <v>144</v>
      </c>
      <c r="D146" t="s">
        <v>312</v>
      </c>
      <c r="E146" t="s">
        <v>313</v>
      </c>
      <c r="F146" t="s">
        <v>314</v>
      </c>
      <c r="G146" t="s">
        <v>603</v>
      </c>
      <c r="H146" t="s">
        <v>316</v>
      </c>
      <c r="I146" t="s">
        <v>317</v>
      </c>
      <c r="J146" t="s">
        <v>314</v>
      </c>
      <c r="K146" t="s">
        <v>261</v>
      </c>
      <c r="L146" t="s">
        <v>319</v>
      </c>
      <c r="M146" t="s">
        <v>320</v>
      </c>
      <c r="N146" t="s">
        <v>314</v>
      </c>
      <c r="O146" t="s">
        <v>329</v>
      </c>
      <c r="P146" t="s">
        <v>314</v>
      </c>
      <c r="Q146" t="s">
        <v>322</v>
      </c>
      <c r="R146" t="s">
        <v>314</v>
      </c>
      <c r="S146" t="s">
        <v>332</v>
      </c>
      <c r="AD146" t="s">
        <v>325</v>
      </c>
      <c r="AE146" t="str" cm="1">
        <f t="array" ref="AE146">_xlfn.LET(
    _xlpm.texto_limpio, _xlfn.REDUCE(
        LOWER(Table13456[[#This Row],[Titulo]]),
        {"á";"é";"í";"ó";"ú";"ñ";",";" "},
        _xlfn.LAMBDA(_xlpm.acum,_xlpm.caracter, SUBSTITUTE(_xlpm.acum, _xlpm.caracter, CHOOSE(MATCH(_xlpm.caracter, {"á";"é";"í";"ó";"ú";"ñ";",";" "}, 0), "a","e","i","o","u","n","","")))
    ),
    _xlfn.CONCAT("/cantos/resucito/", AG146, "/", _xlpm.texto_limpio, ".html")
)</f>
        <v>/cantos/resucito/m/misericordiadiosmio.html</v>
      </c>
      <c r="AF146" t="s">
        <v>326</v>
      </c>
      <c r="AG146" t="str">
        <f>LOWER(LEFT(Table13456[[#This Row],[Titulo]],1))</f>
        <v>m</v>
      </c>
      <c r="AH146" t="str">
        <f>_xlfn.CONCAT(Table13456[[#This Row],[ID]:[c021]])</f>
        <v>{id:144,title: "Misericordia, Dios mío", subtitle: "Sal 51(50)", category: "Precatecumenado", moments: ["Nuevo Testamento"], url: "/cantos/resucito/m/misericordiadiosmio.html"},</v>
      </c>
      <c r="AI146" t="str">
        <f>UPPER(Table13456[[#This Row],[Titulo]])</f>
        <v>MISERICORDIA, DIOS MÍO</v>
      </c>
      <c r="AJ146" t="str">
        <f>LOWER(SUBSTITUTE(Table13456[[#This Row],[CANTO]], " ", ""))</f>
        <v>misericordia,diosmío</v>
      </c>
      <c r="AK146" t="str">
        <f>Table13456[[#This Row],[Subtitle5]]</f>
        <v>Sal 51(50)</v>
      </c>
      <c r="AM146" t="str">
        <f>Table1[[#Headers],[CANTO]]</f>
        <v>CANTO</v>
      </c>
      <c r="AN146" t="str">
        <f>Table13456[[#This Row],[CANTO]]</f>
        <v>MISERICORDIA, DIOS MÍO</v>
      </c>
    </row>
    <row r="147" spans="1:40" x14ac:dyDescent="0.25">
      <c r="A147">
        <v>119</v>
      </c>
      <c r="B147" t="s">
        <v>311</v>
      </c>
      <c r="C147">
        <v>145</v>
      </c>
      <c r="D147" t="s">
        <v>312</v>
      </c>
      <c r="E147" t="s">
        <v>313</v>
      </c>
      <c r="F147" t="s">
        <v>314</v>
      </c>
      <c r="G147" t="s">
        <v>604</v>
      </c>
      <c r="H147" t="s">
        <v>316</v>
      </c>
      <c r="I147" t="s">
        <v>317</v>
      </c>
      <c r="J147" t="s">
        <v>314</v>
      </c>
      <c r="K147" t="s">
        <v>265</v>
      </c>
      <c r="L147" t="s">
        <v>319</v>
      </c>
      <c r="M147" t="s">
        <v>320</v>
      </c>
      <c r="N147" t="s">
        <v>314</v>
      </c>
      <c r="O147" t="s">
        <v>329</v>
      </c>
      <c r="P147" t="s">
        <v>314</v>
      </c>
      <c r="Q147" t="s">
        <v>322</v>
      </c>
      <c r="R147" t="s">
        <v>314</v>
      </c>
      <c r="S147" t="s">
        <v>438</v>
      </c>
      <c r="T147" t="s">
        <v>323</v>
      </c>
      <c r="U147" t="s">
        <v>338</v>
      </c>
      <c r="AD147" t="s">
        <v>325</v>
      </c>
      <c r="AE147" t="str" cm="1">
        <f t="array" ref="AE147">_xlfn.LET(
    _xlpm.texto_limpio, _xlfn.REDUCE(
        LOWER(Table13456[[#This Row],[Titulo]]),
        {"á";"é";"í";"ó";"ú";"ñ";",";" "},
        _xlfn.LAMBDA(_xlpm.acum,_xlpm.caracter, SUBSTITUTE(_xlpm.acum, _xlpm.caracter, CHOOSE(MATCH(_xlpm.caracter, {"á";"é";"í";"ó";"ú";"ñ";",";" "}, 0), "a","e","i","o","u","n","","")))
    ),
    _xlfn.CONCAT("/cantos/resucito/", AG147, "/", _xlpm.texto_limpio, ".html")
)</f>
        <v>/cantos/resucito/m/muchomehanperseguido.html</v>
      </c>
      <c r="AF147" t="s">
        <v>326</v>
      </c>
      <c r="AG147" t="str">
        <f>LOWER(LEFT(Table13456[[#This Row],[Titulo]],1))</f>
        <v>m</v>
      </c>
      <c r="AH147" t="str">
        <f>_xlfn.CONCAT(Table13456[[#This Row],[ID]:[c021]])</f>
        <v>{id:145,title: "Mucho me han perseguido", subtitle: "Sal 129 (128)", category: "Precatecumenado", moments: ["Fracción del Pan", "Antiguo Testamento"], url: "/cantos/resucito/m/muchomehanperseguido.html"},</v>
      </c>
      <c r="AI147" t="str">
        <f>UPPER(Table13456[[#This Row],[Titulo]])</f>
        <v>MUCHO ME HAN PERSEGUIDO</v>
      </c>
      <c r="AJ147" t="str">
        <f>LOWER(SUBSTITUTE(Table13456[[#This Row],[CANTO]], " ", ""))</f>
        <v>muchomehanperseguido</v>
      </c>
      <c r="AK147" t="str">
        <f>Table13456[[#This Row],[Subtitle5]]</f>
        <v>Sal 129 (128)</v>
      </c>
      <c r="AM147" t="str">
        <f>Table1[[#Headers],[CANTO]]</f>
        <v>CANTO</v>
      </c>
      <c r="AN147" t="str">
        <f>Table13456[[#This Row],[CANTO]]</f>
        <v>MUCHO ME HAN PERSEGUIDO</v>
      </c>
    </row>
    <row r="148" spans="1:40" x14ac:dyDescent="0.25">
      <c r="A148">
        <v>229</v>
      </c>
      <c r="B148" t="s">
        <v>311</v>
      </c>
      <c r="C148">
        <v>146</v>
      </c>
      <c r="D148" t="s">
        <v>312</v>
      </c>
      <c r="E148" t="s">
        <v>313</v>
      </c>
      <c r="F148" t="s">
        <v>314</v>
      </c>
      <c r="G148" t="s">
        <v>605</v>
      </c>
      <c r="H148" t="s">
        <v>316</v>
      </c>
      <c r="I148" t="s">
        <v>317</v>
      </c>
      <c r="J148" t="s">
        <v>314</v>
      </c>
      <c r="K148" t="s">
        <v>606</v>
      </c>
      <c r="L148" t="s">
        <v>319</v>
      </c>
      <c r="M148" t="s">
        <v>320</v>
      </c>
      <c r="N148" t="s">
        <v>314</v>
      </c>
      <c r="O148" s="8" t="s">
        <v>430</v>
      </c>
      <c r="P148" t="s">
        <v>314</v>
      </c>
      <c r="Q148" t="s">
        <v>322</v>
      </c>
      <c r="R148" t="s">
        <v>314</v>
      </c>
      <c r="S148" t="s">
        <v>330</v>
      </c>
      <c r="T148" t="s">
        <v>323</v>
      </c>
      <c r="U148" t="s">
        <v>332</v>
      </c>
      <c r="AD148" t="s">
        <v>325</v>
      </c>
      <c r="AE148" t="str" cm="1">
        <f t="array" ref="AE148">_xlfn.LET(
    _xlpm.texto_limpio, _xlfn.REDUCE(
        LOWER(Table13456[[#This Row],[Titulo]]),
        {"á";"é";"í";"ó";"ú";"ñ";",";" "},
        _xlfn.LAMBDA(_xlpm.acum,_xlpm.caracter, SUBSTITUTE(_xlpm.acum, _xlpm.caracter, CHOOSE(MATCH(_xlpm.caracter, {"á";"é";"í";"ó";"ú";"ñ";",";" "}, 0), "a","e","i","o","u","n","","")))
    ),
    _xlfn.CONCAT("/cantos/resucito/", AG148, "/", _xlpm.texto_limpio, ".html")
)</f>
        <v>/cantos/resucito/n/ningunopuedeserviradossenores.html</v>
      </c>
      <c r="AF148" t="s">
        <v>326</v>
      </c>
      <c r="AG148" t="str">
        <f>LOWER(LEFT(Table13456[[#This Row],[Titulo]],1))</f>
        <v>n</v>
      </c>
      <c r="AH148" t="str">
        <f>_xlfn.CONCAT(Table13456[[#This Row],[ID]:[c021]])</f>
        <v>{id:146,title: "Ninguno puede servir a dos señores", subtitle: "Mateo 6,24-33 ", category: "Catecumenado", moments: ["Comunión", "Nuevo Testamento"], url: "/cantos/resucito/n/ningunopuedeserviradossenores.html"},</v>
      </c>
      <c r="AI148" t="str">
        <f>UPPER(Table13456[[#This Row],[Titulo]])</f>
        <v>NINGUNO PUEDE SERVIR A DOS SEÑORES</v>
      </c>
      <c r="AJ148" t="str">
        <f>LOWER(SUBSTITUTE(Table13456[[#This Row],[CANTO]], " ", ""))</f>
        <v>ningunopuedeserviradosseñores</v>
      </c>
      <c r="AK148" t="str">
        <f>Table13456[[#This Row],[Subtitle5]]</f>
        <v xml:space="preserve">Mateo 6,24-33 </v>
      </c>
      <c r="AM148" t="str">
        <f>Table1[[#Headers],[CANTO]]</f>
        <v>CANTO</v>
      </c>
      <c r="AN148" t="str">
        <f>Table13456[[#This Row],[CANTO]]</f>
        <v>NINGUNO PUEDE SERVIR A DOS SEÑORES</v>
      </c>
    </row>
    <row r="149" spans="1:40" x14ac:dyDescent="0.25">
      <c r="A149">
        <v>120</v>
      </c>
      <c r="B149" t="s">
        <v>311</v>
      </c>
      <c r="C149">
        <v>147</v>
      </c>
      <c r="D149" t="s">
        <v>312</v>
      </c>
      <c r="E149" t="s">
        <v>313</v>
      </c>
      <c r="F149" t="s">
        <v>314</v>
      </c>
      <c r="G149" t="s">
        <v>607</v>
      </c>
      <c r="H149" t="s">
        <v>316</v>
      </c>
      <c r="I149" t="s">
        <v>317</v>
      </c>
      <c r="J149" t="s">
        <v>314</v>
      </c>
      <c r="K149" t="s">
        <v>608</v>
      </c>
      <c r="L149" t="s">
        <v>319</v>
      </c>
      <c r="M149" t="s">
        <v>320</v>
      </c>
      <c r="N149" t="s">
        <v>314</v>
      </c>
      <c r="O149" t="s">
        <v>329</v>
      </c>
      <c r="P149" t="s">
        <v>314</v>
      </c>
      <c r="Q149" t="s">
        <v>322</v>
      </c>
      <c r="R149" t="s">
        <v>314</v>
      </c>
      <c r="S149" t="s">
        <v>337</v>
      </c>
      <c r="T149" t="s">
        <v>323</v>
      </c>
      <c r="U149" t="s">
        <v>338</v>
      </c>
      <c r="AD149" t="s">
        <v>325</v>
      </c>
      <c r="AE149" t="str" cm="1">
        <f t="array" ref="AE149">_xlfn.LET(
    _xlpm.texto_limpio, _xlfn.REDUCE(
        LOWER(Table13456[[#This Row],[Titulo]]),
        {"á";"é";"í";"ó";"ú";"ñ";",";" "},
        _xlfn.LAMBDA(_xlpm.acum,_xlpm.caracter, SUBSTITUTE(_xlpm.acum, _xlpm.caracter, CHOOSE(MATCH(_xlpm.caracter, {"á";"é";"í";"ó";"ú";"ñ";",";" "}, 0), "a","e","i","o","u","n","","")))
    ),
    _xlfn.CONCAT("/cantos/resucito/", AG149, "/", _xlpm.texto_limpio, ".html")
)</f>
        <v>/cantos/resucito/n/noestaaquiresucito.html</v>
      </c>
      <c r="AF149" t="s">
        <v>326</v>
      </c>
      <c r="AG149" t="str">
        <f>LOWER(LEFT(Table13456[[#This Row],[Titulo]],1))</f>
        <v>n</v>
      </c>
      <c r="AH149" t="str">
        <f>_xlfn.CONCAT(Table13456[[#This Row],[ID]:[c021]])</f>
        <v>{id:147,title: "No está aquí, resucitó", subtitle: "Mateo 28,1-8", category: "Precatecumenado", moments: ["Cuaresma", "Antiguo Testamento"], url: "/cantos/resucito/n/noestaaquiresucito.html"},</v>
      </c>
      <c r="AI149" t="str">
        <f>UPPER(Table13456[[#This Row],[Titulo]])</f>
        <v>NO ESTÁ AQUÍ, RESUCITÓ</v>
      </c>
      <c r="AJ149" t="str">
        <f>LOWER(SUBSTITUTE(Table13456[[#This Row],[CANTO]], " ", ""))</f>
        <v>noestáaquí,resucitó</v>
      </c>
      <c r="AK149" t="str">
        <f>Table13456[[#This Row],[Subtitle5]]</f>
        <v>Mateo 28,1-8</v>
      </c>
      <c r="AM149" t="str">
        <f>Table1[[#Headers],[CANTO]]</f>
        <v>CANTO</v>
      </c>
      <c r="AN149" t="str">
        <f>Table13456[[#This Row],[CANTO]]</f>
        <v>NO ESTÁ AQUÍ, RESUCITÓ</v>
      </c>
    </row>
    <row r="150" spans="1:40" x14ac:dyDescent="0.25">
      <c r="A150">
        <v>121</v>
      </c>
      <c r="B150" t="s">
        <v>311</v>
      </c>
      <c r="C150">
        <v>148</v>
      </c>
      <c r="D150" t="s">
        <v>312</v>
      </c>
      <c r="E150" t="s">
        <v>313</v>
      </c>
      <c r="F150" t="s">
        <v>314</v>
      </c>
      <c r="G150" t="s">
        <v>609</v>
      </c>
      <c r="H150" t="s">
        <v>316</v>
      </c>
      <c r="I150" t="s">
        <v>317</v>
      </c>
      <c r="J150" t="s">
        <v>314</v>
      </c>
      <c r="K150" t="s">
        <v>610</v>
      </c>
      <c r="L150" t="s">
        <v>319</v>
      </c>
      <c r="M150" t="s">
        <v>320</v>
      </c>
      <c r="N150" t="s">
        <v>314</v>
      </c>
      <c r="O150" t="s">
        <v>329</v>
      </c>
      <c r="P150" t="s">
        <v>314</v>
      </c>
      <c r="Q150" t="s">
        <v>322</v>
      </c>
      <c r="R150" t="s">
        <v>314</v>
      </c>
      <c r="S150" t="s">
        <v>295</v>
      </c>
      <c r="T150" t="s">
        <v>323</v>
      </c>
      <c r="U150" t="s">
        <v>332</v>
      </c>
      <c r="AD150" t="s">
        <v>325</v>
      </c>
      <c r="AE150" t="str" cm="1">
        <f t="array" ref="AE150">_xlfn.LET(
    _xlpm.texto_limpio, _xlfn.REDUCE(
        LOWER(Table13456[[#This Row],[Titulo]]),
        {"á";"é";"í";"ó";"ú";"ñ";",";" "},
        _xlfn.LAMBDA(_xlpm.acum,_xlpm.caracter, SUBSTITUTE(_xlpm.acum, _xlpm.caracter, CHOOSE(MATCH(_xlpm.caracter, {"á";"é";"í";"ó";"ú";"ñ";",";" "}, 0), "a","e","i","o","u","n","","")))
    ),
    _xlfn.CONCAT("/cantos/resucito/", AG150, "/", _xlpm.texto_limpio, ".html")
)</f>
        <v>/cantos/resucito/n/nohayenelparecer.html</v>
      </c>
      <c r="AF150" t="s">
        <v>326</v>
      </c>
      <c r="AG150" t="str">
        <f>LOWER(LEFT(Table13456[[#This Row],[Titulo]],1))</f>
        <v>n</v>
      </c>
      <c r="AH150" t="str">
        <f>_xlfn.CONCAT(Table13456[[#This Row],[ID]:[c021]])</f>
        <v>{id:148,title: "No hay en él parecer", subtitle: "Isaías 53,2ss - Cuarto canto del Siervo de Yahveh", category: "Precatecumenado", moments: ["Pascua", "Nuevo Testamento"], url: "/cantos/resucito/n/nohayenelparecer.html"},</v>
      </c>
      <c r="AI150" t="str">
        <f>UPPER(Table13456[[#This Row],[Titulo]])</f>
        <v>NO HAY EN ÉL PARECER</v>
      </c>
      <c r="AJ150" t="str">
        <f>LOWER(SUBSTITUTE(Table13456[[#This Row],[CANTO]], " ", ""))</f>
        <v>nohayenélparecer</v>
      </c>
      <c r="AK150" t="str">
        <f>Table13456[[#This Row],[Subtitle5]]</f>
        <v>Isaías 53,2ss - Cuarto canto del Siervo de Yahveh</v>
      </c>
      <c r="AM150" t="str">
        <f>Table1[[#Headers],[CANTO]]</f>
        <v>CANTO</v>
      </c>
      <c r="AN150" t="str">
        <f>Table13456[[#This Row],[CANTO]]</f>
        <v>NO HAY EN ÉL PARECER</v>
      </c>
    </row>
    <row r="151" spans="1:40" x14ac:dyDescent="0.25">
      <c r="A151">
        <v>230</v>
      </c>
      <c r="B151" t="s">
        <v>311</v>
      </c>
      <c r="C151">
        <v>149</v>
      </c>
      <c r="D151" t="s">
        <v>312</v>
      </c>
      <c r="E151" t="s">
        <v>313</v>
      </c>
      <c r="F151" t="s">
        <v>314</v>
      </c>
      <c r="G151" t="s">
        <v>611</v>
      </c>
      <c r="H151" t="s">
        <v>316</v>
      </c>
      <c r="I151" t="s">
        <v>317</v>
      </c>
      <c r="J151" t="s">
        <v>314</v>
      </c>
      <c r="K151" t="s">
        <v>612</v>
      </c>
      <c r="L151" t="s">
        <v>319</v>
      </c>
      <c r="M151" t="s">
        <v>320</v>
      </c>
      <c r="N151" t="s">
        <v>314</v>
      </c>
      <c r="O151" s="8" t="s">
        <v>430</v>
      </c>
      <c r="P151" t="s">
        <v>314</v>
      </c>
      <c r="Q151" t="s">
        <v>322</v>
      </c>
      <c r="R151" t="s">
        <v>314</v>
      </c>
      <c r="S151" t="s">
        <v>362</v>
      </c>
      <c r="AD151" t="s">
        <v>325</v>
      </c>
      <c r="AE151" t="str" cm="1">
        <f t="array" ref="AE151">_xlfn.LET(
    _xlpm.texto_limpio, _xlfn.REDUCE(
        LOWER(Table13456[[#This Row],[Titulo]]),
        {"á";"é";"í";"ó";"ú";"ñ";",";" "},
        _xlfn.LAMBDA(_xlpm.acum,_xlpm.caracter, SUBSTITUTE(_xlpm.acum, _xlpm.caracter, CHOOSE(MATCH(_xlpm.caracter, {"á";"é";"í";"ó";"ú";"ñ";",";" "}, 0), "a","e","i","o","u","n","","")))
    ),
    _xlfn.CONCAT("/cantos/resucito/", AG151, "/", _xlpm.texto_limpio, ".html")
)</f>
        <v>/cantos/resucito/n/noresistaisalmal.html</v>
      </c>
      <c r="AF151" t="s">
        <v>326</v>
      </c>
      <c r="AG151" t="str">
        <f>LOWER(LEFT(Table13456[[#This Row],[Titulo]],1))</f>
        <v>n</v>
      </c>
      <c r="AH151" t="str">
        <f>_xlfn.CONCAT(Table13456[[#This Row],[ID]:[c021]])</f>
        <v>{id:149,title: "No resistáis al mal", subtitle: "Mateo 5,38ss", category: "Catecumenado", moments: ["Adviento"], url: "/cantos/resucito/n/noresistaisalmal.html"},</v>
      </c>
      <c r="AI151" t="str">
        <f>UPPER(Table13456[[#This Row],[Titulo]])</f>
        <v>NO RESISTÁIS AL MAL</v>
      </c>
      <c r="AJ151" t="str">
        <f>LOWER(SUBSTITUTE(Table13456[[#This Row],[CANTO]], " ", ""))</f>
        <v>noresistáisalmal</v>
      </c>
      <c r="AK151" t="str">
        <f>Table13456[[#This Row],[Subtitle5]]</f>
        <v>Mateo 5,38ss</v>
      </c>
      <c r="AM151" t="str">
        <f>Table1[[#Headers],[CANTO]]</f>
        <v>CANTO</v>
      </c>
      <c r="AN151" t="str">
        <f>Table13456[[#This Row],[CANTO]]</f>
        <v>NO RESISTÁIS AL MAL</v>
      </c>
    </row>
    <row r="152" spans="1:40" x14ac:dyDescent="0.25">
      <c r="A152">
        <v>231</v>
      </c>
      <c r="B152" t="s">
        <v>311</v>
      </c>
      <c r="C152">
        <v>150</v>
      </c>
      <c r="D152" t="s">
        <v>312</v>
      </c>
      <c r="E152" t="s">
        <v>313</v>
      </c>
      <c r="F152" t="s">
        <v>314</v>
      </c>
      <c r="G152" t="s">
        <v>613</v>
      </c>
      <c r="H152" t="s">
        <v>316</v>
      </c>
      <c r="I152" t="s">
        <v>317</v>
      </c>
      <c r="J152" t="s">
        <v>314</v>
      </c>
      <c r="K152" t="s">
        <v>614</v>
      </c>
      <c r="L152" t="s">
        <v>319</v>
      </c>
      <c r="M152" t="s">
        <v>320</v>
      </c>
      <c r="N152" t="s">
        <v>314</v>
      </c>
      <c r="O152" s="8" t="s">
        <v>430</v>
      </c>
      <c r="P152" t="s">
        <v>314</v>
      </c>
      <c r="Q152" t="s">
        <v>322</v>
      </c>
      <c r="R152" t="s">
        <v>314</v>
      </c>
      <c r="S152" t="s">
        <v>338</v>
      </c>
      <c r="AD152" t="s">
        <v>325</v>
      </c>
      <c r="AE152" t="str" cm="1">
        <f t="array" ref="AE152">_xlfn.LET(
    _xlpm.texto_limpio, _xlfn.REDUCE(
        LOWER(Table13456[[#This Row],[Titulo]]),
        {"á";"é";"í";"ó";"ú";"ñ";",";" "},
        _xlfn.LAMBDA(_xlpm.acum,_xlpm.caracter, SUBSTITUTE(_xlpm.acum, _xlpm.caracter, CHOOSE(MATCH(_xlpm.caracter, {"á";"é";"í";"ó";"ú";"ñ";",";" "}, 0), "a","e","i","o","u","n","","")))
    ),
    _xlfn.CONCAT("/cantos/resucito/", AG152, "/", _xlpm.texto_limpio, ".html")
)</f>
        <v>/cantos/resucito/n/nosufrasporlosmalvados.html</v>
      </c>
      <c r="AF152" t="s">
        <v>326</v>
      </c>
      <c r="AG152" t="str">
        <f>LOWER(LEFT(Table13456[[#This Row],[Titulo]],1))</f>
        <v>n</v>
      </c>
      <c r="AH152" t="str">
        <f>_xlfn.CONCAT(Table13456[[#This Row],[ID]:[c021]])</f>
        <v>{id:150,title: "No sufras por los malvados", subtitle: "Sal 37 (36)", category: "Catecumenado", moments: ["Antiguo Testamento"], url: "/cantos/resucito/n/nosufrasporlosmalvados.html"},</v>
      </c>
      <c r="AI152" t="str">
        <f>UPPER(Table13456[[#This Row],[Titulo]])</f>
        <v>NO SUFRAS POR LOS MALVADOS</v>
      </c>
      <c r="AJ152" t="str">
        <f>LOWER(SUBSTITUTE(Table13456[[#This Row],[CANTO]], " ", ""))</f>
        <v>nosufrasporlosmalvados</v>
      </c>
      <c r="AK152" t="str">
        <f>Table13456[[#This Row],[Subtitle5]]</f>
        <v>Sal 37 (36)</v>
      </c>
      <c r="AM152" t="str">
        <f>Table1[[#Headers],[CANTO]]</f>
        <v>CANTO</v>
      </c>
      <c r="AN152" t="str">
        <f>Table13456[[#This Row],[CANTO]]</f>
        <v>NO SUFRAS POR LOS MALVADOS</v>
      </c>
    </row>
    <row r="153" spans="1:40" x14ac:dyDescent="0.25">
      <c r="A153">
        <v>122</v>
      </c>
      <c r="B153" t="s">
        <v>311</v>
      </c>
      <c r="C153">
        <v>151</v>
      </c>
      <c r="D153" t="s">
        <v>312</v>
      </c>
      <c r="E153" t="s">
        <v>313</v>
      </c>
      <c r="F153" t="s">
        <v>314</v>
      </c>
      <c r="G153" t="s">
        <v>615</v>
      </c>
      <c r="H153" t="s">
        <v>316</v>
      </c>
      <c r="I153" t="s">
        <v>317</v>
      </c>
      <c r="J153" t="s">
        <v>314</v>
      </c>
      <c r="K153" t="s">
        <v>616</v>
      </c>
      <c r="L153" t="s">
        <v>319</v>
      </c>
      <c r="M153" t="s">
        <v>320</v>
      </c>
      <c r="N153" t="s">
        <v>314</v>
      </c>
      <c r="O153" t="s">
        <v>329</v>
      </c>
      <c r="P153" t="s">
        <v>314</v>
      </c>
      <c r="Q153" t="s">
        <v>322</v>
      </c>
      <c r="R153" t="s">
        <v>314</v>
      </c>
      <c r="S153" t="s">
        <v>362</v>
      </c>
      <c r="T153" t="s">
        <v>323</v>
      </c>
      <c r="U153" t="s">
        <v>324</v>
      </c>
      <c r="V153" t="s">
        <v>323</v>
      </c>
      <c r="W153" t="s">
        <v>338</v>
      </c>
      <c r="AD153" t="s">
        <v>325</v>
      </c>
      <c r="AE153" t="str" cm="1">
        <f t="array" ref="AE153">_xlfn.LET(
    _xlpm.texto_limpio, _xlfn.REDUCE(
        LOWER(Table13456[[#This Row],[Titulo]]),
        {"á";"é";"í";"ó";"ú";"ñ";",";" "},
        _xlfn.LAMBDA(_xlpm.acum,_xlpm.caracter, SUBSTITUTE(_xlpm.acum, _xlpm.caracter, CHOOSE(MATCH(_xlpm.caracter, {"á";"é";"í";"ó";"ú";"ñ";",";" "}, 0), "a","e","i","o","u","n","","")))
    ),
    _xlfn.CONCAT("/cantos/resucito/", AG153, "/", _xlpm.texto_limpio, ".html")
)</f>
        <v>/cantos/resucito/n/nolimetangere.html</v>
      </c>
      <c r="AF153" t="s">
        <v>326</v>
      </c>
      <c r="AG153" t="str">
        <f>LOWER(LEFT(Table13456[[#This Row],[Titulo]],1))</f>
        <v>n</v>
      </c>
      <c r="AH153" t="str">
        <f>_xlfn.CONCAT(Table13456[[#This Row],[ID]:[c021]])</f>
        <v>{id:151,title: "Noli me tangere", subtitle: "Juan 20,15-17", category: "Precatecumenado", moments: ["Adviento", "Laudes/Visperas", "Antiguo Testamento"], url: "/cantos/resucito/n/nolimetangere.html"},</v>
      </c>
      <c r="AI153" t="str">
        <f>UPPER(Table13456[[#This Row],[Titulo]])</f>
        <v>NOLI ME TANGERE</v>
      </c>
      <c r="AJ153" t="str">
        <f>LOWER(SUBSTITUTE(Table13456[[#This Row],[CANTO]], " ", ""))</f>
        <v>nolimetangere</v>
      </c>
      <c r="AK153" t="str">
        <f>Table13456[[#This Row],[Subtitle5]]</f>
        <v>Juan 20,15-17</v>
      </c>
      <c r="AM153" t="str">
        <f>Table1[[#Headers],[CANTO]]</f>
        <v>CANTO</v>
      </c>
      <c r="AN153" t="str">
        <f>Table13456[[#This Row],[CANTO]]</f>
        <v>NOLI ME TANGERE</v>
      </c>
    </row>
    <row r="154" spans="1:40" x14ac:dyDescent="0.25">
      <c r="A154">
        <v>123</v>
      </c>
      <c r="B154" t="s">
        <v>311</v>
      </c>
      <c r="C154">
        <v>152</v>
      </c>
      <c r="D154" t="s">
        <v>312</v>
      </c>
      <c r="E154" t="s">
        <v>313</v>
      </c>
      <c r="F154" t="s">
        <v>314</v>
      </c>
      <c r="G154" t="s">
        <v>617</v>
      </c>
      <c r="H154" t="s">
        <v>316</v>
      </c>
      <c r="I154" t="s">
        <v>317</v>
      </c>
      <c r="J154" t="s">
        <v>314</v>
      </c>
      <c r="K154" t="s">
        <v>618</v>
      </c>
      <c r="L154" t="s">
        <v>319</v>
      </c>
      <c r="M154" t="s">
        <v>320</v>
      </c>
      <c r="N154" t="s">
        <v>314</v>
      </c>
      <c r="O154" t="s">
        <v>329</v>
      </c>
      <c r="P154" t="s">
        <v>314</v>
      </c>
      <c r="Q154" t="s">
        <v>322</v>
      </c>
      <c r="R154" t="s">
        <v>314</v>
      </c>
      <c r="S154" t="s">
        <v>337</v>
      </c>
      <c r="T154" t="s">
        <v>323</v>
      </c>
      <c r="U154" t="s">
        <v>438</v>
      </c>
      <c r="V154" t="s">
        <v>323</v>
      </c>
      <c r="W154" t="s">
        <v>330</v>
      </c>
      <c r="AD154" t="s">
        <v>325</v>
      </c>
      <c r="AE154" t="str" cm="1">
        <f t="array" ref="AE154">_xlfn.LET(
    _xlpm.texto_limpio, _xlfn.REDUCE(
        LOWER(Table13456[[#This Row],[Titulo]]),
        {"á";"é";"í";"ó";"ú";"ñ";",";" "},
        _xlfn.LAMBDA(_xlpm.acum,_xlpm.caracter, SUBSTITUTE(_xlpm.acum, _xlpm.caracter, CHOOSE(MATCH(_xlpm.caracter, {"á";"é";"í";"ó";"ú";"ñ";",";" "}, 0), "a","e","i","o","u","n","","")))
    ),
    _xlfn.CONCAT("/cantos/resucito/", AG154, "/", _xlpm.texto_limpio, ".html")
)</f>
        <v>/cantos/resucito/o/ohcieloslloveddeloalto.html</v>
      </c>
      <c r="AF154" t="s">
        <v>326</v>
      </c>
      <c r="AG154" t="str">
        <f>LOWER(LEFT(Table13456[[#This Row],[Titulo]],1))</f>
        <v>o</v>
      </c>
      <c r="AH154" t="str">
        <f>_xlfn.CONCAT(Table13456[[#This Row],[ID]:[c021]])</f>
        <v>{id:152,title: "Oh cielos, lloved de lo alto", subtitle: "Isaías 45,8", category: "Precatecumenado", moments: ["Cuaresma", "Fracción del Pan", "Comunión"], url: "/cantos/resucito/o/ohcieloslloveddeloalto.html"},</v>
      </c>
      <c r="AI154" t="str">
        <f>UPPER(Table13456[[#This Row],[Titulo]])</f>
        <v>OH CIELOS, LLOVED DE LO ALTO</v>
      </c>
      <c r="AJ154" t="str">
        <f>LOWER(SUBSTITUTE(Table13456[[#This Row],[CANTO]], " ", ""))</f>
        <v>ohcielos,lloveddeloalto</v>
      </c>
      <c r="AK154" t="str">
        <f>Table13456[[#This Row],[Subtitle5]]</f>
        <v>Isaías 45,8</v>
      </c>
      <c r="AM154" t="str">
        <f>Table1[[#Headers],[CANTO]]</f>
        <v>CANTO</v>
      </c>
      <c r="AN154" t="str">
        <f>Table13456[[#This Row],[CANTO]]</f>
        <v>OH CIELOS, LLOVED DE LO ALTO</v>
      </c>
    </row>
    <row r="155" spans="1:40" x14ac:dyDescent="0.25">
      <c r="A155">
        <v>124</v>
      </c>
      <c r="B155" t="s">
        <v>311</v>
      </c>
      <c r="C155">
        <v>153</v>
      </c>
      <c r="D155" t="s">
        <v>312</v>
      </c>
      <c r="E155" t="s">
        <v>313</v>
      </c>
      <c r="F155" t="s">
        <v>314</v>
      </c>
      <c r="G155" t="s">
        <v>619</v>
      </c>
      <c r="H155" t="s">
        <v>316</v>
      </c>
      <c r="I155" t="s">
        <v>317</v>
      </c>
      <c r="J155" t="s">
        <v>314</v>
      </c>
      <c r="K155" t="s">
        <v>271</v>
      </c>
      <c r="L155" t="s">
        <v>319</v>
      </c>
      <c r="M155" t="s">
        <v>320</v>
      </c>
      <c r="N155" t="s">
        <v>314</v>
      </c>
      <c r="O155" t="s">
        <v>329</v>
      </c>
      <c r="P155" t="s">
        <v>314</v>
      </c>
      <c r="Q155" t="s">
        <v>322</v>
      </c>
      <c r="R155" t="s">
        <v>314</v>
      </c>
      <c r="S155" t="s">
        <v>295</v>
      </c>
      <c r="T155" t="s">
        <v>323</v>
      </c>
      <c r="U155" t="s">
        <v>332</v>
      </c>
      <c r="AD155" t="s">
        <v>325</v>
      </c>
      <c r="AE155" t="str" cm="1">
        <f t="array" ref="AE155">_xlfn.LET(
    _xlpm.texto_limpio, _xlfn.REDUCE(
        LOWER(Table13456[[#This Row],[Titulo]]),
        {"á";"é";"í";"ó";"ú";"ñ";",";" "},
        _xlfn.LAMBDA(_xlpm.acum,_xlpm.caracter, SUBSTITUTE(_xlpm.acum, _xlpm.caracter, CHOOSE(MATCH(_xlpm.caracter, {"á";"é";"í";"ó";"ú";"ñ";",";" "}, 0), "a","e","i","o","u","n","","")))
    ),
    _xlfn.CONCAT("/cantos/resucito/", AG155, "/", _xlpm.texto_limpio, ".html")
)</f>
        <v>/cantos/resucito/o/ohdiosportunombresalvame.html</v>
      </c>
      <c r="AF155" t="s">
        <v>326</v>
      </c>
      <c r="AG155" t="str">
        <f>LOWER(LEFT(Table13456[[#This Row],[Titulo]],1))</f>
        <v>o</v>
      </c>
      <c r="AH155" t="str">
        <f>_xlfn.CONCAT(Table13456[[#This Row],[ID]:[c021]])</f>
        <v>{id:153,title: "Oh Dios, por tu nombre sálvame", subtitle: "Sal 54 (53)", category: "Precatecumenado", moments: ["Pascua", "Nuevo Testamento"], url: "/cantos/resucito/o/ohdiosportunombresalvame.html"},</v>
      </c>
      <c r="AI155" t="str">
        <f>UPPER(Table13456[[#This Row],[Titulo]])</f>
        <v>OH DIOS, POR TU NOMBRE SÁLVAME</v>
      </c>
      <c r="AJ155" t="str">
        <f>LOWER(SUBSTITUTE(Table13456[[#This Row],[CANTO]], " ", ""))</f>
        <v>ohdios,portunombresálvame</v>
      </c>
      <c r="AK155" t="str">
        <f>Table13456[[#This Row],[Subtitle5]]</f>
        <v>Sal 54 (53)</v>
      </c>
      <c r="AM155" t="str">
        <f>Table1[[#Headers],[CANTO]]</f>
        <v>CANTO</v>
      </c>
      <c r="AN155" t="str">
        <f>Table13456[[#This Row],[CANTO]]</f>
        <v>OH DIOS, POR TU NOMBRE SÁLVAME</v>
      </c>
    </row>
    <row r="156" spans="1:40" x14ac:dyDescent="0.25">
      <c r="A156">
        <v>125</v>
      </c>
      <c r="B156" t="s">
        <v>311</v>
      </c>
      <c r="C156">
        <v>154</v>
      </c>
      <c r="D156" t="s">
        <v>312</v>
      </c>
      <c r="E156" t="s">
        <v>313</v>
      </c>
      <c r="F156" t="s">
        <v>314</v>
      </c>
      <c r="G156" t="s">
        <v>620</v>
      </c>
      <c r="H156" t="s">
        <v>316</v>
      </c>
      <c r="I156" t="s">
        <v>317</v>
      </c>
      <c r="J156" t="s">
        <v>314</v>
      </c>
      <c r="K156" t="s">
        <v>273</v>
      </c>
      <c r="L156" t="s">
        <v>319</v>
      </c>
      <c r="M156" t="s">
        <v>320</v>
      </c>
      <c r="N156" t="s">
        <v>314</v>
      </c>
      <c r="O156" t="s">
        <v>329</v>
      </c>
      <c r="P156" t="s">
        <v>314</v>
      </c>
      <c r="Q156" t="s">
        <v>322</v>
      </c>
      <c r="R156" t="s">
        <v>314</v>
      </c>
      <c r="S156" t="s">
        <v>338</v>
      </c>
      <c r="AD156" t="s">
        <v>325</v>
      </c>
      <c r="AE156" t="str" cm="1">
        <f t="array" ref="AE156">_xlfn.LET(
    _xlpm.texto_limpio, _xlfn.REDUCE(
        LOWER(Table13456[[#This Row],[Titulo]]),
        {"á";"é";"í";"ó";"ú";"ñ";",";" "},
        _xlfn.LAMBDA(_xlpm.acum,_xlpm.caracter, SUBSTITUTE(_xlpm.acum, _xlpm.caracter, CHOOSE(MATCH(_xlpm.caracter, {"á";"é";"í";"ó";"ú";"ñ";",";" "}, 0), "a","e","i","o","u","n","","")))
    ),
    _xlfn.CONCAT("/cantos/resucito/", AG156, "/", _xlpm.texto_limpio, ".html")
)</f>
        <v>/cantos/resucito/o/ohdiostueresmidios.html</v>
      </c>
      <c r="AF156" t="s">
        <v>326</v>
      </c>
      <c r="AG156" t="str">
        <f>LOWER(LEFT(Table13456[[#This Row],[Titulo]],1))</f>
        <v>o</v>
      </c>
      <c r="AH156" t="str">
        <f>_xlfn.CONCAT(Table13456[[#This Row],[ID]:[c021]])</f>
        <v>{id:154,title: "Oh Dios, tú eres mi Dios", subtitle: "Sal 63 (62)", category: "Precatecumenado", moments: ["Antiguo Testamento"], url: "/cantos/resucito/o/ohdiostueresmidios.html"},</v>
      </c>
      <c r="AI156" t="str">
        <f>UPPER(Table13456[[#This Row],[Titulo]])</f>
        <v>OH DIOS, TÚ ERES MI DIOS</v>
      </c>
      <c r="AJ156" t="str">
        <f>LOWER(SUBSTITUTE(Table13456[[#This Row],[CANTO]], " ", ""))</f>
        <v>ohdios,túeresmidios</v>
      </c>
      <c r="AK156" t="str">
        <f>Table13456[[#This Row],[Subtitle5]]</f>
        <v>Sal 63 (62)</v>
      </c>
      <c r="AM156" t="str">
        <f>Table1[[#Headers],[CANTO]]</f>
        <v>CANTO</v>
      </c>
      <c r="AN156" t="str">
        <f>Table13456[[#This Row],[CANTO]]</f>
        <v>OH DIOS, TÚ ERES MI DIOS</v>
      </c>
    </row>
    <row r="157" spans="1:40" x14ac:dyDescent="0.25">
      <c r="A157">
        <v>126</v>
      </c>
      <c r="B157" t="s">
        <v>311</v>
      </c>
      <c r="C157">
        <v>155</v>
      </c>
      <c r="D157" t="s">
        <v>312</v>
      </c>
      <c r="E157" t="s">
        <v>313</v>
      </c>
      <c r="F157" t="s">
        <v>314</v>
      </c>
      <c r="G157" t="s">
        <v>621</v>
      </c>
      <c r="H157" t="s">
        <v>316</v>
      </c>
      <c r="I157" t="s">
        <v>317</v>
      </c>
      <c r="J157" t="s">
        <v>314</v>
      </c>
      <c r="K157" t="s">
        <v>275</v>
      </c>
      <c r="L157" t="s">
        <v>319</v>
      </c>
      <c r="M157" t="s">
        <v>320</v>
      </c>
      <c r="N157" t="s">
        <v>314</v>
      </c>
      <c r="O157" t="s">
        <v>329</v>
      </c>
      <c r="P157" t="s">
        <v>314</v>
      </c>
      <c r="Q157" t="s">
        <v>322</v>
      </c>
      <c r="R157" t="s">
        <v>314</v>
      </c>
      <c r="S157" t="s">
        <v>324</v>
      </c>
      <c r="T157" t="s">
        <v>323</v>
      </c>
      <c r="U157" t="s">
        <v>305</v>
      </c>
      <c r="V157" t="s">
        <v>323</v>
      </c>
      <c r="W157" t="s">
        <v>330</v>
      </c>
      <c r="X157" t="s">
        <v>323</v>
      </c>
      <c r="Y157" t="s">
        <v>338</v>
      </c>
      <c r="AD157" t="s">
        <v>325</v>
      </c>
      <c r="AE157" t="str" cm="1">
        <f t="array" ref="AE157">_xlfn.LET(
    _xlpm.texto_limpio, _xlfn.REDUCE(
        LOWER(Table13456[[#This Row],[Titulo]]),
        {"á";"é";"í";"ó";"ú";"ñ";",";" "},
        _xlfn.LAMBDA(_xlpm.acum,_xlpm.caracter, SUBSTITUTE(_xlpm.acum, _xlpm.caracter, CHOOSE(MATCH(_xlpm.caracter, {"á";"é";"í";"ó";"ú";"ñ";",";" "}, 0), "a","e","i","o","u","n","","")))
    ),
    _xlfn.CONCAT("/cantos/resucito/", AG157, "/", _xlpm.texto_limpio, ".html")
)</f>
        <v>/cantos/resucito/o/ohjesusamormio.html</v>
      </c>
      <c r="AF157" t="s">
        <v>326</v>
      </c>
      <c r="AG157" t="str">
        <f>LOWER(LEFT(Table13456[[#This Row],[Titulo]],1))</f>
        <v>o</v>
      </c>
      <c r="AH157" t="str">
        <f>_xlfn.CONCAT(Table13456[[#This Row],[ID]:[c021]])</f>
        <v>{id:155,title: "Oh Jesús, amor mío", subtitle: "(Kiko Argüello)", category: "Precatecumenado", moments: ["Laudes/Visperas", "Entrada", "Comunión", "Antiguo Testamento"], url: "/cantos/resucito/o/ohjesusamormio.html"},</v>
      </c>
      <c r="AI157" t="str">
        <f>UPPER(Table13456[[#This Row],[Titulo]])</f>
        <v>OH JESÚS, AMOR MÍO</v>
      </c>
      <c r="AJ157" t="str">
        <f>LOWER(SUBSTITUTE(Table13456[[#This Row],[CANTO]], " ", ""))</f>
        <v>ohjesús,amormío</v>
      </c>
      <c r="AK157" t="str">
        <f>Table13456[[#This Row],[Subtitle5]]</f>
        <v>(Kiko Argüello)</v>
      </c>
      <c r="AM157" t="str">
        <f>Table1[[#Headers],[CANTO]]</f>
        <v>CANTO</v>
      </c>
      <c r="AN157" t="str">
        <f>Table13456[[#This Row],[CANTO]]</f>
        <v>OH JESÚS, AMOR MÍO</v>
      </c>
    </row>
    <row r="158" spans="1:40" x14ac:dyDescent="0.25">
      <c r="A158">
        <v>127</v>
      </c>
      <c r="B158" t="s">
        <v>311</v>
      </c>
      <c r="C158">
        <v>156</v>
      </c>
      <c r="D158" t="s">
        <v>312</v>
      </c>
      <c r="E158" t="s">
        <v>313</v>
      </c>
      <c r="F158" t="s">
        <v>314</v>
      </c>
      <c r="G158" t="s">
        <v>622</v>
      </c>
      <c r="H158" t="s">
        <v>316</v>
      </c>
      <c r="I158" t="s">
        <v>317</v>
      </c>
      <c r="J158" t="s">
        <v>314</v>
      </c>
      <c r="K158" t="s">
        <v>623</v>
      </c>
      <c r="L158" t="s">
        <v>319</v>
      </c>
      <c r="M158" t="s">
        <v>320</v>
      </c>
      <c r="N158" t="s">
        <v>314</v>
      </c>
      <c r="O158" t="s">
        <v>329</v>
      </c>
      <c r="P158" t="s">
        <v>314</v>
      </c>
      <c r="Q158" t="s">
        <v>322</v>
      </c>
      <c r="R158" t="s">
        <v>314</v>
      </c>
      <c r="S158" t="s">
        <v>305</v>
      </c>
      <c r="T158" t="s">
        <v>323</v>
      </c>
      <c r="U158" t="s">
        <v>338</v>
      </c>
      <c r="AD158" t="s">
        <v>325</v>
      </c>
      <c r="AE158" t="str" cm="1">
        <f t="array" ref="AE158">_xlfn.LET(
    _xlpm.texto_limpio, _xlfn.REDUCE(
        LOWER(Table13456[[#This Row],[Titulo]]),
        {"á";"é";"í";"ó";"ú";"ñ";",";" "},
        _xlfn.LAMBDA(_xlpm.acum,_xlpm.caracter, SUBSTITUTE(_xlpm.acum, _xlpm.caracter, CHOOSE(MATCH(_xlpm.caracter, {"á";"é";"í";"ó";"ú";"ñ";",";" "}, 0), "a","e","i","o","u","n","","")))
    ),
    _xlfn.CONCAT("/cantos/resucito/", AG158, "/", _xlpm.texto_limpio, ".html")
)</f>
        <v>/cantos/resucito/o/ohmuerte¿dondeestatuvictoria?.html</v>
      </c>
      <c r="AF158" t="s">
        <v>326</v>
      </c>
      <c r="AG158" t="str">
        <f>LOWER(LEFT(Table13456[[#This Row],[Titulo]],1))</f>
        <v>o</v>
      </c>
      <c r="AH158" t="str">
        <f>_xlfn.CONCAT(Table13456[[#This Row],[ID]:[c021]])</f>
        <v>{id:156,title: "Oh muerte, ¿dónde está tu victoria?", subtitle: "1 Corintios 15", category: "Precatecumenado", moments: ["Entrada", "Antiguo Testamento"], url: "/cantos/resucito/o/ohmuerte¿dondeestatuvictoria?.html"},</v>
      </c>
      <c r="AI158" t="str">
        <f>UPPER(Table13456[[#This Row],[Titulo]])</f>
        <v>OH MUERTE, ¿DÓNDE ESTÁ TU VICTORIA?</v>
      </c>
      <c r="AJ158" t="str">
        <f>LOWER(SUBSTITUTE(Table13456[[#This Row],[CANTO]], " ", ""))</f>
        <v>ohmuerte,¿dóndeestátuvictoria?</v>
      </c>
      <c r="AK158" t="str">
        <f>Table13456[[#This Row],[Subtitle5]]</f>
        <v>1 Corintios 15</v>
      </c>
      <c r="AM158" t="str">
        <f>Table1[[#Headers],[CANTO]]</f>
        <v>CANTO</v>
      </c>
      <c r="AN158" t="str">
        <f>Table13456[[#This Row],[CANTO]]</f>
        <v>OH MUERTE, ¿DÓNDE ESTÁ TU VICTORIA?</v>
      </c>
    </row>
    <row r="159" spans="1:40" x14ac:dyDescent="0.25">
      <c r="A159">
        <v>232</v>
      </c>
      <c r="B159" t="s">
        <v>311</v>
      </c>
      <c r="C159">
        <v>157</v>
      </c>
      <c r="D159" t="s">
        <v>312</v>
      </c>
      <c r="E159" t="s">
        <v>313</v>
      </c>
      <c r="F159" t="s">
        <v>314</v>
      </c>
      <c r="G159" t="s">
        <v>624</v>
      </c>
      <c r="H159" t="s">
        <v>316</v>
      </c>
      <c r="I159" t="s">
        <v>317</v>
      </c>
      <c r="J159" t="s">
        <v>314</v>
      </c>
      <c r="K159" t="s">
        <v>625</v>
      </c>
      <c r="L159" t="s">
        <v>319</v>
      </c>
      <c r="M159" t="s">
        <v>320</v>
      </c>
      <c r="N159" t="s">
        <v>314</v>
      </c>
      <c r="O159" s="8" t="s">
        <v>430</v>
      </c>
      <c r="P159" t="s">
        <v>314</v>
      </c>
      <c r="Q159" t="s">
        <v>322</v>
      </c>
      <c r="R159" t="s">
        <v>314</v>
      </c>
      <c r="AD159" t="s">
        <v>325</v>
      </c>
      <c r="AE159" t="str" cm="1">
        <f t="array" ref="AE159">_xlfn.LET(
    _xlpm.texto_limpio, _xlfn.REDUCE(
        LOWER(Table13456[[#This Row],[Titulo]]),
        {"á";"é";"í";"ó";"ú";"ñ";",";" "},
        _xlfn.LAMBDA(_xlpm.acum,_xlpm.caracter, SUBSTITUTE(_xlpm.acum, _xlpm.caracter, CHOOSE(MATCH(_xlpm.caracter, {"á";"é";"í";"ó";"ú";"ñ";",";" "}, 0), "a","e","i","o","u","n","","")))
    ),
    _xlfn.CONCAT("/cantos/resucito/", AG159, "/", _xlpm.texto_limpio, ".html")
)</f>
        <v>/cantos/resucito/o/ohsenormicorazonyanoesambicioso.html</v>
      </c>
      <c r="AF159" t="s">
        <v>326</v>
      </c>
      <c r="AG159" t="str">
        <f>LOWER(LEFT(Table13456[[#This Row],[Titulo]],1))</f>
        <v>o</v>
      </c>
      <c r="AH159" t="str">
        <f>_xlfn.CONCAT(Table13456[[#This Row],[ID]:[c021]])</f>
        <v>{id:157,title: "Oh Señor, mi corazón ya no es ambicioso", subtitle: "Sal 131 (130)", category: "Catecumenado", moments: [""], url: "/cantos/resucito/o/ohsenormicorazonyanoesambicioso.html"},</v>
      </c>
      <c r="AI159" t="str">
        <f>UPPER(Table13456[[#This Row],[Titulo]])</f>
        <v>OH SEÑOR, MI CORAZÓN YA NO ES AMBICIOSO</v>
      </c>
      <c r="AJ159" t="str">
        <f>LOWER(SUBSTITUTE(Table13456[[#This Row],[CANTO]], " ", ""))</f>
        <v>ohseñor,micorazónyanoesambicioso</v>
      </c>
      <c r="AK159" t="str">
        <f>Table13456[[#This Row],[Subtitle5]]</f>
        <v>Sal 131 (130)</v>
      </c>
      <c r="AM159" t="str">
        <f>Table1[[#Headers],[CANTO]]</f>
        <v>CANTO</v>
      </c>
      <c r="AN159" t="str">
        <f>Table13456[[#This Row],[CANTO]]</f>
        <v>OH SEÑOR, MI CORAZÓN YA NO ES AMBICIOSO</v>
      </c>
    </row>
    <row r="160" spans="1:40" x14ac:dyDescent="0.25">
      <c r="A160">
        <v>128</v>
      </c>
      <c r="B160" t="s">
        <v>311</v>
      </c>
      <c r="C160">
        <v>158</v>
      </c>
      <c r="D160" t="s">
        <v>312</v>
      </c>
      <c r="E160" t="s">
        <v>313</v>
      </c>
      <c r="F160" t="s">
        <v>314</v>
      </c>
      <c r="G160" t="s">
        <v>626</v>
      </c>
      <c r="H160" t="s">
        <v>316</v>
      </c>
      <c r="I160" t="s">
        <v>317</v>
      </c>
      <c r="J160" t="s">
        <v>314</v>
      </c>
      <c r="K160" t="s">
        <v>627</v>
      </c>
      <c r="L160" t="s">
        <v>319</v>
      </c>
      <c r="M160" t="s">
        <v>320</v>
      </c>
      <c r="N160" t="s">
        <v>314</v>
      </c>
      <c r="O160" t="s">
        <v>329</v>
      </c>
      <c r="P160" t="s">
        <v>314</v>
      </c>
      <c r="Q160" t="s">
        <v>322</v>
      </c>
      <c r="R160" t="s">
        <v>314</v>
      </c>
      <c r="S160" t="s">
        <v>299</v>
      </c>
      <c r="AD160" t="s">
        <v>325</v>
      </c>
      <c r="AE160" t="str" cm="1">
        <f t="array" ref="AE160">_xlfn.LET(
    _xlpm.texto_limpio, _xlfn.REDUCE(
        LOWER(Table13456[[#This Row],[Titulo]]),
        {"á";"é";"í";"ó";"ú";"ñ";",";" "},
        _xlfn.LAMBDA(_xlpm.acum,_xlpm.caracter, SUBSTITUTE(_xlpm.acum, _xlpm.caracter, CHOOSE(MATCH(_xlpm.caracter, {"á";"é";"í";"ó";"ú";"ñ";",";" "}, 0), "a","e","i","o","u","n","","")))
    ),
    _xlfn.CONCAT("/cantos/resucito/", AG160, "/", _xlpm.texto_limpio, ".html")
)</f>
        <v>/cantos/resucito/o/ohsenornuestrodios.html</v>
      </c>
      <c r="AF160" t="s">
        <v>326</v>
      </c>
      <c r="AG160" t="str">
        <f>LOWER(LEFT(Table13456[[#This Row],[Titulo]],1))</f>
        <v>o</v>
      </c>
      <c r="AH160" t="str">
        <f>_xlfn.CONCAT(Table13456[[#This Row],[ID]:[c021]])</f>
        <v>{id:158,title: "Oh Señor, nuestro Dios", subtitle: "Salmo 8", category: "Precatecumenado", moments: ["Virgen"], url: "/cantos/resucito/o/ohsenornuestrodios.html"},</v>
      </c>
      <c r="AI160" t="str">
        <f>UPPER(Table13456[[#This Row],[Titulo]])</f>
        <v>OH SEÑOR, NUESTRO DIOS</v>
      </c>
      <c r="AJ160" t="str">
        <f>LOWER(SUBSTITUTE(Table13456[[#This Row],[CANTO]], " ", ""))</f>
        <v>ohseñor,nuestrodios</v>
      </c>
      <c r="AK160" t="str">
        <f>Table13456[[#This Row],[Subtitle5]]</f>
        <v>Salmo 8</v>
      </c>
      <c r="AM160" t="str">
        <f>Table1[[#Headers],[CANTO]]</f>
        <v>CANTO</v>
      </c>
      <c r="AN160" t="str">
        <f>Table13456[[#This Row],[CANTO]]</f>
        <v>OH SEÑOR, NUESTRO DIOS</v>
      </c>
    </row>
    <row r="161" spans="1:40" x14ac:dyDescent="0.25">
      <c r="A161">
        <v>129</v>
      </c>
      <c r="B161" t="s">
        <v>311</v>
      </c>
      <c r="C161">
        <v>159</v>
      </c>
      <c r="D161" t="s">
        <v>312</v>
      </c>
      <c r="E161" t="s">
        <v>313</v>
      </c>
      <c r="F161" t="s">
        <v>314</v>
      </c>
      <c r="G161" t="s">
        <v>628</v>
      </c>
      <c r="H161" t="s">
        <v>316</v>
      </c>
      <c r="I161" t="s">
        <v>317</v>
      </c>
      <c r="J161" t="s">
        <v>314</v>
      </c>
      <c r="K161" t="s">
        <v>629</v>
      </c>
      <c r="L161" t="s">
        <v>319</v>
      </c>
      <c r="M161" t="s">
        <v>320</v>
      </c>
      <c r="N161" t="s">
        <v>314</v>
      </c>
      <c r="O161" t="s">
        <v>329</v>
      </c>
      <c r="P161" t="s">
        <v>314</v>
      </c>
      <c r="Q161" t="s">
        <v>322</v>
      </c>
      <c r="R161" t="s">
        <v>314</v>
      </c>
      <c r="S161" t="s">
        <v>297</v>
      </c>
      <c r="T161" t="s">
        <v>323</v>
      </c>
      <c r="U161" t="s">
        <v>330</v>
      </c>
      <c r="AD161" t="s">
        <v>325</v>
      </c>
      <c r="AE161" t="str" cm="1">
        <f t="array" ref="AE161">_xlfn.LET(
    _xlpm.texto_limpio, _xlfn.REDUCE(
        LOWER(Table13456[[#This Row],[Titulo]]),
        {"á";"é";"í";"ó";"ú";"ñ";",";" "},
        _xlfn.LAMBDA(_xlpm.acum,_xlpm.caracter, SUBSTITUTE(_xlpm.acum, _xlpm.caracter, CHOOSE(MATCH(_xlpm.caracter, {"á";"é";"í";"ó";"ú";"ñ";",";" "}, 0), "a","e","i","o","u","n","","")))
    ),
    _xlfn.CONCAT("/cantos/resucito/", AG161, "/", _xlpm.texto_limpio, ".html")
)</f>
        <v>/cantos/resucito/o/ostomaredeentrelasnaciones.html</v>
      </c>
      <c r="AF161" t="s">
        <v>326</v>
      </c>
      <c r="AG161" t="str">
        <f>LOWER(LEFT(Table13456[[#This Row],[Titulo]],1))</f>
        <v>o</v>
      </c>
      <c r="AH161" t="str">
        <f>_xlfn.CONCAT(Table13456[[#This Row],[ID]:[c021]])</f>
        <v>{id:159,title: "Os tomaré de entre las naciones", subtitle: "Ezequiel 36,24-28", category: "Precatecumenado", moments: ["Pentecostés", "Comunión"], url: "/cantos/resucito/o/ostomaredeentrelasnaciones.html"},</v>
      </c>
      <c r="AI161" t="str">
        <f>UPPER(Table13456[[#This Row],[Titulo]])</f>
        <v>OS TOMARÉ DE ENTRE LAS NACIONES</v>
      </c>
      <c r="AJ161" t="str">
        <f>LOWER(SUBSTITUTE(Table13456[[#This Row],[CANTO]], " ", ""))</f>
        <v>ostomarédeentrelasnaciones</v>
      </c>
      <c r="AK161" t="str">
        <f>Table13456[[#This Row],[Subtitle5]]</f>
        <v>Ezequiel 36,24-28</v>
      </c>
      <c r="AM161" t="str">
        <f>Table1[[#Headers],[CANTO]]</f>
        <v>CANTO</v>
      </c>
      <c r="AN161" t="str">
        <f>Table13456[[#This Row],[CANTO]]</f>
        <v>OS TOMARÉ DE ENTRE LAS NACIONES</v>
      </c>
    </row>
    <row r="162" spans="1:40" x14ac:dyDescent="0.25">
      <c r="A162">
        <v>193</v>
      </c>
      <c r="B162" t="s">
        <v>311</v>
      </c>
      <c r="C162">
        <v>160</v>
      </c>
      <c r="D162" t="s">
        <v>312</v>
      </c>
      <c r="E162" t="s">
        <v>313</v>
      </c>
      <c r="F162" t="s">
        <v>314</v>
      </c>
      <c r="G162" t="s">
        <v>630</v>
      </c>
      <c r="H162" t="s">
        <v>316</v>
      </c>
      <c r="I162" t="s">
        <v>317</v>
      </c>
      <c r="J162" t="s">
        <v>314</v>
      </c>
      <c r="K162" t="s">
        <v>631</v>
      </c>
      <c r="L162" t="s">
        <v>319</v>
      </c>
      <c r="M162" t="s">
        <v>320</v>
      </c>
      <c r="N162" t="s">
        <v>314</v>
      </c>
      <c r="O162" s="7" t="s">
        <v>351</v>
      </c>
      <c r="P162" t="s">
        <v>314</v>
      </c>
      <c r="Q162" t="s">
        <v>322</v>
      </c>
      <c r="R162" t="s">
        <v>314</v>
      </c>
      <c r="AD162" t="s">
        <v>325</v>
      </c>
      <c r="AE162" t="str" cm="1">
        <f t="array" ref="AE162">_xlfn.LET(
    _xlpm.texto_limpio, _xlfn.REDUCE(
        LOWER(Table13456[[#This Row],[Titulo]]),
        {"á";"é";"í";"ó";"ú";"ñ";",";" "},
        _xlfn.LAMBDA(_xlpm.acum,_xlpm.caracter, SUBSTITUTE(_xlpm.acum, _xlpm.caracter, CHOOSE(MATCH(_xlpm.caracter, {"á";"é";"í";"ó";"ú";"ñ";",";" "}, 0), "a","e","i","o","u","n","","")))
    ),
    _xlfn.CONCAT("/cantos/resucito/", AG162, "/", _xlpm.texto_limpio, ".html")
)</f>
        <v>/cantos/resucito/p/padrenuestro.html</v>
      </c>
      <c r="AF162" t="s">
        <v>326</v>
      </c>
      <c r="AG162" t="str">
        <f>LOWER(LEFT(Table13456[[#This Row],[Titulo]],1))</f>
        <v>p</v>
      </c>
      <c r="AH162" t="str">
        <f>_xlfn.CONCAT(Table13456[[#This Row],[ID]:[c021]])</f>
        <v>{id:160,title: "Padre nuestro", subtitle: "Tiempo de la Elección", category: "Liturgia", moments: [""], url: "/cantos/resucito/p/padrenuestro.html"},</v>
      </c>
      <c r="AI162" t="str">
        <f>UPPER(Table13456[[#This Row],[Titulo]])</f>
        <v>PADRE NUESTRO</v>
      </c>
      <c r="AJ162" t="str">
        <f>LOWER(SUBSTITUTE(Table13456[[#This Row],[CANTO]], " ", ""))</f>
        <v>padrenuestro</v>
      </c>
      <c r="AK162" t="str">
        <f>Table13456[[#This Row],[Subtitle5]]</f>
        <v>Tiempo de la Elección</v>
      </c>
      <c r="AM162" t="str">
        <f>Table1[[#Headers],[CANTO]]</f>
        <v>CANTO</v>
      </c>
      <c r="AN162" t="str">
        <f>Table13456[[#This Row],[CANTO]]</f>
        <v>PADRE NUESTRO</v>
      </c>
    </row>
    <row r="163" spans="1:40" x14ac:dyDescent="0.25">
      <c r="A163">
        <v>130</v>
      </c>
      <c r="B163" t="s">
        <v>311</v>
      </c>
      <c r="C163">
        <v>161</v>
      </c>
      <c r="D163" t="s">
        <v>312</v>
      </c>
      <c r="E163" t="s">
        <v>313</v>
      </c>
      <c r="F163" t="s">
        <v>314</v>
      </c>
      <c r="G163" t="s">
        <v>632</v>
      </c>
      <c r="H163" t="s">
        <v>316</v>
      </c>
      <c r="I163" t="s">
        <v>317</v>
      </c>
      <c r="J163" t="s">
        <v>314</v>
      </c>
      <c r="K163" t="s">
        <v>633</v>
      </c>
      <c r="L163" t="s">
        <v>319</v>
      </c>
      <c r="M163" t="s">
        <v>320</v>
      </c>
      <c r="N163" t="s">
        <v>314</v>
      </c>
      <c r="O163" t="s">
        <v>329</v>
      </c>
      <c r="P163" t="s">
        <v>314</v>
      </c>
      <c r="Q163" t="s">
        <v>322</v>
      </c>
      <c r="R163" t="s">
        <v>314</v>
      </c>
      <c r="AD163" t="s">
        <v>325</v>
      </c>
      <c r="AE163" t="str" cm="1">
        <f t="array" ref="AE163">_xlfn.LET(
    _xlpm.texto_limpio, _xlfn.REDUCE(
        LOWER(Table13456[[#This Row],[Titulo]]),
        {"á";"é";"í";"ó";"ú";"ñ";",";" "},
        _xlfn.LAMBDA(_xlpm.acum,_xlpm.caracter, SUBSTITUTE(_xlpm.acum, _xlpm.caracter, CHOOSE(MATCH(_xlpm.caracter, {"á";"é";"í";"ó";"ú";"ñ";",";" "}, 0), "a","e","i","o","u","n","","")))
    ),
    _xlfn.CONCAT("/cantos/resucito/", AG163, "/", _xlpm.texto_limpio, ".html")
)</f>
        <v>/cantos/resucito/p/palomaincorrupta.html</v>
      </c>
      <c r="AF163" t="s">
        <v>326</v>
      </c>
      <c r="AG163" t="str">
        <f>LOWER(LEFT(Table13456[[#This Row],[Titulo]],1))</f>
        <v>p</v>
      </c>
      <c r="AH163" t="str">
        <f>_xlfn.CONCAT(Table13456[[#This Row],[ID]:[c021]])</f>
        <v>{id:161,title: "Paloma incorrupta", subtitle: "Kontákion (Romano el Meloda)", category: "Precatecumenado", moments: [""], url: "/cantos/resucito/p/palomaincorrupta.html"},</v>
      </c>
      <c r="AI163" t="str">
        <f>UPPER(Table13456[[#This Row],[Titulo]])</f>
        <v>PALOMA INCORRUPTA</v>
      </c>
      <c r="AJ163" t="str">
        <f>LOWER(SUBSTITUTE(Table13456[[#This Row],[CANTO]], " ", ""))</f>
        <v>palomaincorrupta</v>
      </c>
      <c r="AK163" t="str">
        <f>Table13456[[#This Row],[Subtitle5]]</f>
        <v>Kontákion (Romano el Meloda)</v>
      </c>
      <c r="AM163" t="str">
        <f>Table1[[#Headers],[CANTO]]</f>
        <v>CANTO</v>
      </c>
      <c r="AN163" t="str">
        <f>Table13456[[#This Row],[CANTO]]</f>
        <v>PALOMA INCORRUPTA</v>
      </c>
    </row>
    <row r="164" spans="1:40" x14ac:dyDescent="0.25">
      <c r="A164">
        <v>131</v>
      </c>
      <c r="B164" t="s">
        <v>311</v>
      </c>
      <c r="C164">
        <v>162</v>
      </c>
      <c r="D164" t="s">
        <v>312</v>
      </c>
      <c r="E164" t="s">
        <v>313</v>
      </c>
      <c r="F164" t="s">
        <v>314</v>
      </c>
      <c r="G164" t="s">
        <v>297</v>
      </c>
      <c r="H164" t="s">
        <v>316</v>
      </c>
      <c r="I164" t="s">
        <v>317</v>
      </c>
      <c r="J164" t="s">
        <v>314</v>
      </c>
      <c r="K164" t="s">
        <v>634</v>
      </c>
      <c r="L164" t="s">
        <v>319</v>
      </c>
      <c r="M164" t="s">
        <v>320</v>
      </c>
      <c r="N164" t="s">
        <v>314</v>
      </c>
      <c r="O164" t="s">
        <v>329</v>
      </c>
      <c r="P164" t="s">
        <v>314</v>
      </c>
      <c r="Q164" t="s">
        <v>322</v>
      </c>
      <c r="R164" t="s">
        <v>314</v>
      </c>
      <c r="AD164" t="s">
        <v>325</v>
      </c>
      <c r="AE164" t="str" cm="1">
        <f t="array" ref="AE164">_xlfn.LET(
    _xlpm.texto_limpio, _xlfn.REDUCE(
        LOWER(Table13456[[#This Row],[Titulo]]),
        {"á";"é";"í";"ó";"ú";"ñ";",";" "},
        _xlfn.LAMBDA(_xlpm.acum,_xlpm.caracter, SUBSTITUTE(_xlpm.acum, _xlpm.caracter, CHOOSE(MATCH(_xlpm.caracter, {"á";"é";"í";"ó";"ú";"ñ";",";" "}, 0), "a","e","i","o","u","n","","")))
    ),
    _xlfn.CONCAT("/cantos/resucito/", AG164, "/", _xlpm.texto_limpio, ".html")
)</f>
        <v>/cantos/resucito/p/pentecostes.html</v>
      </c>
      <c r="AF164" t="s">
        <v>326</v>
      </c>
      <c r="AG164" t="str">
        <f>LOWER(LEFT(Table13456[[#This Row],[Titulo]],1))</f>
        <v>p</v>
      </c>
      <c r="AH164" t="str">
        <f>_xlfn.CONCAT(Table13456[[#This Row],[ID]:[c021]])</f>
        <v>{id:162,title: "Pentecostés", subtitle: "Hchos de los Apostoles 2,1-13 ", category: "Precatecumenado", moments: [""], url: "/cantos/resucito/p/pentecostes.html"},</v>
      </c>
      <c r="AI164" t="str">
        <f>UPPER(Table13456[[#This Row],[Titulo]])</f>
        <v>PENTECOSTÉS</v>
      </c>
      <c r="AJ164" t="str">
        <f>LOWER(SUBSTITUTE(Table13456[[#This Row],[CANTO]], " ", ""))</f>
        <v>pentecostés</v>
      </c>
      <c r="AK164" t="str">
        <f>Table13456[[#This Row],[Subtitle5]]</f>
        <v xml:space="preserve">Hchos de los Apostoles 2,1-13 </v>
      </c>
      <c r="AM164" t="str">
        <f>Table1[[#Headers],[CANTO]]</f>
        <v>CANTO</v>
      </c>
      <c r="AN164" t="str">
        <f>Table13456[[#This Row],[CANTO]]</f>
        <v>PENTECOSTÉS</v>
      </c>
    </row>
    <row r="165" spans="1:40" x14ac:dyDescent="0.25">
      <c r="A165">
        <v>194</v>
      </c>
      <c r="B165" t="s">
        <v>311</v>
      </c>
      <c r="C165">
        <v>163</v>
      </c>
      <c r="D165" t="s">
        <v>312</v>
      </c>
      <c r="E165" t="s">
        <v>313</v>
      </c>
      <c r="F165" t="s">
        <v>314</v>
      </c>
      <c r="G165" t="s">
        <v>635</v>
      </c>
      <c r="H165" t="s">
        <v>316</v>
      </c>
      <c r="I165" t="s">
        <v>317</v>
      </c>
      <c r="J165" t="s">
        <v>314</v>
      </c>
      <c r="K165" t="s">
        <v>636</v>
      </c>
      <c r="L165" t="s">
        <v>319</v>
      </c>
      <c r="M165" t="s">
        <v>320</v>
      </c>
      <c r="N165" t="s">
        <v>314</v>
      </c>
      <c r="O165" s="7" t="s">
        <v>351</v>
      </c>
      <c r="P165" t="s">
        <v>314</v>
      </c>
      <c r="Q165" t="s">
        <v>322</v>
      </c>
      <c r="R165" t="s">
        <v>314</v>
      </c>
      <c r="AD165" t="s">
        <v>325</v>
      </c>
      <c r="AE165" t="str" cm="1">
        <f t="array" ref="AE165">_xlfn.LET(
    _xlpm.texto_limpio, _xlfn.REDUCE(
        LOWER(Table13456[[#This Row],[Titulo]]),
        {"á";"é";"í";"ó";"ú";"ñ";",";" "},
        _xlfn.LAMBDA(_xlpm.acum,_xlpm.caracter, SUBSTITUTE(_xlpm.acum, _xlpm.caracter, CHOOSE(MATCH(_xlpm.caracter, {"á";"é";"í";"ó";"ú";"ñ";",";" "}, 0), "a","e","i","o","u","n","","")))
    ),
    _xlfn.CONCAT("/cantos/resucito/", AG165, "/", _xlpm.texto_limpio, ".html")
)</f>
        <v>/cantos/resucito/p/plegariaeucaristicaii.html</v>
      </c>
      <c r="AF165" t="s">
        <v>326</v>
      </c>
      <c r="AG165" t="str">
        <f>LOWER(LEFT(Table13456[[#This Row],[Titulo]],1))</f>
        <v>p</v>
      </c>
      <c r="AH165" t="str">
        <f>_xlfn.CONCAT(Table13456[[#This Row],[ID]:[c021]])</f>
        <v>{id:163,title: "Plegaria Eucarística II", subtitle: "Modelo I", category: "Liturgia", moments: [""], url: "/cantos/resucito/p/plegariaeucaristicaii.html"},</v>
      </c>
      <c r="AI165" t="str">
        <f>UPPER(Table13456[[#This Row],[Titulo]])</f>
        <v>PLEGARIA EUCARÍSTICA II</v>
      </c>
      <c r="AJ165" t="str">
        <f>LOWER(SUBSTITUTE(Table13456[[#This Row],[CANTO]], " ", ""))</f>
        <v>plegariaeucarísticaii</v>
      </c>
      <c r="AK165" t="str">
        <f>Table13456[[#This Row],[Subtitle5]]</f>
        <v>Modelo I</v>
      </c>
      <c r="AM165" t="str">
        <f>Table1[[#Headers],[CANTO]]</f>
        <v>CANTO</v>
      </c>
      <c r="AN165" t="str">
        <f>Table13456[[#This Row],[CANTO]]</f>
        <v>PLEGARIA EUCARÍSTICA II</v>
      </c>
    </row>
    <row r="166" spans="1:40" x14ac:dyDescent="0.25">
      <c r="A166">
        <v>197</v>
      </c>
      <c r="B166" t="s">
        <v>311</v>
      </c>
      <c r="C166">
        <v>164</v>
      </c>
      <c r="D166" t="s">
        <v>312</v>
      </c>
      <c r="E166" t="s">
        <v>313</v>
      </c>
      <c r="F166" t="s">
        <v>314</v>
      </c>
      <c r="G166" t="s">
        <v>635</v>
      </c>
      <c r="H166" t="s">
        <v>316</v>
      </c>
      <c r="I166" t="s">
        <v>317</v>
      </c>
      <c r="J166" t="s">
        <v>314</v>
      </c>
      <c r="K166" t="s">
        <v>637</v>
      </c>
      <c r="L166" t="s">
        <v>319</v>
      </c>
      <c r="M166" t="s">
        <v>320</v>
      </c>
      <c r="N166" t="s">
        <v>314</v>
      </c>
      <c r="O166" s="7" t="s">
        <v>351</v>
      </c>
      <c r="P166" t="s">
        <v>314</v>
      </c>
      <c r="Q166" t="s">
        <v>322</v>
      </c>
      <c r="R166" t="s">
        <v>314</v>
      </c>
      <c r="AD166" t="s">
        <v>325</v>
      </c>
      <c r="AE166" t="str" cm="1">
        <f t="array" ref="AE166">_xlfn.LET(
    _xlpm.texto_limpio, _xlfn.REDUCE(
        LOWER(Table13456[[#This Row],[Titulo]]),
        {"á";"é";"í";"ó";"ú";"ñ";",";" "},
        _xlfn.LAMBDA(_xlpm.acum,_xlpm.caracter, SUBSTITUTE(_xlpm.acum, _xlpm.caracter, CHOOSE(MATCH(_xlpm.caracter, {"á";"é";"í";"ó";"ú";"ñ";",";" "}, 0), "a","e","i","o","u","n","","")))
    ),
    _xlfn.CONCAT("/cantos/resucito/", AG166, "/", _xlpm.texto_limpio, ".html")
)</f>
        <v>/cantos/resucito/p/plegariaeucaristicaii.html</v>
      </c>
      <c r="AF166" t="s">
        <v>326</v>
      </c>
      <c r="AG166" t="str">
        <f>LOWER(LEFT(Table13456[[#This Row],[Titulo]],1))</f>
        <v>p</v>
      </c>
      <c r="AH166" t="str">
        <f>_xlfn.CONCAT(Table13456[[#This Row],[ID]:[c021]])</f>
        <v>{id:164,title: "Plegaria Eucarística II", subtitle: "Modelo II (1987)", category: "Liturgia", moments: [""], url: "/cantos/resucito/p/plegariaeucaristicaii.html"},</v>
      </c>
      <c r="AI166" t="str">
        <f>UPPER(Table13456[[#This Row],[Titulo]])</f>
        <v>PLEGARIA EUCARÍSTICA II</v>
      </c>
      <c r="AJ166" t="str">
        <f>LOWER(SUBSTITUTE(Table13456[[#This Row],[CANTO]], " ", ""))</f>
        <v>plegariaeucarísticaii</v>
      </c>
      <c r="AK166" t="str">
        <f>Table13456[[#This Row],[Subtitle5]]</f>
        <v>Modelo II (1987)</v>
      </c>
      <c r="AM166" t="str">
        <f>Table1[[#Headers],[CANTO]]</f>
        <v>CANTO</v>
      </c>
      <c r="AN166" t="str">
        <f>Table13456[[#This Row],[CANTO]]</f>
        <v>PLEGARIA EUCARÍSTICA II</v>
      </c>
    </row>
    <row r="167" spans="1:40" x14ac:dyDescent="0.25">
      <c r="A167">
        <v>200</v>
      </c>
      <c r="B167" t="s">
        <v>311</v>
      </c>
      <c r="C167">
        <v>165</v>
      </c>
      <c r="D167" t="s">
        <v>312</v>
      </c>
      <c r="E167" t="s">
        <v>313</v>
      </c>
      <c r="F167" t="s">
        <v>314</v>
      </c>
      <c r="G167" t="s">
        <v>638</v>
      </c>
      <c r="H167" t="s">
        <v>316</v>
      </c>
      <c r="I167" t="s">
        <v>317</v>
      </c>
      <c r="J167" t="s">
        <v>314</v>
      </c>
      <c r="K167" s="9" t="s">
        <v>639</v>
      </c>
      <c r="L167" t="s">
        <v>319</v>
      </c>
      <c r="M167" t="s">
        <v>320</v>
      </c>
      <c r="N167" t="s">
        <v>314</v>
      </c>
      <c r="O167" s="7" t="s">
        <v>351</v>
      </c>
      <c r="P167" t="s">
        <v>314</v>
      </c>
      <c r="Q167" t="s">
        <v>322</v>
      </c>
      <c r="R167" t="s">
        <v>314</v>
      </c>
      <c r="AD167" t="s">
        <v>325</v>
      </c>
      <c r="AE167" t="str" cm="1">
        <f t="array" ref="AE167">_xlfn.LET(
    _xlpm.texto_limpio, _xlfn.REDUCE(
        LOWER(Table13456[[#This Row],[Titulo]]),
        {"á";"é";"í";"ó";"ú";"ñ";",";" "},
        _xlfn.LAMBDA(_xlpm.acum,_xlpm.caracter, SUBSTITUTE(_xlpm.acum, _xlpm.caracter, CHOOSE(MATCH(_xlpm.caracter, {"á";"é";"í";"ó";"ú";"ñ";",";" "}, 0), "a","e","i","o","u","n","","")))
    ),
    _xlfn.CONCAT("/cantos/resucito/", AG167, "/", _xlpm.texto_limpio, ".html")
)</f>
        <v>/cantos/resucito/p/plegariaeucaristicaiv.html</v>
      </c>
      <c r="AF167" t="s">
        <v>326</v>
      </c>
      <c r="AG167" t="str">
        <f>LOWER(LEFT(Table13456[[#This Row],[Titulo]],1))</f>
        <v>p</v>
      </c>
      <c r="AH167" t="str">
        <f>_xlfn.CONCAT(Table13456[[#This Row],[ID]:[c021]])</f>
        <v>{id:165,title: "Plegaria Eucarística IV ", subtitle: "(1988)", category: "Liturgia", moments: [""], url: "/cantos/resucito/p/plegariaeucaristicaiv.html"},</v>
      </c>
      <c r="AI167" t="str">
        <f>UPPER(Table13456[[#This Row],[Titulo]])</f>
        <v xml:space="preserve">PLEGARIA EUCARÍSTICA IV </v>
      </c>
      <c r="AJ167" t="str">
        <f>LOWER(SUBSTITUTE(Table13456[[#This Row],[CANTO]], " ", ""))</f>
        <v>plegariaeucarísticaiv</v>
      </c>
      <c r="AK167" t="str">
        <f>Table13456[[#This Row],[Subtitle5]]</f>
        <v>(1988)</v>
      </c>
      <c r="AM167" t="str">
        <f>Table1[[#Headers],[CANTO]]</f>
        <v>CANTO</v>
      </c>
      <c r="AN167" t="str">
        <f>Table13456[[#This Row],[CANTO]]</f>
        <v xml:space="preserve">PLEGARIA EUCARÍSTICA IV </v>
      </c>
    </row>
    <row r="168" spans="1:40" x14ac:dyDescent="0.25">
      <c r="A168">
        <v>132</v>
      </c>
      <c r="B168" t="s">
        <v>311</v>
      </c>
      <c r="C168">
        <v>166</v>
      </c>
      <c r="D168" t="s">
        <v>312</v>
      </c>
      <c r="E168" t="s">
        <v>313</v>
      </c>
      <c r="F168" t="s">
        <v>314</v>
      </c>
      <c r="G168" t="s">
        <v>640</v>
      </c>
      <c r="H168" t="s">
        <v>316</v>
      </c>
      <c r="I168" t="s">
        <v>317</v>
      </c>
      <c r="J168" t="s">
        <v>314</v>
      </c>
      <c r="K168" s="9" t="s">
        <v>641</v>
      </c>
      <c r="L168" t="s">
        <v>319</v>
      </c>
      <c r="M168" t="s">
        <v>320</v>
      </c>
      <c r="N168" t="s">
        <v>314</v>
      </c>
      <c r="O168" t="s">
        <v>329</v>
      </c>
      <c r="P168" t="s">
        <v>314</v>
      </c>
      <c r="Q168" t="s">
        <v>322</v>
      </c>
      <c r="R168" t="s">
        <v>314</v>
      </c>
      <c r="AD168" t="s">
        <v>325</v>
      </c>
      <c r="AE168" t="str" cm="1">
        <f t="array" ref="AE168">_xlfn.LET(
    _xlpm.texto_limpio, _xlfn.REDUCE(
        LOWER(Table13456[[#This Row],[Titulo]]),
        {"á";"é";"í";"ó";"ú";"ñ";",";" "},
        _xlfn.LAMBDA(_xlpm.acum,_xlpm.caracter, SUBSTITUTE(_xlpm.acum, _xlpm.caracter, CHOOSE(MATCH(_xlpm.caracter, {"á";"é";"í";"ó";"ú";"ñ";",";" "}, 0), "a","e","i","o","u","n","","")))
    ),
    _xlfn.CONCAT("/cantos/resucito/", AG168, "/", _xlpm.texto_limpio, ".html")
)</f>
        <v>/cantos/resucito/p/porelamordemisamigos.html</v>
      </c>
      <c r="AF168" t="s">
        <v>326</v>
      </c>
      <c r="AG168" t="str">
        <f>LOWER(LEFT(Table13456[[#This Row],[Titulo]],1))</f>
        <v>p</v>
      </c>
      <c r="AH168" t="str">
        <f>_xlfn.CONCAT(Table13456[[#This Row],[ID]:[c021]])</f>
        <v>{id:166,title: "Por el amor de mis amigos", subtitle: "Sal 122 (121) - Melodía hebraica ", category: "Precatecumenado", moments: [""], url: "/cantos/resucito/p/porelamordemisamigos.html"},</v>
      </c>
      <c r="AI168" t="str">
        <f>UPPER(Table13456[[#This Row],[Titulo]])</f>
        <v>POR EL AMOR DE MIS AMIGOS</v>
      </c>
      <c r="AJ168" t="str">
        <f>LOWER(SUBSTITUTE(Table13456[[#This Row],[CANTO]], " ", ""))</f>
        <v>porelamordemisamigos</v>
      </c>
      <c r="AK168" t="str">
        <f>Table13456[[#This Row],[Subtitle5]]</f>
        <v xml:space="preserve">Sal 122 (121) - Melodía hebraica </v>
      </c>
      <c r="AM168" t="str">
        <f>Table1[[#Headers],[CANTO]]</f>
        <v>CANTO</v>
      </c>
      <c r="AN168" t="str">
        <f>Table13456[[#This Row],[CANTO]]</f>
        <v>POR EL AMOR DE MIS AMIGOS</v>
      </c>
    </row>
    <row r="169" spans="1:40" x14ac:dyDescent="0.25">
      <c r="A169">
        <v>133</v>
      </c>
      <c r="B169" t="s">
        <v>311</v>
      </c>
      <c r="C169">
        <v>167</v>
      </c>
      <c r="D169" t="s">
        <v>312</v>
      </c>
      <c r="E169" t="s">
        <v>313</v>
      </c>
      <c r="F169" t="s">
        <v>314</v>
      </c>
      <c r="G169" t="s">
        <v>642</v>
      </c>
      <c r="H169" t="s">
        <v>316</v>
      </c>
      <c r="I169" t="s">
        <v>317</v>
      </c>
      <c r="J169" t="s">
        <v>314</v>
      </c>
      <c r="K169" t="s">
        <v>643</v>
      </c>
      <c r="L169" t="s">
        <v>319</v>
      </c>
      <c r="M169" t="s">
        <v>320</v>
      </c>
      <c r="N169" t="s">
        <v>314</v>
      </c>
      <c r="O169" t="s">
        <v>329</v>
      </c>
      <c r="P169" t="s">
        <v>314</v>
      </c>
      <c r="Q169" t="s">
        <v>322</v>
      </c>
      <c r="R169" t="s">
        <v>314</v>
      </c>
      <c r="AD169" t="s">
        <v>325</v>
      </c>
      <c r="AE169" t="str" cm="1">
        <f t="array" ref="AE169">_xlfn.LET(
    _xlpm.texto_limpio, _xlfn.REDUCE(
        LOWER(Table13456[[#This Row],[Titulo]]),
        {"á";"é";"í";"ó";"ú";"ñ";",";" "},
        _xlfn.LAMBDA(_xlpm.acum,_xlpm.caracter, SUBSTITUTE(_xlpm.acum, _xlpm.caracter, CHOOSE(MATCH(_xlpm.caracter, {"á";"é";"í";"ó";"ú";"ñ";",";" "}, 0), "a","e","i","o","u","n","","")))
    ),
    _xlfn.CONCAT("/cantos/resucito/", AG169, "/", _xlpm.texto_limpio, ".html")
)</f>
        <v>/cantos/resucito/p/porqueestanocheesdiferente.html</v>
      </c>
      <c r="AF169" t="s">
        <v>326</v>
      </c>
      <c r="AG169" t="str">
        <f>LOWER(LEFT(Table13456[[#This Row],[Titulo]],1))</f>
        <v>p</v>
      </c>
      <c r="AH169" t="str">
        <f>_xlfn.CONCAT(Table13456[[#This Row],[ID]:[c021]])</f>
        <v>{id:167,title: "Por qué esta noche es diferente", subtitle: "Haggadá de Pesaj - Melodía hebraica", category: "Precatecumenado", moments: [""], url: "/cantos/resucito/p/porqueestanocheesdiferente.html"},</v>
      </c>
      <c r="AI169" t="str">
        <f>UPPER(Table13456[[#This Row],[Titulo]])</f>
        <v>POR QUÉ ESTA NOCHE ES DIFERENTE</v>
      </c>
      <c r="AJ169" t="str">
        <f>LOWER(SUBSTITUTE(Table13456[[#This Row],[CANTO]], " ", ""))</f>
        <v>porquéestanocheesdiferente</v>
      </c>
      <c r="AK169" t="str">
        <f>Table13456[[#This Row],[Subtitle5]]</f>
        <v>Haggadá de Pesaj - Melodía hebraica</v>
      </c>
      <c r="AM169" t="str">
        <f>Table1[[#Headers],[CANTO]]</f>
        <v>CANTO</v>
      </c>
      <c r="AN169" t="str">
        <f>Table13456[[#This Row],[CANTO]]</f>
        <v>POR QUÉ ESTA NOCHE ES DIFERENTE</v>
      </c>
    </row>
    <row r="170" spans="1:40" x14ac:dyDescent="0.25">
      <c r="A170">
        <v>134</v>
      </c>
      <c r="B170" t="s">
        <v>311</v>
      </c>
      <c r="C170">
        <v>168</v>
      </c>
      <c r="D170" t="s">
        <v>312</v>
      </c>
      <c r="E170" t="s">
        <v>313</v>
      </c>
      <c r="F170" t="s">
        <v>314</v>
      </c>
      <c r="G170" t="s">
        <v>644</v>
      </c>
      <c r="H170" t="s">
        <v>316</v>
      </c>
      <c r="I170" t="s">
        <v>317</v>
      </c>
      <c r="J170" t="s">
        <v>314</v>
      </c>
      <c r="K170" s="9" t="s">
        <v>645</v>
      </c>
      <c r="L170" t="s">
        <v>319</v>
      </c>
      <c r="M170" t="s">
        <v>320</v>
      </c>
      <c r="N170" t="s">
        <v>314</v>
      </c>
      <c r="O170" t="s">
        <v>329</v>
      </c>
      <c r="P170" t="s">
        <v>314</v>
      </c>
      <c r="Q170" t="s">
        <v>322</v>
      </c>
      <c r="R170" t="s">
        <v>314</v>
      </c>
      <c r="AD170" t="s">
        <v>325</v>
      </c>
      <c r="AE170" t="str" cm="1">
        <f t="array" ref="AE170">_xlfn.LET(
    _xlpm.texto_limpio, _xlfn.REDUCE(
        LOWER(Table13456[[#This Row],[Titulo]]),
        {"á";"é";"í";"ó";"ú";"ñ";",";" "},
        _xlfn.LAMBDA(_xlpm.acum,_xlpm.caracter, SUBSTITUTE(_xlpm.acum, _xlpm.caracter, CHOOSE(MATCH(_xlpm.caracter, {"á";"é";"í";"ó";"ú";"ñ";",";" "}, 0), "a","e","i","o","u","n","","")))
    ),
    _xlfn.CONCAT("/cantos/resucito/", AG170, "/", _xlpm.texto_limpio, ".html")
)</f>
        <v>/cantos/resucito/p/porquelasgentesconjuran.html</v>
      </c>
      <c r="AF170" t="s">
        <v>326</v>
      </c>
      <c r="AG170" t="str">
        <f>LOWER(LEFT(Table13456[[#This Row],[Titulo]],1))</f>
        <v>p</v>
      </c>
      <c r="AH170" t="str">
        <f>_xlfn.CONCAT(Table13456[[#This Row],[ID]:[c021]])</f>
        <v>{id:168,title: "Por qué las gentes conjuran", subtitle: "Salmo 2", category: "Precatecumenado", moments: [""], url: "/cantos/resucito/p/porquelasgentesconjuran.html"},</v>
      </c>
      <c r="AI170" t="str">
        <f>UPPER(Table13456[[#This Row],[Titulo]])</f>
        <v>POR QUÉ LAS GENTES CONJURAN</v>
      </c>
      <c r="AJ170" t="str">
        <f>LOWER(SUBSTITUTE(Table13456[[#This Row],[CANTO]], " ", ""))</f>
        <v>porquélasgentesconjuran</v>
      </c>
      <c r="AK170" t="str">
        <f>Table13456[[#This Row],[Subtitle5]]</f>
        <v>Salmo 2</v>
      </c>
      <c r="AM170" t="str">
        <f>Table1[[#Headers],[CANTO]]</f>
        <v>CANTO</v>
      </c>
      <c r="AN170" t="str">
        <f>Table13456[[#This Row],[CANTO]]</f>
        <v>POR QUÉ LAS GENTES CONJURAN</v>
      </c>
    </row>
    <row r="171" spans="1:40" x14ac:dyDescent="0.25">
      <c r="A171">
        <v>135</v>
      </c>
      <c r="B171" t="s">
        <v>311</v>
      </c>
      <c r="C171">
        <v>169</v>
      </c>
      <c r="D171" t="s">
        <v>312</v>
      </c>
      <c r="E171" t="s">
        <v>313</v>
      </c>
      <c r="F171" t="s">
        <v>314</v>
      </c>
      <c r="G171" t="s">
        <v>646</v>
      </c>
      <c r="H171" t="s">
        <v>316</v>
      </c>
      <c r="I171" t="s">
        <v>317</v>
      </c>
      <c r="J171" t="s">
        <v>314</v>
      </c>
      <c r="K171" t="s">
        <v>647</v>
      </c>
      <c r="L171" t="s">
        <v>319</v>
      </c>
      <c r="M171" t="s">
        <v>320</v>
      </c>
      <c r="N171" t="s">
        <v>314</v>
      </c>
      <c r="O171" t="s">
        <v>329</v>
      </c>
      <c r="P171" t="s">
        <v>314</v>
      </c>
      <c r="Q171" t="s">
        <v>322</v>
      </c>
      <c r="R171" t="s">
        <v>314</v>
      </c>
      <c r="AD171" t="s">
        <v>325</v>
      </c>
      <c r="AE171" t="str" cm="1">
        <f t="array" ref="AE171">_xlfn.LET(
    _xlpm.texto_limpio, _xlfn.REDUCE(
        LOWER(Table13456[[#This Row],[Titulo]]),
        {"á";"é";"í";"ó";"ú";"ñ";",";" "},
        _xlfn.LAMBDA(_xlpm.acum,_xlpm.caracter, SUBSTITUTE(_xlpm.acum, _xlpm.caracter, CHOOSE(MATCH(_xlpm.caracter, {"á";"é";"í";"ó";"ú";"ñ";",";" "}, 0), "a","e","i","o","u","n","","")))
    ),
    _xlfn.CONCAT("/cantos/resucito/", AG171, "/", _xlpm.texto_limpio, ".html")
)</f>
        <v>/cantos/resucito/p/porquemiyugoessuave.html</v>
      </c>
      <c r="AF171" t="s">
        <v>326</v>
      </c>
      <c r="AG171" t="str">
        <f>LOWER(LEFT(Table13456[[#This Row],[Titulo]],1))</f>
        <v>p</v>
      </c>
      <c r="AH171" t="str">
        <f>_xlfn.CONCAT(Table13456[[#This Row],[ID]:[c021]])</f>
        <v>{id:169,title: "Porque mi yugo es suave", subtitle: "Mateo 11,28ss", category: "Precatecumenado", moments: [""], url: "/cantos/resucito/p/porquemiyugoessuave.html"},</v>
      </c>
      <c r="AI171" t="str">
        <f>UPPER(Table13456[[#This Row],[Titulo]])</f>
        <v>PORQUE MI YUGO ES SUAVE</v>
      </c>
      <c r="AJ171" t="str">
        <f>LOWER(SUBSTITUTE(Table13456[[#This Row],[CANTO]], " ", ""))</f>
        <v>porquemiyugoessuave</v>
      </c>
      <c r="AK171" t="str">
        <f>Table13456[[#This Row],[Subtitle5]]</f>
        <v>Mateo 11,28ss</v>
      </c>
      <c r="AM171" t="str">
        <f>Table1[[#Headers],[CANTO]]</f>
        <v>CANTO</v>
      </c>
      <c r="AN171" t="str">
        <f>Table13456[[#This Row],[CANTO]]</f>
        <v>PORQUE MI YUGO ES SUAVE</v>
      </c>
    </row>
    <row r="172" spans="1:40" x14ac:dyDescent="0.25">
      <c r="A172">
        <v>204</v>
      </c>
      <c r="B172" t="s">
        <v>311</v>
      </c>
      <c r="C172">
        <v>170</v>
      </c>
      <c r="D172" t="s">
        <v>312</v>
      </c>
      <c r="E172" t="s">
        <v>313</v>
      </c>
      <c r="F172" t="s">
        <v>314</v>
      </c>
      <c r="G172" t="s">
        <v>648</v>
      </c>
      <c r="H172" t="s">
        <v>316</v>
      </c>
      <c r="I172" t="s">
        <v>317</v>
      </c>
      <c r="J172" t="s">
        <v>314</v>
      </c>
      <c r="K172" t="s">
        <v>649</v>
      </c>
      <c r="L172" t="s">
        <v>319</v>
      </c>
      <c r="M172" t="s">
        <v>320</v>
      </c>
      <c r="N172" t="s">
        <v>314</v>
      </c>
      <c r="O172" s="7" t="s">
        <v>351</v>
      </c>
      <c r="P172" t="s">
        <v>314</v>
      </c>
      <c r="Q172" t="s">
        <v>322</v>
      </c>
      <c r="R172" t="s">
        <v>314</v>
      </c>
      <c r="S172" t="s">
        <v>370</v>
      </c>
      <c r="T172" t="s">
        <v>323</v>
      </c>
      <c r="U172" t="s">
        <v>338</v>
      </c>
      <c r="AD172" t="s">
        <v>325</v>
      </c>
      <c r="AE172" t="str" cm="1">
        <f t="array" ref="AE172">_xlfn.LET(
    _xlpm.texto_limpio, _xlfn.REDUCE(
        LOWER(Table13456[[#This Row],[Titulo]]),
        {"á";"é";"í";"ó";"ú";"ñ";",";" "},
        _xlfn.LAMBDA(_xlpm.acum,_xlpm.caracter, SUBSTITUTE(_xlpm.acum, _xlpm.caracter, CHOOSE(MATCH(_xlpm.caracter, {"á";"é";"í";"ó";"ú";"ñ";",";" "}, 0), "a","e","i","o","u","n","","")))
    ),
    _xlfn.CONCAT("/cantos/resucito/", AG172, "/", _xlpm.texto_limpio, ".html")
)</f>
        <v>/cantos/resucito/p/prefacioparaadvientoynavidad.html</v>
      </c>
      <c r="AF172" t="s">
        <v>326</v>
      </c>
      <c r="AG172" t="str">
        <f>LOWER(LEFT(Table13456[[#This Row],[Titulo]],1))</f>
        <v>p</v>
      </c>
      <c r="AH172" t="str">
        <f>_xlfn.CONCAT(Table13456[[#This Row],[ID]:[c021]])</f>
        <v>{id:170,title: "Prefacio para Adviento y Navidad", subtitle: "Prefacio IV de Adviento*", category: "Liturgia", moments: ["Paz", "Antiguo Testamento"], url: "/cantos/resucito/p/prefacioparaadvientoynavidad.html"},</v>
      </c>
      <c r="AI172" t="str">
        <f>UPPER(Table13456[[#This Row],[Titulo]])</f>
        <v>PREFACIO PARA ADVIENTO Y NAVIDAD</v>
      </c>
      <c r="AJ172" t="str">
        <f>LOWER(SUBSTITUTE(Table13456[[#This Row],[CANTO]], " ", ""))</f>
        <v>prefacioparaadvientoynavidad</v>
      </c>
      <c r="AK172" t="str">
        <f>Table13456[[#This Row],[Subtitle5]]</f>
        <v>Prefacio IV de Adviento*</v>
      </c>
      <c r="AM172" t="str">
        <f>Table1[[#Headers],[CANTO]]</f>
        <v>CANTO</v>
      </c>
      <c r="AN172" t="str">
        <f>Table13456[[#This Row],[CANTO]]</f>
        <v>PREFACIO PARA ADVIENTO Y NAVIDAD</v>
      </c>
    </row>
    <row r="173" spans="1:40" x14ac:dyDescent="0.25">
      <c r="A173">
        <v>205</v>
      </c>
      <c r="B173" t="s">
        <v>311</v>
      </c>
      <c r="C173">
        <v>171</v>
      </c>
      <c r="D173" t="s">
        <v>312</v>
      </c>
      <c r="E173" t="s">
        <v>313</v>
      </c>
      <c r="F173" t="s">
        <v>314</v>
      </c>
      <c r="G173" t="s">
        <v>650</v>
      </c>
      <c r="H173" t="s">
        <v>316</v>
      </c>
      <c r="I173" t="s">
        <v>317</v>
      </c>
      <c r="J173" t="s">
        <v>314</v>
      </c>
      <c r="K173" t="s">
        <v>651</v>
      </c>
      <c r="L173" t="s">
        <v>319</v>
      </c>
      <c r="M173" t="s">
        <v>320</v>
      </c>
      <c r="N173" t="s">
        <v>314</v>
      </c>
      <c r="O173" s="7" t="s">
        <v>351</v>
      </c>
      <c r="P173" t="s">
        <v>314</v>
      </c>
      <c r="Q173" t="s">
        <v>322</v>
      </c>
      <c r="R173" t="s">
        <v>314</v>
      </c>
      <c r="S173" t="s">
        <v>295</v>
      </c>
      <c r="T173" t="s">
        <v>323</v>
      </c>
      <c r="U173" t="s">
        <v>301</v>
      </c>
      <c r="V173" t="s">
        <v>323</v>
      </c>
      <c r="W173" t="s">
        <v>370</v>
      </c>
      <c r="AD173" t="s">
        <v>325</v>
      </c>
      <c r="AE173" t="str" cm="1">
        <f t="array" ref="AE173">_xlfn.LET(
    _xlpm.texto_limpio, _xlfn.REDUCE(
        LOWER(Table13456[[#This Row],[Titulo]]),
        {"á";"é";"í";"ó";"ú";"ñ";",";" "},
        _xlfn.LAMBDA(_xlpm.acum,_xlpm.caracter, SUBSTITUTE(_xlpm.acum, _xlpm.caracter, CHOOSE(MATCH(_xlpm.caracter, {"á";"é";"í";"ó";"ú";"ñ";",";" "}, 0), "a","e","i","o","u","n","","")))
    ),
    _xlfn.CONCAT("/cantos/resucito/", AG173, "/", _xlpm.texto_limpio, ".html")
)</f>
        <v>/cantos/resucito/p/prefacioparaeltiempopascual.html</v>
      </c>
      <c r="AF173" t="s">
        <v>326</v>
      </c>
      <c r="AG173" t="str">
        <f>LOWER(LEFT(Table13456[[#This Row],[Titulo]],1))</f>
        <v>p</v>
      </c>
      <c r="AH173" t="str">
        <f>_xlfn.CONCAT(Table13456[[#This Row],[ID]:[c021]])</f>
        <v>{id:171,title: "Prefacio para el tiempo Pascual", subtitle: "Prefacio I de Pascua*", category: "Liturgia", moments: ["Pascua", "Niños", "Paz"], url: "/cantos/resucito/p/prefacioparaeltiempopascual.html"},</v>
      </c>
      <c r="AI173" t="str">
        <f>UPPER(Table13456[[#This Row],[Titulo]])</f>
        <v>PREFACIO PARA EL TIEMPO PASCUAL</v>
      </c>
      <c r="AJ173" t="str">
        <f>LOWER(SUBSTITUTE(Table13456[[#This Row],[CANTO]], " ", ""))</f>
        <v>prefacioparaeltiempopascual</v>
      </c>
      <c r="AK173" t="str">
        <f>Table13456[[#This Row],[Subtitle5]]</f>
        <v>Prefacio I de Pascua*</v>
      </c>
      <c r="AM173" t="str">
        <f>Table1[[#Headers],[CANTO]]</f>
        <v>CANTO</v>
      </c>
      <c r="AN173" t="str">
        <f>Table13456[[#This Row],[CANTO]]</f>
        <v>PREFACIO PARA EL TIEMPO PASCUAL</v>
      </c>
    </row>
    <row r="174" spans="1:40" x14ac:dyDescent="0.25">
      <c r="A174">
        <v>206</v>
      </c>
      <c r="B174" t="s">
        <v>311</v>
      </c>
      <c r="C174">
        <v>172</v>
      </c>
      <c r="D174" t="s">
        <v>312</v>
      </c>
      <c r="E174" t="s">
        <v>313</v>
      </c>
      <c r="F174" t="s">
        <v>314</v>
      </c>
      <c r="G174" t="s">
        <v>652</v>
      </c>
      <c r="H174" t="s">
        <v>316</v>
      </c>
      <c r="I174" t="s">
        <v>317</v>
      </c>
      <c r="J174" t="s">
        <v>314</v>
      </c>
      <c r="K174" t="s">
        <v>653</v>
      </c>
      <c r="L174" t="s">
        <v>319</v>
      </c>
      <c r="M174" t="s">
        <v>320</v>
      </c>
      <c r="N174" t="s">
        <v>314</v>
      </c>
      <c r="O174" s="7" t="s">
        <v>351</v>
      </c>
      <c r="P174" t="s">
        <v>314</v>
      </c>
      <c r="Q174" t="s">
        <v>322</v>
      </c>
      <c r="R174" t="s">
        <v>314</v>
      </c>
      <c r="S174" t="s">
        <v>337</v>
      </c>
      <c r="T174" t="s">
        <v>323</v>
      </c>
      <c r="U174" t="s">
        <v>324</v>
      </c>
      <c r="V174" t="s">
        <v>323</v>
      </c>
      <c r="W174" t="s">
        <v>338</v>
      </c>
      <c r="AD174" t="s">
        <v>325</v>
      </c>
      <c r="AE174" t="str" cm="1">
        <f t="array" ref="AE174">_xlfn.LET(
    _xlpm.texto_limpio, _xlfn.REDUCE(
        LOWER(Table13456[[#This Row],[Titulo]]),
        {"á";"é";"í";"ó";"ú";"ñ";",";" "},
        _xlfn.LAMBDA(_xlpm.acum,_xlpm.caracter, SUBSTITUTE(_xlpm.acum, _xlpm.caracter, CHOOSE(MATCH(_xlpm.caracter, {"á";"é";"í";"ó";"ú";"ñ";",";" "}, 0), "a","e","i","o","u","n","","")))
    ),
    _xlfn.CONCAT("/cantos/resucito/", AG174, "/", _xlpm.texto_limpio, ".html")
)</f>
        <v>/cantos/resucito/p/pregonpascual.html</v>
      </c>
      <c r="AF174" t="s">
        <v>326</v>
      </c>
      <c r="AG174" t="str">
        <f>LOWER(LEFT(Table13456[[#This Row],[Titulo]],1))</f>
        <v>p</v>
      </c>
      <c r="AH174" t="str">
        <f>_xlfn.CONCAT(Table13456[[#This Row],[ID]:[c021]])</f>
        <v>{id:172,title: "Pregón Pascual", subtitle: "«Exsultet»", category: "Liturgia", moments: ["Cuaresma", "Laudes/Visperas", "Antiguo Testamento"], url: "/cantos/resucito/p/pregonpascual.html"},</v>
      </c>
      <c r="AI174" t="str">
        <f>UPPER(Table13456[[#This Row],[Titulo]])</f>
        <v>PREGÓN PASCUAL</v>
      </c>
      <c r="AJ174" t="str">
        <f>LOWER(SUBSTITUTE(Table13456[[#This Row],[CANTO]], " ", ""))</f>
        <v>pregónpascual</v>
      </c>
      <c r="AK174" t="str">
        <f>Table13456[[#This Row],[Subtitle5]]</f>
        <v>«Exsultet»</v>
      </c>
      <c r="AM174" t="str">
        <f>Table1[[#Headers],[CANTO]]</f>
        <v>CANTO</v>
      </c>
      <c r="AN174" t="str">
        <f>Table13456[[#This Row],[CANTO]]</f>
        <v>PREGÓN PASCUAL</v>
      </c>
    </row>
    <row r="175" spans="1:40" x14ac:dyDescent="0.25">
      <c r="A175">
        <v>136</v>
      </c>
      <c r="B175" t="s">
        <v>311</v>
      </c>
      <c r="C175">
        <v>174</v>
      </c>
      <c r="D175" t="s">
        <v>312</v>
      </c>
      <c r="E175" t="s">
        <v>313</v>
      </c>
      <c r="F175" t="s">
        <v>314</v>
      </c>
      <c r="G175" t="s">
        <v>654</v>
      </c>
      <c r="H175" t="s">
        <v>316</v>
      </c>
      <c r="I175" t="s">
        <v>317</v>
      </c>
      <c r="J175" t="s">
        <v>314</v>
      </c>
      <c r="K175" t="s">
        <v>655</v>
      </c>
      <c r="L175" t="s">
        <v>319</v>
      </c>
      <c r="M175" t="s">
        <v>320</v>
      </c>
      <c r="N175" t="s">
        <v>314</v>
      </c>
      <c r="O175" t="s">
        <v>329</v>
      </c>
      <c r="P175" t="s">
        <v>314</v>
      </c>
      <c r="Q175" t="s">
        <v>322</v>
      </c>
      <c r="R175" t="s">
        <v>314</v>
      </c>
      <c r="S175" t="s">
        <v>337</v>
      </c>
      <c r="T175" t="s">
        <v>323</v>
      </c>
      <c r="U175" t="s">
        <v>324</v>
      </c>
      <c r="V175" t="s">
        <v>323</v>
      </c>
      <c r="W175" t="s">
        <v>332</v>
      </c>
      <c r="AD175" t="s">
        <v>325</v>
      </c>
      <c r="AE175" t="str" cm="1">
        <f t="array" ref="AE175">_xlfn.LET(
    _xlpm.texto_limpio, _xlfn.REDUCE(
        LOWER(Table13456[[#This Row],[Titulo]]),
        {"á";"é";"í";"ó";"ú";"ñ";",";" "},
        _xlfn.LAMBDA(_xlpm.acum,_xlpm.caracter, SUBSTITUTE(_xlpm.acum, _xlpm.caracter, CHOOSE(MATCH(_xlpm.caracter, {"á";"é";"í";"ó";"ú";"ñ";",";" "}, 0), "a","e","i","o","u","n","","")))
    ),
    _xlfn.CONCAT("/cantos/resucito/", AG175, "/", _xlpm.texto_limpio, ".html")
)</f>
        <v>/cantos/resucito/q/queamablessontusmoradas.html</v>
      </c>
      <c r="AF175" t="s">
        <v>326</v>
      </c>
      <c r="AG175" t="str">
        <f>LOWER(LEFT(Table13456[[#This Row],[Titulo]],1))</f>
        <v>q</v>
      </c>
      <c r="AH175" t="str">
        <f>_xlfn.CONCAT(Table13456[[#This Row],[ID]:[c021]])</f>
        <v>{id:174,title: "Qué amables son tus moradas", subtitle: "Sal 84 (83)", category: "Precatecumenado", moments: ["Cuaresma", "Laudes/Visperas", "Nuevo Testamento"], url: "/cantos/resucito/q/queamablessontusmoradas.html"},</v>
      </c>
      <c r="AI175" t="str">
        <f>UPPER(Table13456[[#This Row],[Titulo]])</f>
        <v>QUÉ AMABLES SON TUS MORADAS</v>
      </c>
      <c r="AJ175" t="str">
        <f>LOWER(SUBSTITUTE(Table13456[[#This Row],[CANTO]], " ", ""))</f>
        <v>quéamablessontusmoradas</v>
      </c>
      <c r="AK175" t="str">
        <f>Table13456[[#This Row],[Subtitle5]]</f>
        <v>Sal 84 (83)</v>
      </c>
      <c r="AM175" t="str">
        <f>Table1[[#Headers],[CANTO]]</f>
        <v>CANTO</v>
      </c>
      <c r="AN175" t="str">
        <f>Table13456[[#This Row],[CANTO]]</f>
        <v>QUÉ AMABLES SON TUS MORADAS</v>
      </c>
    </row>
    <row r="176" spans="1:40" x14ac:dyDescent="0.25">
      <c r="A176">
        <v>137</v>
      </c>
      <c r="B176" t="s">
        <v>311</v>
      </c>
      <c r="C176">
        <v>175</v>
      </c>
      <c r="D176" t="s">
        <v>312</v>
      </c>
      <c r="E176" t="s">
        <v>313</v>
      </c>
      <c r="F176" t="s">
        <v>314</v>
      </c>
      <c r="G176" t="s">
        <v>656</v>
      </c>
      <c r="H176" t="s">
        <v>316</v>
      </c>
      <c r="I176" t="s">
        <v>317</v>
      </c>
      <c r="J176" t="s">
        <v>314</v>
      </c>
      <c r="K176" t="s">
        <v>259</v>
      </c>
      <c r="L176" t="s">
        <v>319</v>
      </c>
      <c r="M176" t="s">
        <v>320</v>
      </c>
      <c r="N176" t="s">
        <v>314</v>
      </c>
      <c r="O176" t="s">
        <v>329</v>
      </c>
      <c r="P176" t="s">
        <v>314</v>
      </c>
      <c r="Q176" t="s">
        <v>322</v>
      </c>
      <c r="R176" t="s">
        <v>314</v>
      </c>
      <c r="S176" t="s">
        <v>362</v>
      </c>
      <c r="T176" t="s">
        <v>323</v>
      </c>
      <c r="U176" t="s">
        <v>360</v>
      </c>
      <c r="AD176" t="s">
        <v>325</v>
      </c>
      <c r="AE176" t="str" cm="1">
        <f t="array" ref="AE176">_xlfn.LET(
    _xlpm.texto_limpio, _xlfn.REDUCE(
        LOWER(Table13456[[#This Row],[Titulo]]),
        {"á";"é";"í";"ó";"ú";"ñ";",";" "},
        _xlfn.LAMBDA(_xlpm.acum,_xlpm.caracter, SUBSTITUTE(_xlpm.acum, _xlpm.caracter, CHOOSE(MATCH(_xlpm.caracter, {"á";"é";"í";"ó";"ú";"ñ";",";" "}, 0), "a","e","i","o","u","n","","")))
    ),
    _xlfn.CONCAT("/cantos/resucito/", AG176, "/", _xlpm.texto_limpio, ".html")
)</f>
        <v>/cantos/resucito/q/queestupendoquealegria.html</v>
      </c>
      <c r="AF176" t="s">
        <v>326</v>
      </c>
      <c r="AG176" t="str">
        <f>LOWER(LEFT(Table13456[[#This Row],[Titulo]],1))</f>
        <v>q</v>
      </c>
      <c r="AH176" t="str">
        <f>_xlfn.CONCAT(Table13456[[#This Row],[ID]:[c021]])</f>
        <v>{id:175,title: "Qué estupendo, qué alegría", subtitle: "Sal 133 (132)", category: "Precatecumenado", moments: ["Adviento", "Navidad"], url: "/cantos/resucito/q/queestupendoquealegria.html"},</v>
      </c>
      <c r="AI176" t="str">
        <f>UPPER(Table13456[[#This Row],[Titulo]])</f>
        <v>QUÉ ESTUPENDO, QUÉ ALEGRÍA</v>
      </c>
      <c r="AJ176" t="str">
        <f>LOWER(SUBSTITUTE(Table13456[[#This Row],[CANTO]], " ", ""))</f>
        <v>quéestupendo,quéalegría</v>
      </c>
      <c r="AK176" t="str">
        <f>Table13456[[#This Row],[Subtitle5]]</f>
        <v>Sal 133 (132)</v>
      </c>
      <c r="AM176" t="str">
        <f>Table1[[#Headers],[CANTO]]</f>
        <v>CANTO</v>
      </c>
      <c r="AN176" t="str">
        <f>Table13456[[#This Row],[CANTO]]</f>
        <v>QUÉ ESTUPENDO, QUÉ ALEGRÍA</v>
      </c>
    </row>
    <row r="177" spans="1:40" x14ac:dyDescent="0.25">
      <c r="A177">
        <v>138</v>
      </c>
      <c r="B177" t="s">
        <v>311</v>
      </c>
      <c r="C177">
        <v>176</v>
      </c>
      <c r="D177" t="s">
        <v>312</v>
      </c>
      <c r="E177" t="s">
        <v>313</v>
      </c>
      <c r="F177" t="s">
        <v>314</v>
      </c>
      <c r="G177" t="s">
        <v>657</v>
      </c>
      <c r="H177" t="s">
        <v>316</v>
      </c>
      <c r="I177" t="s">
        <v>317</v>
      </c>
      <c r="J177" t="s">
        <v>314</v>
      </c>
      <c r="K177" t="s">
        <v>658</v>
      </c>
      <c r="L177" t="s">
        <v>319</v>
      </c>
      <c r="M177" t="s">
        <v>320</v>
      </c>
      <c r="N177" t="s">
        <v>314</v>
      </c>
      <c r="O177" t="s">
        <v>329</v>
      </c>
      <c r="P177" t="s">
        <v>314</v>
      </c>
      <c r="Q177" t="s">
        <v>322</v>
      </c>
      <c r="R177" t="s">
        <v>314</v>
      </c>
      <c r="S177" t="s">
        <v>295</v>
      </c>
      <c r="AD177" t="s">
        <v>325</v>
      </c>
      <c r="AE177" t="str" cm="1">
        <f t="array" ref="AE177">_xlfn.LET(
    _xlpm.texto_limpio, _xlfn.REDUCE(
        LOWER(Table13456[[#This Row],[Titulo]]),
        {"á";"é";"í";"ó";"ú";"ñ";",";" "},
        _xlfn.LAMBDA(_xlpm.acum,_xlpm.caracter, SUBSTITUTE(_xlpm.acum, _xlpm.caracter, CHOOSE(MATCH(_xlpm.caracter, {"á";"é";"í";"ó";"ú";"ñ";",";" "}, 0), "a","e","i","o","u","n","","")))
    ),
    _xlfn.CONCAT("/cantos/resucito/", AG177, "/", _xlpm.texto_limpio, ".html")
)</f>
        <v>/cantos/resucito/q/quienesestaquesubedeldesierto.html</v>
      </c>
      <c r="AF177" t="s">
        <v>326</v>
      </c>
      <c r="AG177" t="str">
        <f>LOWER(LEFT(Table13456[[#This Row],[Titulo]],1))</f>
        <v>q</v>
      </c>
      <c r="AH177" t="str">
        <f>_xlfn.CONCAT(Table13456[[#This Row],[ID]:[c021]])</f>
        <v>{id:176,title: "Quién es ésta que sube del desierto", subtitle: "Cantar de los Cantares 8,5-7", category: "Precatecumenado", moments: ["Pascua"], url: "/cantos/resucito/q/quienesestaquesubedeldesierto.html"},</v>
      </c>
      <c r="AI177" t="str">
        <f>UPPER(Table13456[[#This Row],[Titulo]])</f>
        <v>QUIÉN ES ÉSTA QUE SUBE DEL DESIERTO</v>
      </c>
      <c r="AJ177" t="str">
        <f>LOWER(SUBSTITUTE(Table13456[[#This Row],[CANTO]], " ", ""))</f>
        <v>quiéneséstaquesubedeldesierto</v>
      </c>
      <c r="AK177" t="str">
        <f>Table13456[[#This Row],[Subtitle5]]</f>
        <v>Cantar de los Cantares 8,5-7</v>
      </c>
      <c r="AM177" t="str">
        <f>Table1[[#Headers],[CANTO]]</f>
        <v>CANTO</v>
      </c>
      <c r="AN177" t="str">
        <f>Table13456[[#This Row],[CANTO]]</f>
        <v>QUIÉN ES ÉSTA QUE SUBE DEL DESIERTO</v>
      </c>
    </row>
    <row r="178" spans="1:40" x14ac:dyDescent="0.25">
      <c r="A178">
        <v>139</v>
      </c>
      <c r="B178" t="s">
        <v>311</v>
      </c>
      <c r="C178">
        <v>177</v>
      </c>
      <c r="D178" t="s">
        <v>312</v>
      </c>
      <c r="E178" t="s">
        <v>313</v>
      </c>
      <c r="F178" t="s">
        <v>314</v>
      </c>
      <c r="G178" t="s">
        <v>659</v>
      </c>
      <c r="H178" t="s">
        <v>316</v>
      </c>
      <c r="I178" t="s">
        <v>317</v>
      </c>
      <c r="J178" t="s">
        <v>314</v>
      </c>
      <c r="K178" t="s">
        <v>660</v>
      </c>
      <c r="L178" t="s">
        <v>319</v>
      </c>
      <c r="M178" t="s">
        <v>320</v>
      </c>
      <c r="N178" t="s">
        <v>314</v>
      </c>
      <c r="O178" t="s">
        <v>329</v>
      </c>
      <c r="P178" t="s">
        <v>314</v>
      </c>
      <c r="Q178" t="s">
        <v>322</v>
      </c>
      <c r="R178" t="s">
        <v>314</v>
      </c>
      <c r="S178" t="s">
        <v>295</v>
      </c>
      <c r="AD178" t="s">
        <v>325</v>
      </c>
      <c r="AE178" t="str" cm="1">
        <f t="array" ref="AE178">_xlfn.LET(
    _xlpm.texto_limpio, _xlfn.REDUCE(
        LOWER(Table13456[[#This Row],[Titulo]]),
        {"á";"é";"í";"ó";"ú";"ñ";",";" "},
        _xlfn.LAMBDA(_xlpm.acum,_xlpm.caracter, SUBSTITUTE(_xlpm.acum, _xlpm.caracter, CHOOSE(MATCH(_xlpm.caracter, {"á";"é";"í";"ó";"ú";"ñ";",";" "}, 0), "a","e","i","o","u","n","","")))
    ),
    _xlfn.CONCAT("/cantos/resucito/", AG178, "/", _xlpm.texto_limpio, ".html")
)</f>
        <v>/cantos/resucito/q/quiennosseparara.html</v>
      </c>
      <c r="AF178" t="s">
        <v>326</v>
      </c>
      <c r="AG178" t="str">
        <f>LOWER(LEFT(Table13456[[#This Row],[Titulo]],1))</f>
        <v>q</v>
      </c>
      <c r="AH178" t="str">
        <f>_xlfn.CONCAT(Table13456[[#This Row],[ID]:[c021]])</f>
        <v>{id:177,title: "Quién nos separará", subtitle: "Romanos 8,34-39", category: "Precatecumenado", moments: ["Pascua"], url: "/cantos/resucito/q/quiennosseparara.html"},</v>
      </c>
      <c r="AI178" t="str">
        <f>UPPER(Table13456[[#This Row],[Titulo]])</f>
        <v>QUIÉN NOS SEPARARÁ</v>
      </c>
      <c r="AJ178" t="str">
        <f>LOWER(SUBSTITUTE(Table13456[[#This Row],[CANTO]], " ", ""))</f>
        <v>quiénnosseparará</v>
      </c>
      <c r="AK178" t="str">
        <f>Table13456[[#This Row],[Subtitle5]]</f>
        <v>Romanos 8,34-39</v>
      </c>
      <c r="AM178" t="str">
        <f>Table1[[#Headers],[CANTO]]</f>
        <v>CANTO</v>
      </c>
      <c r="AN178" t="str">
        <f>Table13456[[#This Row],[CANTO]]</f>
        <v>QUIÉN NOS SEPARARÁ</v>
      </c>
    </row>
    <row r="179" spans="1:40" x14ac:dyDescent="0.25">
      <c r="A179">
        <v>140</v>
      </c>
      <c r="B179" t="s">
        <v>311</v>
      </c>
      <c r="C179">
        <v>178</v>
      </c>
      <c r="D179" t="s">
        <v>312</v>
      </c>
      <c r="E179" t="s">
        <v>313</v>
      </c>
      <c r="F179" t="s">
        <v>314</v>
      </c>
      <c r="G179" t="s">
        <v>661</v>
      </c>
      <c r="H179" t="s">
        <v>316</v>
      </c>
      <c r="I179" t="s">
        <v>317</v>
      </c>
      <c r="J179" t="s">
        <v>314</v>
      </c>
      <c r="K179" t="s">
        <v>662</v>
      </c>
      <c r="L179" t="s">
        <v>319</v>
      </c>
      <c r="M179" t="s">
        <v>320</v>
      </c>
      <c r="N179" t="s">
        <v>314</v>
      </c>
      <c r="O179" t="s">
        <v>329</v>
      </c>
      <c r="P179" t="s">
        <v>314</v>
      </c>
      <c r="Q179" t="s">
        <v>322</v>
      </c>
      <c r="R179" t="s">
        <v>314</v>
      </c>
      <c r="S179" t="s">
        <v>295</v>
      </c>
      <c r="AD179" t="s">
        <v>325</v>
      </c>
      <c r="AE179" t="str" cm="1">
        <f t="array" ref="AE179">_xlfn.LET(
    _xlpm.texto_limpio, _xlfn.REDUCE(
        LOWER(Table13456[[#This Row],[Titulo]]),
        {"á";"é";"í";"ó";"ú";"ñ";",";" "},
        _xlfn.LAMBDA(_xlpm.acum,_xlpm.caracter, SUBSTITUTE(_xlpm.acum, _xlpm.caracter, CHOOSE(MATCH(_xlpm.caracter, {"á";"é";"í";"ó";"ú";"ñ";",";" "}, 0), "a","e","i","o","u","n","","")))
    ),
    _xlfn.CONCAT("/cantos/resucito/", AG179, "/", _xlpm.texto_limpio, ".html")
)</f>
        <v>/cantos/resucito/q/quieroandarmadreajerusalen.html</v>
      </c>
      <c r="AF179" t="s">
        <v>326</v>
      </c>
      <c r="AG179" t="str">
        <f>LOWER(LEFT(Table13456[[#This Row],[Titulo]],1))</f>
        <v>q</v>
      </c>
      <c r="AH179" t="str">
        <f>_xlfn.CONCAT(Table13456[[#This Row],[ID]:[c021]])</f>
        <v>{id:178,title: "Quiero andar, madre, a Jerusalén", subtitle: "Canto sefardí", category: "Precatecumenado", moments: ["Pascua"], url: "/cantos/resucito/q/quieroandarmadreajerusalen.html"},</v>
      </c>
      <c r="AI179" t="str">
        <f>UPPER(Table13456[[#This Row],[Titulo]])</f>
        <v>QUIERO ANDAR, MADRE, A JERUSALÉN</v>
      </c>
      <c r="AJ179" t="str">
        <f>LOWER(SUBSTITUTE(Table13456[[#This Row],[CANTO]], " ", ""))</f>
        <v>quieroandar,madre,ajerusalén</v>
      </c>
      <c r="AK179" t="str">
        <f>Table13456[[#This Row],[Subtitle5]]</f>
        <v>Canto sefardí</v>
      </c>
      <c r="AM179" t="str">
        <f>Table1[[#Headers],[CANTO]]</f>
        <v>CANTO</v>
      </c>
      <c r="AN179" t="str">
        <f>Table13456[[#This Row],[CANTO]]</f>
        <v>QUIERO ANDAR, MADRE, A JERUSALÉN</v>
      </c>
    </row>
    <row r="180" spans="1:40" x14ac:dyDescent="0.25">
      <c r="A180">
        <v>141</v>
      </c>
      <c r="B180" t="s">
        <v>311</v>
      </c>
      <c r="C180">
        <v>179</v>
      </c>
      <c r="D180" t="s">
        <v>312</v>
      </c>
      <c r="E180" t="s">
        <v>313</v>
      </c>
      <c r="F180" t="s">
        <v>314</v>
      </c>
      <c r="G180" t="s">
        <v>663</v>
      </c>
      <c r="H180" t="s">
        <v>316</v>
      </c>
      <c r="I180" t="s">
        <v>317</v>
      </c>
      <c r="J180" t="s">
        <v>314</v>
      </c>
      <c r="K180" t="s">
        <v>664</v>
      </c>
      <c r="L180" t="s">
        <v>319</v>
      </c>
      <c r="M180" t="s">
        <v>320</v>
      </c>
      <c r="N180" t="s">
        <v>314</v>
      </c>
      <c r="O180" t="s">
        <v>329</v>
      </c>
      <c r="P180" t="s">
        <v>314</v>
      </c>
      <c r="Q180" t="s">
        <v>322</v>
      </c>
      <c r="R180" t="s">
        <v>314</v>
      </c>
      <c r="S180" t="s">
        <v>305</v>
      </c>
      <c r="T180" t="s">
        <v>323</v>
      </c>
      <c r="U180" t="s">
        <v>338</v>
      </c>
      <c r="AD180" t="s">
        <v>325</v>
      </c>
      <c r="AE180" t="str" cm="1">
        <f t="array" ref="AE180">_xlfn.LET(
    _xlpm.texto_limpio, _xlfn.REDUCE(
        LOWER(Table13456[[#This Row],[Titulo]]),
        {"á";"é";"í";"ó";"ú";"ñ";",";" "},
        _xlfn.LAMBDA(_xlpm.acum,_xlpm.caracter, SUBSTITUTE(_xlpm.acum, _xlpm.caracter, CHOOSE(MATCH(_xlpm.caracter, {"á";"é";"í";"ó";"ú";"ñ";",";" "}, 0), "a","e","i","o","u","n","","")))
    ),
    _xlfn.CONCAT("/cantos/resucito/", AG180, "/", _xlpm.texto_limpio, ".html")
)</f>
        <v>/cantos/resucito/q/quierocantar.html</v>
      </c>
      <c r="AF180" t="s">
        <v>326</v>
      </c>
      <c r="AG180" t="str">
        <f>LOWER(LEFT(Table13456[[#This Row],[Titulo]],1))</f>
        <v>q</v>
      </c>
      <c r="AH180" t="str">
        <f>_xlfn.CONCAT(Table13456[[#This Row],[ID]:[c021]])</f>
        <v>{id:179,title: "Quiero cantar", subtitle: "Sal 57 (56)", category: "Precatecumenado", moments: ["Entrada", "Antiguo Testamento"], url: "/cantos/resucito/q/quierocantar.html"},</v>
      </c>
      <c r="AI180" t="str">
        <f>UPPER(Table13456[[#This Row],[Titulo]])</f>
        <v>QUIERO CANTAR</v>
      </c>
      <c r="AJ180" t="str">
        <f>LOWER(SUBSTITUTE(Table13456[[#This Row],[CANTO]], " ", ""))</f>
        <v>quierocantar</v>
      </c>
      <c r="AK180" t="str">
        <f>Table13456[[#This Row],[Subtitle5]]</f>
        <v>Sal 57 (56)</v>
      </c>
      <c r="AM180" t="str">
        <f>Table1[[#Headers],[CANTO]]</f>
        <v>CANTO</v>
      </c>
      <c r="AN180" t="str">
        <f>Table13456[[#This Row],[CANTO]]</f>
        <v>QUIERO CANTAR</v>
      </c>
    </row>
    <row r="181" spans="1:40" x14ac:dyDescent="0.25">
      <c r="A181">
        <v>142</v>
      </c>
      <c r="B181" t="s">
        <v>311</v>
      </c>
      <c r="C181">
        <v>180</v>
      </c>
      <c r="D181" t="s">
        <v>312</v>
      </c>
      <c r="E181" t="s">
        <v>313</v>
      </c>
      <c r="F181" t="s">
        <v>314</v>
      </c>
      <c r="G181" t="s">
        <v>665</v>
      </c>
      <c r="H181" t="s">
        <v>316</v>
      </c>
      <c r="I181" t="s">
        <v>317</v>
      </c>
      <c r="J181" t="s">
        <v>314</v>
      </c>
      <c r="K181" t="s">
        <v>275</v>
      </c>
      <c r="L181" t="s">
        <v>319</v>
      </c>
      <c r="M181" t="s">
        <v>320</v>
      </c>
      <c r="N181" t="s">
        <v>314</v>
      </c>
      <c r="O181" t="s">
        <v>329</v>
      </c>
      <c r="P181" t="s">
        <v>314</v>
      </c>
      <c r="Q181" t="s">
        <v>322</v>
      </c>
      <c r="R181" t="s">
        <v>314</v>
      </c>
      <c r="S181" t="s">
        <v>370</v>
      </c>
      <c r="T181" t="s">
        <v>323</v>
      </c>
      <c r="U181" t="s">
        <v>338</v>
      </c>
      <c r="AD181" t="s">
        <v>325</v>
      </c>
      <c r="AE181" t="str" cm="1">
        <f t="array" ref="AE181">_xlfn.LET(
    _xlpm.texto_limpio, _xlfn.REDUCE(
        LOWER(Table13456[[#This Row],[Titulo]]),
        {"á";"é";"í";"ó";"ú";"ñ";",";" "},
        _xlfn.LAMBDA(_xlpm.acum,_xlpm.caracter, SUBSTITUTE(_xlpm.acum, _xlpm.caracter, CHOOSE(MATCH(_xlpm.caracter, {"á";"é";"í";"ó";"ú";"ñ";",";" "}, 0), "a","e","i","o","u","n","","")))
    ),
    _xlfn.CONCAT("/cantos/resucito/", AG181, "/", _xlpm.texto_limpio, ".html")
)</f>
        <v>/cantos/resucito/r/resucito.html</v>
      </c>
      <c r="AF181" t="s">
        <v>326</v>
      </c>
      <c r="AG181" t="str">
        <f>LOWER(LEFT(Table13456[[#This Row],[Titulo]],1))</f>
        <v>r</v>
      </c>
      <c r="AH181" t="str">
        <f>_xlfn.CONCAT(Table13456[[#This Row],[ID]:[c021]])</f>
        <v>{id:180,title: "Resucitó", subtitle: "(Kiko Argüello)", category: "Precatecumenado", moments: ["Paz", "Antiguo Testamento"], url: "/cantos/resucito/r/resucito.html"},</v>
      </c>
      <c r="AI181" t="str">
        <f>UPPER(Table13456[[#This Row],[Titulo]])</f>
        <v>RESUCITÓ</v>
      </c>
      <c r="AJ181" t="str">
        <f>LOWER(SUBSTITUTE(Table13456[[#This Row],[CANTO]], " ", ""))</f>
        <v>resucitó</v>
      </c>
      <c r="AK181" t="str">
        <f>Table13456[[#This Row],[Subtitle5]]</f>
        <v>(Kiko Argüello)</v>
      </c>
      <c r="AM181" t="str">
        <f>Table1[[#Headers],[CANTO]]</f>
        <v>CANTO</v>
      </c>
      <c r="AN181" t="str">
        <f>Table13456[[#This Row],[CANTO]]</f>
        <v>RESUCITÓ</v>
      </c>
    </row>
    <row r="182" spans="1:40" x14ac:dyDescent="0.25">
      <c r="A182">
        <v>143</v>
      </c>
      <c r="B182" t="s">
        <v>311</v>
      </c>
      <c r="C182">
        <v>181</v>
      </c>
      <c r="D182" t="s">
        <v>312</v>
      </c>
      <c r="E182" t="s">
        <v>313</v>
      </c>
      <c r="F182" t="s">
        <v>314</v>
      </c>
      <c r="G182" t="s">
        <v>666</v>
      </c>
      <c r="H182" t="s">
        <v>316</v>
      </c>
      <c r="I182" t="s">
        <v>317</v>
      </c>
      <c r="J182" t="s">
        <v>314</v>
      </c>
      <c r="K182" t="s">
        <v>667</v>
      </c>
      <c r="L182" t="s">
        <v>319</v>
      </c>
      <c r="M182" t="s">
        <v>320</v>
      </c>
      <c r="N182" t="s">
        <v>314</v>
      </c>
      <c r="O182" t="s">
        <v>329</v>
      </c>
      <c r="P182" t="s">
        <v>314</v>
      </c>
      <c r="Q182" t="s">
        <v>322</v>
      </c>
      <c r="R182" t="s">
        <v>314</v>
      </c>
      <c r="S182" t="s">
        <v>330</v>
      </c>
      <c r="T182" t="s">
        <v>323</v>
      </c>
      <c r="U182" t="s">
        <v>331</v>
      </c>
      <c r="V182" t="s">
        <v>323</v>
      </c>
      <c r="W182" t="s">
        <v>338</v>
      </c>
      <c r="AD182" t="s">
        <v>325</v>
      </c>
      <c r="AE182" t="str" cm="1">
        <f t="array" ref="AE182">_xlfn.LET(
    _xlpm.texto_limpio, _xlfn.REDUCE(
        LOWER(Table13456[[#This Row],[Titulo]]),
        {"á";"é";"í";"ó";"ú";"ñ";",";" "},
        _xlfn.LAMBDA(_xlpm.acum,_xlpm.caracter, SUBSTITUTE(_xlpm.acum, _xlpm.caracter, CHOOSE(MATCH(_xlpm.caracter, {"á";"é";"í";"ó";"ú";"ñ";",";" "}, 0), "a","e","i","o","u","n","","")))
    ),
    _xlfn.CONCAT("/cantos/resucito/", AG182, "/", _xlpm.texto_limpio, ".html")
)</f>
        <v>/cantos/resucito/r/resurrexit.html</v>
      </c>
      <c r="AF182" t="s">
        <v>326</v>
      </c>
      <c r="AG182" t="str">
        <f>LOWER(LEFT(Table13456[[#This Row],[Titulo]],1))</f>
        <v>r</v>
      </c>
      <c r="AH182" t="str">
        <f>_xlfn.CONCAT(Table13456[[#This Row],[ID]:[c021]])</f>
        <v>{id:181,title: "Resurrexit", subtitle: "Juan 11,25s", category: "Precatecumenado", moments: ["Comunión", "Final", "Antiguo Testamento"], url: "/cantos/resucito/r/resurrexit.html"},</v>
      </c>
      <c r="AI182" t="str">
        <f>UPPER(Table13456[[#This Row],[Titulo]])</f>
        <v>RESURREXIT</v>
      </c>
      <c r="AJ182" t="str">
        <f>LOWER(SUBSTITUTE(Table13456[[#This Row],[CANTO]], " ", ""))</f>
        <v>resurrexit</v>
      </c>
      <c r="AK182" t="str">
        <f>Table13456[[#This Row],[Subtitle5]]</f>
        <v>Juan 11,25s</v>
      </c>
      <c r="AM182" t="str">
        <f>Table1[[#Headers],[CANTO]]</f>
        <v>CANTO</v>
      </c>
      <c r="AN182" t="str">
        <f>Table13456[[#This Row],[CANTO]]</f>
        <v>RESURREXIT</v>
      </c>
    </row>
    <row r="183" spans="1:40" x14ac:dyDescent="0.25">
      <c r="A183">
        <v>208</v>
      </c>
      <c r="B183" t="s">
        <v>311</v>
      </c>
      <c r="C183">
        <v>182</v>
      </c>
      <c r="D183" t="s">
        <v>312</v>
      </c>
      <c r="E183" t="s">
        <v>313</v>
      </c>
      <c r="F183" t="s">
        <v>314</v>
      </c>
      <c r="G183" t="s">
        <v>668</v>
      </c>
      <c r="H183" t="s">
        <v>316</v>
      </c>
      <c r="I183" t="s">
        <v>317</v>
      </c>
      <c r="J183" t="s">
        <v>314</v>
      </c>
      <c r="K183" t="s">
        <v>669</v>
      </c>
      <c r="L183" t="s">
        <v>319</v>
      </c>
      <c r="M183" t="s">
        <v>320</v>
      </c>
      <c r="N183" t="s">
        <v>314</v>
      </c>
      <c r="O183" s="7" t="s">
        <v>351</v>
      </c>
      <c r="P183" t="s">
        <v>314</v>
      </c>
      <c r="Q183" t="s">
        <v>322</v>
      </c>
      <c r="R183" t="s">
        <v>314</v>
      </c>
      <c r="S183" t="s">
        <v>324</v>
      </c>
      <c r="T183" t="s">
        <v>323</v>
      </c>
      <c r="U183" t="s">
        <v>330</v>
      </c>
      <c r="V183" t="s">
        <v>323</v>
      </c>
      <c r="W183" t="s">
        <v>332</v>
      </c>
      <c r="AD183" t="s">
        <v>325</v>
      </c>
      <c r="AE183" t="str" cm="1">
        <f t="array" ref="AE183">_xlfn.LET(
    _xlpm.texto_limpio, _xlfn.REDUCE(
        LOWER(Table13456[[#This Row],[Titulo]]),
        {"á";"é";"í";"ó";"ú";"ñ";",";" "},
        _xlfn.LAMBDA(_xlpm.acum,_xlpm.caracter, SUBSTITUTE(_xlpm.acum, _xlpm.caracter, CHOOSE(MATCH(_xlpm.caracter, {"á";"é";"í";"ó";"ú";"ñ";",";" "}, 0), "a","e","i","o","u","n","","")))
    ),
    _xlfn.CONCAT("/cantos/resucito/", AG183, "/", _xlpm.texto_limpio, ".html")
)</f>
        <v>/cantos/resucito/s/salmodiaparaelevangelio.html</v>
      </c>
      <c r="AF183" t="s">
        <v>326</v>
      </c>
      <c r="AG183" t="str">
        <f>LOWER(LEFT(Table13456[[#This Row],[Titulo]],1))</f>
        <v>s</v>
      </c>
      <c r="AH183" t="str">
        <f>_xlfn.CONCAT(Table13456[[#This Row],[ID]:[c021]])</f>
        <v>{id:182,title: "Salmodia para el evangelio", subtitle: "Juan 3,11-20 ", category: "Liturgia", moments: ["Laudes/Visperas", "Comunión", "Nuevo Testamento"], url: "/cantos/resucito/s/salmodiaparaelevangelio.html"},</v>
      </c>
      <c r="AI183" t="str">
        <f>UPPER(Table13456[[#This Row],[Titulo]])</f>
        <v>SALMODIA PARA EL EVANGELIO</v>
      </c>
      <c r="AJ183" t="str">
        <f>LOWER(SUBSTITUTE(Table13456[[#This Row],[CANTO]], " ", ""))</f>
        <v>salmodiaparaelevangelio</v>
      </c>
      <c r="AK183" t="str">
        <f>Table13456[[#This Row],[Subtitle5]]</f>
        <v xml:space="preserve">Juan 3,11-20 </v>
      </c>
      <c r="AM183" t="str">
        <f>Table1[[#Headers],[CANTO]]</f>
        <v>CANTO</v>
      </c>
      <c r="AN183" t="str">
        <f>Table13456[[#This Row],[CANTO]]</f>
        <v>SALMODIA PARA EL EVANGELIO</v>
      </c>
    </row>
    <row r="184" spans="1:40" x14ac:dyDescent="0.25">
      <c r="A184">
        <v>209</v>
      </c>
      <c r="B184" t="s">
        <v>311</v>
      </c>
      <c r="C184">
        <v>183</v>
      </c>
      <c r="D184" t="s">
        <v>312</v>
      </c>
      <c r="E184" t="s">
        <v>313</v>
      </c>
      <c r="F184" t="s">
        <v>314</v>
      </c>
      <c r="G184" t="s">
        <v>670</v>
      </c>
      <c r="H184" t="s">
        <v>316</v>
      </c>
      <c r="I184" t="s">
        <v>317</v>
      </c>
      <c r="J184" t="s">
        <v>314</v>
      </c>
      <c r="K184" t="s">
        <v>777</v>
      </c>
      <c r="L184" t="s">
        <v>319</v>
      </c>
      <c r="M184" t="s">
        <v>320</v>
      </c>
      <c r="N184" t="s">
        <v>314</v>
      </c>
      <c r="O184" s="7" t="s">
        <v>351</v>
      </c>
      <c r="P184" t="s">
        <v>314</v>
      </c>
      <c r="Q184" t="s">
        <v>322</v>
      </c>
      <c r="R184" t="s">
        <v>314</v>
      </c>
      <c r="S184" t="s">
        <v>331</v>
      </c>
      <c r="AD184" t="s">
        <v>325</v>
      </c>
      <c r="AE184" t="str" cm="1">
        <f t="array" ref="AE184">_xlfn.LET(
    _xlpm.texto_limpio, _xlfn.REDUCE(
        LOWER(Table13456[[#This Row],[Titulo]]),
        {"á";"é";"í";"ó";"ú";"ñ";",";" "},
        _xlfn.LAMBDA(_xlpm.acum,_xlpm.caracter, SUBSTITUTE(_xlpm.acum, _xlpm.caracter, CHOOSE(MATCH(_xlpm.caracter, {"á";"é";"í";"ó";"ú";"ñ";",";" "}, 0), "a","e","i","o","u","n","","")))
    ),
    _xlfn.CONCAT("/cantos/resucito/", AG184, "/", _xlpm.texto_limpio, ".html")
)</f>
        <v>/cantos/resucito/s/salmodiaparaelrosario.html</v>
      </c>
      <c r="AF184" t="s">
        <v>326</v>
      </c>
      <c r="AG184" t="str">
        <f>LOWER(LEFT(Table13456[[#This Row],[Titulo]],1))</f>
        <v>s</v>
      </c>
      <c r="AH184" t="str">
        <f>_xlfn.CONCAT(Table13456[[#This Row],[ID]:[c021]])</f>
        <v>{id:183,title: "Salmodia para el rosario", subtitle: "Santo Rosario", category: "Liturgia", moments: ["Final"], url: "/cantos/resucito/s/salmodiaparaelrosario.html"},</v>
      </c>
      <c r="AI184" t="str">
        <f>UPPER(Table13456[[#This Row],[Titulo]])</f>
        <v>SALMODIA PARA EL ROSARIO</v>
      </c>
      <c r="AJ184" t="str">
        <f>LOWER(SUBSTITUTE(Table13456[[#This Row],[CANTO]], " ", ""))</f>
        <v>salmodiaparaelrosario</v>
      </c>
      <c r="AK184" t="str">
        <f>Table13456[[#This Row],[Subtitle5]]</f>
        <v>Santo Rosario</v>
      </c>
      <c r="AM184" t="str">
        <f>Table1[[#Headers],[CANTO]]</f>
        <v>CANTO</v>
      </c>
      <c r="AN184" t="str">
        <f>Table13456[[#This Row],[CANTO]]</f>
        <v>SALMODIA PARA EL ROSARIO</v>
      </c>
    </row>
    <row r="185" spans="1:40" x14ac:dyDescent="0.25">
      <c r="A185">
        <v>210</v>
      </c>
      <c r="B185" t="s">
        <v>311</v>
      </c>
      <c r="C185">
        <v>184</v>
      </c>
      <c r="D185" t="s">
        <v>312</v>
      </c>
      <c r="E185" t="s">
        <v>313</v>
      </c>
      <c r="F185" t="s">
        <v>314</v>
      </c>
      <c r="G185" t="s">
        <v>671</v>
      </c>
      <c r="H185" t="s">
        <v>316</v>
      </c>
      <c r="I185" t="s">
        <v>317</v>
      </c>
      <c r="J185" t="s">
        <v>314</v>
      </c>
      <c r="K185" t="s">
        <v>365</v>
      </c>
      <c r="L185" t="s">
        <v>319</v>
      </c>
      <c r="M185" t="s">
        <v>320</v>
      </c>
      <c r="N185" t="s">
        <v>314</v>
      </c>
      <c r="O185" s="7" t="s">
        <v>351</v>
      </c>
      <c r="P185" t="s">
        <v>314</v>
      </c>
      <c r="Q185" t="s">
        <v>322</v>
      </c>
      <c r="R185" t="s">
        <v>314</v>
      </c>
      <c r="S185" t="s">
        <v>337</v>
      </c>
      <c r="T185" t="s">
        <v>323</v>
      </c>
      <c r="U185" t="s">
        <v>338</v>
      </c>
      <c r="AD185" t="s">
        <v>325</v>
      </c>
      <c r="AE185" t="str" cm="1">
        <f t="array" ref="AE185">_xlfn.LET(
    _xlpm.texto_limpio, _xlfn.REDUCE(
        LOWER(Table13456[[#This Row],[Titulo]]),
        {"á";"é";"í";"ó";"ú";"ñ";",";" "},
        _xlfn.LAMBDA(_xlpm.acum,_xlpm.caracter, SUBSTITUTE(_xlpm.acum, _xlpm.caracter, CHOOSE(MATCH(_xlpm.caracter, {"á";"é";"í";"ó";"ú";"ñ";",";" "}, 0), "a","e","i","o","u","n","","")))
    ),
    _xlfn.CONCAT("/cantos/resucito/", AG185, "/", _xlpm.texto_limpio, ".html")
)</f>
        <v>/cantos/resucito/s/salmodiaparaelsalmoresponsorial.html</v>
      </c>
      <c r="AF185" t="s">
        <v>326</v>
      </c>
      <c r="AG185" t="str">
        <f>LOWER(LEFT(Table13456[[#This Row],[Titulo]],1))</f>
        <v>s</v>
      </c>
      <c r="AH185" t="str">
        <f>_xlfn.CONCAT(Table13456[[#This Row],[ID]:[c021]])</f>
        <v>{id:184,title: "Salmodia para el Salmo responsorial", subtitle: "Modelo I, II, III", category: "Liturgia", moments: ["Cuaresma", "Antiguo Testamento"], url: "/cantos/resucito/s/salmodiaparaelsalmoresponsorial.html"},</v>
      </c>
      <c r="AI185" t="str">
        <f>UPPER(Table13456[[#This Row],[Titulo]])</f>
        <v>SALMODIA PARA EL SALMO RESPONSORIAL</v>
      </c>
      <c r="AJ185" t="str">
        <f>LOWER(SUBSTITUTE(Table13456[[#This Row],[CANTO]], " ", ""))</f>
        <v>salmodiaparaelsalmoresponsorial</v>
      </c>
      <c r="AK185" t="str">
        <f>Table13456[[#This Row],[Subtitle5]]</f>
        <v>Modelo I, II, III</v>
      </c>
      <c r="AM185" t="str">
        <f>Table1[[#Headers],[CANTO]]</f>
        <v>CANTO</v>
      </c>
      <c r="AN185" t="str">
        <f>Table13456[[#This Row],[CANTO]]</f>
        <v>SALMODIA PARA EL SALMO RESPONSORIAL</v>
      </c>
    </row>
    <row r="186" spans="1:40" x14ac:dyDescent="0.25">
      <c r="A186">
        <v>211</v>
      </c>
      <c r="B186" t="s">
        <v>311</v>
      </c>
      <c r="C186">
        <v>185</v>
      </c>
      <c r="D186" t="s">
        <v>312</v>
      </c>
      <c r="E186" t="s">
        <v>313</v>
      </c>
      <c r="F186" t="s">
        <v>314</v>
      </c>
      <c r="G186" t="s">
        <v>672</v>
      </c>
      <c r="H186" t="s">
        <v>316</v>
      </c>
      <c r="I186" t="s">
        <v>317</v>
      </c>
      <c r="J186" t="s">
        <v>314</v>
      </c>
      <c r="K186" t="s">
        <v>673</v>
      </c>
      <c r="L186" t="s">
        <v>319</v>
      </c>
      <c r="M186" t="s">
        <v>320</v>
      </c>
      <c r="N186" t="s">
        <v>314</v>
      </c>
      <c r="O186" s="7" t="s">
        <v>351</v>
      </c>
      <c r="P186" t="s">
        <v>314</v>
      </c>
      <c r="Q186" t="s">
        <v>322</v>
      </c>
      <c r="R186" t="s">
        <v>314</v>
      </c>
      <c r="S186" t="s">
        <v>295</v>
      </c>
      <c r="T186" t="s">
        <v>323</v>
      </c>
      <c r="U186" t="s">
        <v>330</v>
      </c>
      <c r="AD186" t="s">
        <v>325</v>
      </c>
      <c r="AE186" t="str" cm="1">
        <f t="array" ref="AE186">_xlfn.LET(
    _xlpm.texto_limpio, _xlfn.REDUCE(
        LOWER(Table13456[[#This Row],[Titulo]]),
        {"á";"é";"í";"ó";"ú";"ñ";",";" "},
        _xlfn.LAMBDA(_xlpm.acum,_xlpm.caracter, SUBSTITUTE(_xlpm.acum, _xlpm.caracter, CHOOSE(MATCH(_xlpm.caracter, {"á";"é";"í";"ó";"ú";"ñ";",";" "}, 0), "a","e","i","o","u","n","","")))
    ),
    _xlfn.CONCAT("/cantos/resucito/", AG186, "/", _xlpm.texto_limpio, ".html")
)</f>
        <v>/cantos/resucito/s/salmodiasparalaoraciondelosfieles.html</v>
      </c>
      <c r="AF186" t="s">
        <v>326</v>
      </c>
      <c r="AG186" t="str">
        <f>LOWER(LEFT(Table13456[[#This Row],[Titulo]],1))</f>
        <v>s</v>
      </c>
      <c r="AH186" t="str">
        <f>_xlfn.CONCAT(Table13456[[#This Row],[ID]:[c021]])</f>
        <v>{id:185,title: "Salmodias para la oración de los fieles", subtitle: "Para las solemnidades", category: "Liturgia", moments: ["Pascua", "Comunión"], url: "/cantos/resucito/s/salmodiasparalaoraciondelosfieles.html"},</v>
      </c>
      <c r="AI186" t="str">
        <f>UPPER(Table13456[[#This Row],[Titulo]])</f>
        <v>SALMODIAS PARA LA ORACIÓN DE LOS FIELES</v>
      </c>
      <c r="AJ186" t="str">
        <f>LOWER(SUBSTITUTE(Table13456[[#This Row],[CANTO]], " ", ""))</f>
        <v>salmodiasparalaoracióndelosfieles</v>
      </c>
      <c r="AK186" t="str">
        <f>Table13456[[#This Row],[Subtitle5]]</f>
        <v>Para las solemnidades</v>
      </c>
      <c r="AM186" t="str">
        <f>Table1[[#Headers],[CANTO]]</f>
        <v>CANTO</v>
      </c>
      <c r="AN186" t="str">
        <f>Table13456[[#This Row],[CANTO]]</f>
        <v>SALMODIAS PARA LA ORACIÓN DE LOS FIELES</v>
      </c>
    </row>
    <row r="187" spans="1:40" x14ac:dyDescent="0.25">
      <c r="A187">
        <v>212</v>
      </c>
      <c r="B187" t="s">
        <v>311</v>
      </c>
      <c r="C187">
        <v>186</v>
      </c>
      <c r="D187" t="s">
        <v>312</v>
      </c>
      <c r="E187" t="s">
        <v>313</v>
      </c>
      <c r="F187" t="s">
        <v>314</v>
      </c>
      <c r="G187" t="s">
        <v>674</v>
      </c>
      <c r="H187" t="s">
        <v>316</v>
      </c>
      <c r="I187" t="s">
        <v>317</v>
      </c>
      <c r="J187" t="s">
        <v>314</v>
      </c>
      <c r="K187" t="s">
        <v>675</v>
      </c>
      <c r="L187" t="s">
        <v>319</v>
      </c>
      <c r="M187" t="s">
        <v>320</v>
      </c>
      <c r="N187" t="s">
        <v>314</v>
      </c>
      <c r="O187" s="7" t="s">
        <v>351</v>
      </c>
      <c r="P187" t="s">
        <v>314</v>
      </c>
      <c r="Q187" t="s">
        <v>322</v>
      </c>
      <c r="R187" t="s">
        <v>314</v>
      </c>
      <c r="S187" t="s">
        <v>295</v>
      </c>
      <c r="AD187" t="s">
        <v>325</v>
      </c>
      <c r="AE187" t="str" cm="1">
        <f t="array" ref="AE187">_xlfn.LET(
    _xlpm.texto_limpio, _xlfn.REDUCE(
        LOWER(Table13456[[#This Row],[Titulo]]),
        {"á";"é";"í";"ó";"ú";"ñ";",";" "},
        _xlfn.LAMBDA(_xlpm.acum,_xlpm.caracter, SUBSTITUTE(_xlpm.acum, _xlpm.caracter, CHOOSE(MATCH(_xlpm.caracter, {"á";"é";"í";"ó";"ú";"ñ";",";" "}, 0), "a","e","i","o","u","n","","")))
    ),
    _xlfn.CONCAT("/cantos/resucito/", AG187, "/", _xlpm.texto_limpio, ".html")
)</f>
        <v>/cantos/resucito/s/salmodiasparalaudes.html</v>
      </c>
      <c r="AF187" t="s">
        <v>326</v>
      </c>
      <c r="AG187" t="str">
        <f>LOWER(LEFT(Table13456[[#This Row],[Titulo]],1))</f>
        <v>s</v>
      </c>
      <c r="AH187" t="str">
        <f>_xlfn.CONCAT(Table13456[[#This Row],[ID]:[c021]])</f>
        <v>{id:186,title: "Salmodias para laudes", subtitle: "Modelo I, II, III, IV, V", category: "Liturgia", moments: ["Pascua"], url: "/cantos/resucito/s/salmodiasparalaudes.html"},</v>
      </c>
      <c r="AI187" t="str">
        <f>UPPER(Table13456[[#This Row],[Titulo]])</f>
        <v>SALMODIAS PARA LAUDES</v>
      </c>
      <c r="AJ187" t="str">
        <f>LOWER(SUBSTITUTE(Table13456[[#This Row],[CANTO]], " ", ""))</f>
        <v>salmodiasparalaudes</v>
      </c>
      <c r="AK187" t="str">
        <f>Table13456[[#This Row],[Subtitle5]]</f>
        <v>Modelo I, II, III, IV, V</v>
      </c>
      <c r="AM187" t="str">
        <f>Table1[[#Headers],[CANTO]]</f>
        <v>CANTO</v>
      </c>
      <c r="AN187" t="str">
        <f>Table13456[[#This Row],[CANTO]]</f>
        <v>SALMODIAS PARA LAUDES</v>
      </c>
    </row>
    <row r="188" spans="1:40" x14ac:dyDescent="0.25">
      <c r="A188">
        <v>144</v>
      </c>
      <c r="B188" t="s">
        <v>311</v>
      </c>
      <c r="C188">
        <v>187</v>
      </c>
      <c r="D188" t="s">
        <v>312</v>
      </c>
      <c r="E188" t="s">
        <v>313</v>
      </c>
      <c r="F188" t="s">
        <v>314</v>
      </c>
      <c r="G188" t="s">
        <v>676</v>
      </c>
      <c r="H188" t="s">
        <v>316</v>
      </c>
      <c r="I188" t="s">
        <v>317</v>
      </c>
      <c r="J188" t="s">
        <v>314</v>
      </c>
      <c r="K188" t="s">
        <v>677</v>
      </c>
      <c r="L188" t="s">
        <v>319</v>
      </c>
      <c r="M188" t="s">
        <v>320</v>
      </c>
      <c r="N188" t="s">
        <v>314</v>
      </c>
      <c r="O188" t="s">
        <v>329</v>
      </c>
      <c r="P188" t="s">
        <v>314</v>
      </c>
      <c r="Q188" t="s">
        <v>322</v>
      </c>
      <c r="R188" t="s">
        <v>314</v>
      </c>
      <c r="AD188" t="s">
        <v>325</v>
      </c>
      <c r="AE188" t="str" cm="1">
        <f t="array" ref="AE188">_xlfn.LET(
    _xlpm.texto_limpio, _xlfn.REDUCE(
        LOWER(Table13456[[#This Row],[Titulo]]),
        {"á";"é";"í";"ó";"ú";"ñ";",";" "},
        _xlfn.LAMBDA(_xlpm.acum,_xlpm.caracter, SUBSTITUTE(_xlpm.acum, _xlpm.caracter, CHOOSE(MATCH(_xlpm.caracter, {"á";"é";"í";"ó";"ú";"ñ";",";" "}, 0), "a","e","i","o","u","n","","")))
    ),
    _xlfn.CONCAT("/cantos/resucito/", AG188, "/", _xlpm.texto_limpio, ".html")
)</f>
        <v>/cantos/resucito/s/salvereinadeloscielos.html</v>
      </c>
      <c r="AF188" t="s">
        <v>326</v>
      </c>
      <c r="AG188" t="str">
        <f>LOWER(LEFT(Table13456[[#This Row],[Titulo]],1))</f>
        <v>s</v>
      </c>
      <c r="AH188" t="str">
        <f>_xlfn.CONCAT(Table13456[[#This Row],[ID]:[c021]])</f>
        <v>{id:187,title: "Salve, reina de los cielos", subtitle: "Himno lat. «Ave, Regina Caelorum»", category: "Precatecumenado", moments: [""], url: "/cantos/resucito/s/salvereinadeloscielos.html"},</v>
      </c>
      <c r="AI188" t="str">
        <f>UPPER(Table13456[[#This Row],[Titulo]])</f>
        <v>SALVE, REINA DE LOS CIELOS</v>
      </c>
      <c r="AJ188" t="str">
        <f>LOWER(SUBSTITUTE(Table13456[[#This Row],[CANTO]], " ", ""))</f>
        <v>salve,reinadeloscielos</v>
      </c>
      <c r="AK188" t="str">
        <f>Table13456[[#This Row],[Subtitle5]]</f>
        <v>Himno lat. «Ave, Regina Caelorum»</v>
      </c>
      <c r="AM188" t="str">
        <f>Table1[[#Headers],[CANTO]]</f>
        <v>CANTO</v>
      </c>
      <c r="AN188" t="str">
        <f>Table13456[[#This Row],[CANTO]]</f>
        <v>SALVE, REINA DE LOS CIELOS</v>
      </c>
    </row>
    <row r="189" spans="1:40" x14ac:dyDescent="0.25">
      <c r="A189">
        <v>214</v>
      </c>
      <c r="B189" t="s">
        <v>311</v>
      </c>
      <c r="C189">
        <v>188</v>
      </c>
      <c r="D189" t="s">
        <v>312</v>
      </c>
      <c r="E189" t="s">
        <v>313</v>
      </c>
      <c r="F189" t="s">
        <v>314</v>
      </c>
      <c r="G189" t="s">
        <v>678</v>
      </c>
      <c r="H189" t="s">
        <v>316</v>
      </c>
      <c r="I189" t="s">
        <v>317</v>
      </c>
      <c r="J189" t="s">
        <v>314</v>
      </c>
      <c r="K189" t="s">
        <v>679</v>
      </c>
      <c r="L189" t="s">
        <v>319</v>
      </c>
      <c r="M189" t="s">
        <v>320</v>
      </c>
      <c r="N189" t="s">
        <v>314</v>
      </c>
      <c r="O189" s="7" t="s">
        <v>351</v>
      </c>
      <c r="P189" t="s">
        <v>314</v>
      </c>
      <c r="Q189" t="s">
        <v>322</v>
      </c>
      <c r="R189" t="s">
        <v>314</v>
      </c>
      <c r="AD189" t="s">
        <v>325</v>
      </c>
      <c r="AE189" t="str" cm="1">
        <f t="array" ref="AE189">_xlfn.LET(
    _xlpm.texto_limpio, _xlfn.REDUCE(
        LOWER(Table13456[[#This Row],[Titulo]]),
        {"á";"é";"í";"ó";"ú";"ñ";",";" "},
        _xlfn.LAMBDA(_xlpm.acum,_xlpm.caracter, SUBSTITUTE(_xlpm.acum, _xlpm.caracter, CHOOSE(MATCH(_xlpm.caracter, {"á";"é";"í";"ó";"ú";"ñ";",";" "}, 0), "a","e","i","o","u","n","","")))
    ),
    _xlfn.CONCAT("/cantos/resucito/", AG189, "/", _xlpm.texto_limpio, ".html")
)</f>
        <v>/cantos/resucito/s/santo.html</v>
      </c>
      <c r="AF189" t="s">
        <v>326</v>
      </c>
      <c r="AG189" t="str">
        <f>LOWER(LEFT(Table13456[[#This Row],[Titulo]],1))</f>
        <v>s</v>
      </c>
      <c r="AH189" t="str">
        <f>_xlfn.CONCAT(Table13456[[#This Row],[ID]:[c021]])</f>
        <v>{id:188,title: "Santo", subtitle: "Palomeras 65", category: "Liturgia", moments: [""], url: "/cantos/resucito/s/santo.html"},</v>
      </c>
      <c r="AI189" t="str">
        <f>UPPER(Table13456[[#This Row],[Titulo]])</f>
        <v>SANTO</v>
      </c>
      <c r="AJ189" t="str">
        <f>LOWER(SUBSTITUTE(Table13456[[#This Row],[CANTO]], " ", ""))</f>
        <v>santo</v>
      </c>
      <c r="AK189" t="str">
        <f>Table13456[[#This Row],[Subtitle5]]</f>
        <v>Palomeras 65</v>
      </c>
      <c r="AM189" t="str">
        <f>Table1[[#Headers],[CANTO]]</f>
        <v>CANTO</v>
      </c>
      <c r="AN189" t="str">
        <f>Table13456[[#This Row],[CANTO]]</f>
        <v>SANTO</v>
      </c>
    </row>
    <row r="190" spans="1:40" x14ac:dyDescent="0.25">
      <c r="A190">
        <v>215</v>
      </c>
      <c r="B190" t="s">
        <v>311</v>
      </c>
      <c r="C190">
        <v>189</v>
      </c>
      <c r="D190" t="s">
        <v>312</v>
      </c>
      <c r="E190" t="s">
        <v>313</v>
      </c>
      <c r="F190" t="s">
        <v>314</v>
      </c>
      <c r="G190" t="s">
        <v>678</v>
      </c>
      <c r="H190" t="s">
        <v>316</v>
      </c>
      <c r="I190" t="s">
        <v>317</v>
      </c>
      <c r="J190" t="s">
        <v>314</v>
      </c>
      <c r="K190" t="s">
        <v>680</v>
      </c>
      <c r="L190" t="s">
        <v>319</v>
      </c>
      <c r="M190" t="s">
        <v>320</v>
      </c>
      <c r="N190" t="s">
        <v>314</v>
      </c>
      <c r="O190" s="7" t="s">
        <v>351</v>
      </c>
      <c r="P190" t="s">
        <v>314</v>
      </c>
      <c r="Q190" t="s">
        <v>322</v>
      </c>
      <c r="R190" t="s">
        <v>314</v>
      </c>
      <c r="S190" t="s">
        <v>363</v>
      </c>
      <c r="AD190" t="s">
        <v>325</v>
      </c>
      <c r="AE190" t="str" cm="1">
        <f t="array" ref="AE190">_xlfn.LET(
    _xlpm.texto_limpio, _xlfn.REDUCE(
        LOWER(Table13456[[#This Row],[Titulo]]),
        {"á";"é";"í";"ó";"ú";"ñ";",";" "},
        _xlfn.LAMBDA(_xlpm.acum,_xlpm.caracter, SUBSTITUTE(_xlpm.acum, _xlpm.caracter, CHOOSE(MATCH(_xlpm.caracter, {"á";"é";"í";"ó";"ú";"ñ";",";" "}, 0), "a","e","i","o","u","n","","")))
    ),
    _xlfn.CONCAT("/cantos/resucito/", AG190, "/", _xlpm.texto_limpio, ".html")
)</f>
        <v>/cantos/resucito/s/santo.html</v>
      </c>
      <c r="AF190" t="s">
        <v>326</v>
      </c>
      <c r="AG190" t="str">
        <f>LOWER(LEFT(Table13456[[#This Row],[Titulo]],1))</f>
        <v>s</v>
      </c>
      <c r="AH190" t="str">
        <f>_xlfn.CONCAT(Table13456[[#This Row],[ID]:[c021]])</f>
        <v>{id:189,title: "Santo", subtitle: "Melodía hebraica ", category: "Liturgia", moments: ["Ordinario"], url: "/cantos/resucito/s/santo.html"},</v>
      </c>
      <c r="AI190" t="str">
        <f>UPPER(Table13456[[#This Row],[Titulo]])</f>
        <v>SANTO</v>
      </c>
      <c r="AJ190" t="str">
        <f>LOWER(SUBSTITUTE(Table13456[[#This Row],[CANTO]], " ", ""))</f>
        <v>santo</v>
      </c>
      <c r="AK190" t="str">
        <f>Table13456[[#This Row],[Subtitle5]]</f>
        <v xml:space="preserve">Melodía hebraica </v>
      </c>
      <c r="AM190" t="str">
        <f>Table1[[#Headers],[CANTO]]</f>
        <v>CANTO</v>
      </c>
      <c r="AN190" t="str">
        <f>Table13456[[#This Row],[CANTO]]</f>
        <v>SANTO</v>
      </c>
    </row>
    <row r="191" spans="1:40" x14ac:dyDescent="0.25">
      <c r="A191">
        <v>216</v>
      </c>
      <c r="B191" t="s">
        <v>311</v>
      </c>
      <c r="C191">
        <v>190</v>
      </c>
      <c r="D191" t="s">
        <v>312</v>
      </c>
      <c r="E191" t="s">
        <v>313</v>
      </c>
      <c r="F191" t="s">
        <v>314</v>
      </c>
      <c r="G191" t="s">
        <v>678</v>
      </c>
      <c r="H191" t="s">
        <v>316</v>
      </c>
      <c r="I191" t="s">
        <v>317</v>
      </c>
      <c r="J191" t="s">
        <v>314</v>
      </c>
      <c r="K191" t="s">
        <v>681</v>
      </c>
      <c r="L191" t="s">
        <v>319</v>
      </c>
      <c r="M191" t="s">
        <v>320</v>
      </c>
      <c r="N191" t="s">
        <v>314</v>
      </c>
      <c r="O191" s="7" t="s">
        <v>351</v>
      </c>
      <c r="P191" t="s">
        <v>314</v>
      </c>
      <c r="Q191" t="s">
        <v>322</v>
      </c>
      <c r="R191" t="s">
        <v>314</v>
      </c>
      <c r="S191" t="s">
        <v>363</v>
      </c>
      <c r="AD191" t="s">
        <v>325</v>
      </c>
      <c r="AE191" t="str" cm="1">
        <f t="array" ref="AE191">_xlfn.LET(
    _xlpm.texto_limpio, _xlfn.REDUCE(
        LOWER(Table13456[[#This Row],[Titulo]]),
        {"á";"é";"í";"ó";"ú";"ñ";",";" "},
        _xlfn.LAMBDA(_xlpm.acum,_xlpm.caracter, SUBSTITUTE(_xlpm.acum, _xlpm.caracter, CHOOSE(MATCH(_xlpm.caracter, {"á";"é";"í";"ó";"ú";"ñ";",";" "}, 0), "a","e","i","o","u","n","","")))
    ),
    _xlfn.CONCAT("/cantos/resucito/", AG191, "/", _xlpm.texto_limpio, ".html")
)</f>
        <v>/cantos/resucito/s/santo.html</v>
      </c>
      <c r="AF191" t="s">
        <v>326</v>
      </c>
      <c r="AG191" t="str">
        <f>LOWER(LEFT(Table13456[[#This Row],[Titulo]],1))</f>
        <v>s</v>
      </c>
      <c r="AH191" t="str">
        <f>_xlfn.CONCAT(Table13456[[#This Row],[ID]:[c021]])</f>
        <v>{id:190,title: "Santo", subtitle: "Palestina 74", category: "Liturgia", moments: ["Ordinario"], url: "/cantos/resucito/s/santo.html"},</v>
      </c>
      <c r="AI191" t="str">
        <f>UPPER(Table13456[[#This Row],[Titulo]])</f>
        <v>SANTO</v>
      </c>
      <c r="AJ191" t="str">
        <f>LOWER(SUBSTITUTE(Table13456[[#This Row],[CANTO]], " ", ""))</f>
        <v>santo</v>
      </c>
      <c r="AK191" t="str">
        <f>Table13456[[#This Row],[Subtitle5]]</f>
        <v>Palestina 74</v>
      </c>
      <c r="AM191" t="str">
        <f>Table1[[#Headers],[CANTO]]</f>
        <v>CANTO</v>
      </c>
      <c r="AN191" t="str">
        <f>Table13456[[#This Row],[CANTO]]</f>
        <v>SANTO</v>
      </c>
    </row>
    <row r="192" spans="1:40" x14ac:dyDescent="0.25">
      <c r="A192">
        <v>217</v>
      </c>
      <c r="B192" t="s">
        <v>311</v>
      </c>
      <c r="C192">
        <v>191</v>
      </c>
      <c r="D192" t="s">
        <v>312</v>
      </c>
      <c r="E192" t="s">
        <v>313</v>
      </c>
      <c r="F192" t="s">
        <v>314</v>
      </c>
      <c r="G192" t="s">
        <v>678</v>
      </c>
      <c r="H192" t="s">
        <v>316</v>
      </c>
      <c r="I192" t="s">
        <v>317</v>
      </c>
      <c r="J192" t="s">
        <v>314</v>
      </c>
      <c r="K192" t="s">
        <v>682</v>
      </c>
      <c r="L192" t="s">
        <v>319</v>
      </c>
      <c r="M192" t="s">
        <v>320</v>
      </c>
      <c r="N192" t="s">
        <v>314</v>
      </c>
      <c r="O192" s="7" t="s">
        <v>351</v>
      </c>
      <c r="P192" t="s">
        <v>314</v>
      </c>
      <c r="Q192" t="s">
        <v>322</v>
      </c>
      <c r="R192" t="s">
        <v>314</v>
      </c>
      <c r="AD192" t="s">
        <v>325</v>
      </c>
      <c r="AE192" t="str" cm="1">
        <f t="array" ref="AE192">_xlfn.LET(
    _xlpm.texto_limpio, _xlfn.REDUCE(
        LOWER(Table13456[[#This Row],[Titulo]]),
        {"á";"é";"í";"ó";"ú";"ñ";",";" "},
        _xlfn.LAMBDA(_xlpm.acum,_xlpm.caracter, SUBSTITUTE(_xlpm.acum, _xlpm.caracter, CHOOSE(MATCH(_xlpm.caracter, {"á";"é";"í";"ó";"ú";"ñ";",";" "}, 0), "a","e","i","o","u","n","","")))
    ),
    _xlfn.CONCAT("/cantos/resucito/", AG192, "/", _xlpm.texto_limpio, ".html")
)</f>
        <v>/cantos/resucito/s/santo.html</v>
      </c>
      <c r="AF192" t="s">
        <v>326</v>
      </c>
      <c r="AG192" t="str">
        <f>LOWER(LEFT(Table13456[[#This Row],[Titulo]],1))</f>
        <v>s</v>
      </c>
      <c r="AH192" t="str">
        <f>_xlfn.CONCAT(Table13456[[#This Row],[ID]:[c021]])</f>
        <v>{id:191,title: "Santo", subtitle: "Roma 77", category: "Liturgia", moments: [""], url: "/cantos/resucito/s/santo.html"},</v>
      </c>
      <c r="AI192" t="str">
        <f>UPPER(Table13456[[#This Row],[Titulo]])</f>
        <v>SANTO</v>
      </c>
      <c r="AJ192" t="str">
        <f>LOWER(SUBSTITUTE(Table13456[[#This Row],[CANTO]], " ", ""))</f>
        <v>santo</v>
      </c>
      <c r="AK192" t="str">
        <f>Table13456[[#This Row],[Subtitle5]]</f>
        <v>Roma 77</v>
      </c>
      <c r="AM192" t="str">
        <f>Table1[[#Headers],[CANTO]]</f>
        <v>CANTO</v>
      </c>
      <c r="AN192" t="str">
        <f>Table13456[[#This Row],[CANTO]]</f>
        <v>SANTO</v>
      </c>
    </row>
    <row r="193" spans="1:40" x14ac:dyDescent="0.25">
      <c r="A193">
        <v>218</v>
      </c>
      <c r="B193" t="s">
        <v>311</v>
      </c>
      <c r="C193">
        <v>192</v>
      </c>
      <c r="D193" t="s">
        <v>312</v>
      </c>
      <c r="E193" t="s">
        <v>313</v>
      </c>
      <c r="F193" t="s">
        <v>314</v>
      </c>
      <c r="G193" t="s">
        <v>678</v>
      </c>
      <c r="H193" t="s">
        <v>316</v>
      </c>
      <c r="I193" t="s">
        <v>317</v>
      </c>
      <c r="J193" t="s">
        <v>314</v>
      </c>
      <c r="K193">
        <v>1982</v>
      </c>
      <c r="L193" t="s">
        <v>319</v>
      </c>
      <c r="M193" t="s">
        <v>320</v>
      </c>
      <c r="N193" t="s">
        <v>314</v>
      </c>
      <c r="O193" s="7" t="s">
        <v>351</v>
      </c>
      <c r="P193" t="s">
        <v>314</v>
      </c>
      <c r="Q193" t="s">
        <v>322</v>
      </c>
      <c r="R193" t="s">
        <v>314</v>
      </c>
      <c r="AD193" t="s">
        <v>325</v>
      </c>
      <c r="AE193" t="str" cm="1">
        <f t="array" ref="AE193">_xlfn.LET(
    _xlpm.texto_limpio, _xlfn.REDUCE(
        LOWER(Table13456[[#This Row],[Titulo]]),
        {"á";"é";"í";"ó";"ú";"ñ";",";" "},
        _xlfn.LAMBDA(_xlpm.acum,_xlpm.caracter, SUBSTITUTE(_xlpm.acum, _xlpm.caracter, CHOOSE(MATCH(_xlpm.caracter, {"á";"é";"í";"ó";"ú";"ñ";",";" "}, 0), "a","e","i","o","u","n","","")))
    ),
    _xlfn.CONCAT("/cantos/resucito/", AG193, "/", _xlpm.texto_limpio, ".html")
)</f>
        <v>/cantos/resucito/s/santo.html</v>
      </c>
      <c r="AF193" t="s">
        <v>326</v>
      </c>
      <c r="AG193" t="str">
        <f>LOWER(LEFT(Table13456[[#This Row],[Titulo]],1))</f>
        <v>s</v>
      </c>
      <c r="AH193" t="str">
        <f>_xlfn.CONCAT(Table13456[[#This Row],[ID]:[c021]])</f>
        <v>{id:192,title: "Santo", subtitle: "1982", category: "Liturgia", moments: [""], url: "/cantos/resucito/s/santo.html"},</v>
      </c>
      <c r="AI193" t="str">
        <f>UPPER(Table13456[[#This Row],[Titulo]])</f>
        <v>SANTO</v>
      </c>
      <c r="AJ193" t="str">
        <f>LOWER(SUBSTITUTE(Table13456[[#This Row],[CANTO]], " ", ""))</f>
        <v>santo</v>
      </c>
      <c r="AK193">
        <f>Table13456[[#This Row],[Subtitle5]]</f>
        <v>1982</v>
      </c>
      <c r="AM193" t="str">
        <f>Table1[[#Headers],[CANTO]]</f>
        <v>CANTO</v>
      </c>
      <c r="AN193" t="str">
        <f>Table13456[[#This Row],[CANTO]]</f>
        <v>SANTO</v>
      </c>
    </row>
    <row r="194" spans="1:40" x14ac:dyDescent="0.25">
      <c r="A194">
        <v>219</v>
      </c>
      <c r="B194" t="s">
        <v>311</v>
      </c>
      <c r="C194">
        <v>193</v>
      </c>
      <c r="D194" t="s">
        <v>312</v>
      </c>
      <c r="E194" t="s">
        <v>313</v>
      </c>
      <c r="F194" t="s">
        <v>314</v>
      </c>
      <c r="G194" t="s">
        <v>678</v>
      </c>
      <c r="H194" t="s">
        <v>316</v>
      </c>
      <c r="I194" t="s">
        <v>317</v>
      </c>
      <c r="J194" t="s">
        <v>314</v>
      </c>
      <c r="K194">
        <v>1988</v>
      </c>
      <c r="L194" t="s">
        <v>319</v>
      </c>
      <c r="M194" t="s">
        <v>320</v>
      </c>
      <c r="N194" t="s">
        <v>314</v>
      </c>
      <c r="O194" s="7" t="s">
        <v>351</v>
      </c>
      <c r="P194" t="s">
        <v>314</v>
      </c>
      <c r="Q194" t="s">
        <v>322</v>
      </c>
      <c r="R194" t="s">
        <v>314</v>
      </c>
      <c r="S194" t="s">
        <v>299</v>
      </c>
      <c r="T194" t="s">
        <v>323</v>
      </c>
      <c r="U194" t="s">
        <v>331</v>
      </c>
      <c r="AD194" t="s">
        <v>325</v>
      </c>
      <c r="AE194" t="str" cm="1">
        <f t="array" ref="AE194">_xlfn.LET(
    _xlpm.texto_limpio, _xlfn.REDUCE(
        LOWER(Table13456[[#This Row],[Titulo]]),
        {"á";"é";"í";"ó";"ú";"ñ";",";" "},
        _xlfn.LAMBDA(_xlpm.acum,_xlpm.caracter, SUBSTITUTE(_xlpm.acum, _xlpm.caracter, CHOOSE(MATCH(_xlpm.caracter, {"á";"é";"í";"ó";"ú";"ñ";",";" "}, 0), "a","e","i","o","u","n","","")))
    ),
    _xlfn.CONCAT("/cantos/resucito/", AG194, "/", _xlpm.texto_limpio, ".html")
)</f>
        <v>/cantos/resucito/s/santo.html</v>
      </c>
      <c r="AF194" t="s">
        <v>326</v>
      </c>
      <c r="AG194" t="str">
        <f>LOWER(LEFT(Table13456[[#This Row],[Titulo]],1))</f>
        <v>s</v>
      </c>
      <c r="AH194" t="str">
        <f>_xlfn.CONCAT(Table13456[[#This Row],[ID]:[c021]])</f>
        <v>{id:193,title: "Santo", subtitle: "1988", category: "Liturgia", moments: ["Virgen", "Final"], url: "/cantos/resucito/s/santo.html"},</v>
      </c>
      <c r="AI194" t="str">
        <f>UPPER(Table13456[[#This Row],[Titulo]])</f>
        <v>SANTO</v>
      </c>
      <c r="AJ194" t="str">
        <f>LOWER(SUBSTITUTE(Table13456[[#This Row],[CANTO]], " ", ""))</f>
        <v>santo</v>
      </c>
      <c r="AK194">
        <f>Table13456[[#This Row],[Subtitle5]]</f>
        <v>1988</v>
      </c>
      <c r="AM194" t="str">
        <f>Table1[[#Headers],[CANTO]]</f>
        <v>CANTO</v>
      </c>
      <c r="AN194" t="str">
        <f>Table13456[[#This Row],[CANTO]]</f>
        <v>SANTO</v>
      </c>
    </row>
    <row r="195" spans="1:40" x14ac:dyDescent="0.25">
      <c r="A195">
        <v>145</v>
      </c>
      <c r="B195" t="s">
        <v>311</v>
      </c>
      <c r="C195">
        <v>194</v>
      </c>
      <c r="D195" t="s">
        <v>312</v>
      </c>
      <c r="E195" t="s">
        <v>313</v>
      </c>
      <c r="F195" t="s">
        <v>314</v>
      </c>
      <c r="G195" t="s">
        <v>683</v>
      </c>
      <c r="H195" t="s">
        <v>316</v>
      </c>
      <c r="I195" t="s">
        <v>317</v>
      </c>
      <c r="J195" t="s">
        <v>314</v>
      </c>
      <c r="K195" t="s">
        <v>204</v>
      </c>
      <c r="L195" t="s">
        <v>319</v>
      </c>
      <c r="M195" t="s">
        <v>320</v>
      </c>
      <c r="N195" t="s">
        <v>314</v>
      </c>
      <c r="O195" t="s">
        <v>329</v>
      </c>
      <c r="P195" t="s">
        <v>314</v>
      </c>
      <c r="Q195" t="s">
        <v>322</v>
      </c>
      <c r="R195" t="s">
        <v>314</v>
      </c>
      <c r="AD195" t="s">
        <v>325</v>
      </c>
      <c r="AE195" t="str" cm="1">
        <f t="array" ref="AE195">_xlfn.LET(
    _xlpm.texto_limpio, _xlfn.REDUCE(
        LOWER(Table13456[[#This Row],[Titulo]]),
        {"á";"é";"í";"ó";"ú";"ñ";",";" "},
        _xlfn.LAMBDA(_xlpm.acum,_xlpm.caracter, SUBSTITUTE(_xlpm.acum, _xlpm.caracter, CHOOSE(MATCH(_xlpm.caracter, {"á";"é";"í";"ó";"ú";"ñ";",";" "}, 0), "a","e","i","o","u","n","","")))
    ),
    _xlfn.CONCAT("/cantos/resucito/", AG195, "/", _xlpm.texto_limpio, ".html")
)</f>
        <v>/cantos/resucito/s/seencontrarondosangeles.html</v>
      </c>
      <c r="AF195" t="s">
        <v>326</v>
      </c>
      <c r="AG195" t="str">
        <f>LOWER(LEFT(Table13456[[#This Row],[Titulo]],1))</f>
        <v>s</v>
      </c>
      <c r="AH195" t="str">
        <f>_xlfn.CONCAT(Table13456[[#This Row],[ID]:[c021]])</f>
        <v>{id:194,title: "Se encontraron dos ángeles", subtitle: "Melodía hebraica", category: "Precatecumenado", moments: [""], url: "/cantos/resucito/s/seencontrarondosangeles.html"},</v>
      </c>
      <c r="AI195" t="str">
        <f>UPPER(Table13456[[#This Row],[Titulo]])</f>
        <v>SE ENCONTRARON DOS ÁNGELES</v>
      </c>
      <c r="AJ195" t="str">
        <f>LOWER(SUBSTITUTE(Table13456[[#This Row],[CANTO]], " ", ""))</f>
        <v>seencontrarondosángeles</v>
      </c>
      <c r="AK195" t="str">
        <f>Table13456[[#This Row],[Subtitle5]]</f>
        <v>Melodía hebraica</v>
      </c>
      <c r="AM195" t="str">
        <f>Table1[[#Headers],[CANTO]]</f>
        <v>CANTO</v>
      </c>
      <c r="AN195" t="str">
        <f>Table13456[[#This Row],[CANTO]]</f>
        <v>SE ENCONTRARON DOS ÁNGELES</v>
      </c>
    </row>
    <row r="196" spans="1:40" x14ac:dyDescent="0.25">
      <c r="A196">
        <v>146</v>
      </c>
      <c r="B196" t="s">
        <v>311</v>
      </c>
      <c r="C196">
        <v>195</v>
      </c>
      <c r="D196" t="s">
        <v>312</v>
      </c>
      <c r="E196" t="s">
        <v>313</v>
      </c>
      <c r="F196" t="s">
        <v>314</v>
      </c>
      <c r="G196" t="s">
        <v>684</v>
      </c>
      <c r="H196" t="s">
        <v>316</v>
      </c>
      <c r="I196" t="s">
        <v>317</v>
      </c>
      <c r="J196" t="s">
        <v>314</v>
      </c>
      <c r="K196" t="s">
        <v>275</v>
      </c>
      <c r="L196" t="s">
        <v>319</v>
      </c>
      <c r="M196" t="s">
        <v>320</v>
      </c>
      <c r="N196" t="s">
        <v>314</v>
      </c>
      <c r="O196" t="s">
        <v>329</v>
      </c>
      <c r="P196" t="s">
        <v>314</v>
      </c>
      <c r="Q196" t="s">
        <v>322</v>
      </c>
      <c r="R196" t="s">
        <v>314</v>
      </c>
      <c r="S196" t="s">
        <v>363</v>
      </c>
      <c r="AD196" t="s">
        <v>325</v>
      </c>
      <c r="AE196" t="str" cm="1">
        <f t="array" ref="AE196">_xlfn.LET(
    _xlpm.texto_limpio, _xlfn.REDUCE(
        LOWER(Table13456[[#This Row],[Titulo]]),
        {"á";"é";"í";"ó";"ú";"ñ";",";" "},
        _xlfn.LAMBDA(_xlpm.acum,_xlpm.caracter, SUBSTITUTE(_xlpm.acum, _xlpm.caracter, CHOOSE(MATCH(_xlpm.caracter, {"á";"é";"í";"ó";"ú";"ñ";",";" "}, 0), "a","e","i","o","u","n","","")))
    ),
    _xlfn.CONCAT("/cantos/resucito/", AG196, "/", _xlpm.texto_limpio, ".html")
)</f>
        <v>/cantos/resucito/s/senorayudameanodudardeti.html</v>
      </c>
      <c r="AF196" t="s">
        <v>326</v>
      </c>
      <c r="AG196" t="str">
        <f>LOWER(LEFT(Table13456[[#This Row],[Titulo]],1))</f>
        <v>s</v>
      </c>
      <c r="AH196" t="str">
        <f>_xlfn.CONCAT(Table13456[[#This Row],[ID]:[c021]])</f>
        <v>{id:195,title: "Señor, ayúdame a no dudar de ti", subtitle: "(Kiko Argüello)", category: "Precatecumenado", moments: ["Ordinario"], url: "/cantos/resucito/s/senorayudameanodudardeti.html"},</v>
      </c>
      <c r="AI196" t="str">
        <f>UPPER(Table13456[[#This Row],[Titulo]])</f>
        <v>SEÑOR, AYÚDAME A NO DUDAR DE TI</v>
      </c>
      <c r="AJ196" t="str">
        <f>LOWER(SUBSTITUTE(Table13456[[#This Row],[CANTO]], " ", ""))</f>
        <v>señor,ayúdameanodudardeti</v>
      </c>
      <c r="AK196" t="str">
        <f>Table13456[[#This Row],[Subtitle5]]</f>
        <v>(Kiko Argüello)</v>
      </c>
      <c r="AM196" t="str">
        <f>Table1[[#Headers],[CANTO]]</f>
        <v>CANTO</v>
      </c>
      <c r="AN196" t="str">
        <f>Table13456[[#This Row],[CANTO]]</f>
        <v>SEÑOR, AYÚDAME A NO DUDAR DE TI</v>
      </c>
    </row>
    <row r="197" spans="1:40" x14ac:dyDescent="0.25">
      <c r="A197">
        <v>147</v>
      </c>
      <c r="B197" t="s">
        <v>311</v>
      </c>
      <c r="C197">
        <v>196</v>
      </c>
      <c r="D197" t="s">
        <v>312</v>
      </c>
      <c r="E197" t="s">
        <v>313</v>
      </c>
      <c r="F197" t="s">
        <v>314</v>
      </c>
      <c r="G197" t="s">
        <v>685</v>
      </c>
      <c r="H197" t="s">
        <v>316</v>
      </c>
      <c r="I197" t="s">
        <v>317</v>
      </c>
      <c r="J197" t="s">
        <v>314</v>
      </c>
      <c r="K197" t="s">
        <v>686</v>
      </c>
      <c r="L197" t="s">
        <v>319</v>
      </c>
      <c r="M197" t="s">
        <v>320</v>
      </c>
      <c r="N197" t="s">
        <v>314</v>
      </c>
      <c r="O197" t="s">
        <v>329</v>
      </c>
      <c r="P197" t="s">
        <v>314</v>
      </c>
      <c r="Q197" t="s">
        <v>322</v>
      </c>
      <c r="R197" t="s">
        <v>314</v>
      </c>
      <c r="S197" t="s">
        <v>301</v>
      </c>
      <c r="T197" t="s">
        <v>323</v>
      </c>
      <c r="U197" t="s">
        <v>370</v>
      </c>
      <c r="AD197" t="s">
        <v>325</v>
      </c>
      <c r="AE197" t="str" cm="1">
        <f t="array" ref="AE197">_xlfn.LET(
    _xlpm.texto_limpio, _xlfn.REDUCE(
        LOWER(Table13456[[#This Row],[Titulo]]),
        {"á";"é";"í";"ó";"ú";"ñ";",";" "},
        _xlfn.LAMBDA(_xlpm.acum,_xlpm.caracter, SUBSTITUTE(_xlpm.acum, _xlpm.caracter, CHOOSE(MATCH(_xlpm.caracter, {"á";"é";"í";"ó";"ú";"ñ";",";" "}, 0), "a","e","i","o","u","n","","")))
    ),
    _xlfn.CONCAT("/cantos/resucito/", AG197, "/", _xlpm.texto_limpio, ".html")
)</f>
        <v>/cantos/resucito/s/senornomecorrijasentucolera.html</v>
      </c>
      <c r="AF197" t="s">
        <v>326</v>
      </c>
      <c r="AG197" t="str">
        <f>LOWER(LEFT(Table13456[[#This Row],[Titulo]],1))</f>
        <v>s</v>
      </c>
      <c r="AH197" t="str">
        <f>_xlfn.CONCAT(Table13456[[#This Row],[ID]:[c021]])</f>
        <v>{id:196,title: "Señor, no me corrijas en tu cólera", subtitle: "Salmo 6", category: "Precatecumenado", moments: ["Niños", "Paz"], url: "/cantos/resucito/s/senornomecorrijasentucolera.html"},</v>
      </c>
      <c r="AI197" t="str">
        <f>UPPER(Table13456[[#This Row],[Titulo]])</f>
        <v>SEÑOR, NO ME CORRIJAS EN TU CÓLERA</v>
      </c>
      <c r="AJ197" t="str">
        <f>LOWER(SUBSTITUTE(Table13456[[#This Row],[CANTO]], " ", ""))</f>
        <v>señor,nomecorrijasentucólera</v>
      </c>
      <c r="AK197" t="str">
        <f>Table13456[[#This Row],[Subtitle5]]</f>
        <v>Salmo 6</v>
      </c>
      <c r="AM197" t="str">
        <f>Table1[[#Headers],[CANTO]]</f>
        <v>CANTO</v>
      </c>
      <c r="AN197" t="str">
        <f>Table13456[[#This Row],[CANTO]]</f>
        <v>SEÑOR, NO ME CORRIJAS EN TU CÓLERA</v>
      </c>
    </row>
    <row r="198" spans="1:40" x14ac:dyDescent="0.25">
      <c r="A198">
        <v>233</v>
      </c>
      <c r="B198" t="s">
        <v>311</v>
      </c>
      <c r="C198">
        <v>197</v>
      </c>
      <c r="D198" t="s">
        <v>312</v>
      </c>
      <c r="E198" t="s">
        <v>313</v>
      </c>
      <c r="F198" t="s">
        <v>314</v>
      </c>
      <c r="G198" t="s">
        <v>687</v>
      </c>
      <c r="H198" t="s">
        <v>316</v>
      </c>
      <c r="I198" t="s">
        <v>317</v>
      </c>
      <c r="J198" t="s">
        <v>314</v>
      </c>
      <c r="K198" t="s">
        <v>688</v>
      </c>
      <c r="L198" t="s">
        <v>319</v>
      </c>
      <c r="M198" t="s">
        <v>320</v>
      </c>
      <c r="N198" t="s">
        <v>314</v>
      </c>
      <c r="O198" s="8" t="s">
        <v>430</v>
      </c>
      <c r="P198" t="s">
        <v>314</v>
      </c>
      <c r="Q198" t="s">
        <v>322</v>
      </c>
      <c r="R198" t="s">
        <v>314</v>
      </c>
      <c r="S198" t="s">
        <v>297</v>
      </c>
      <c r="T198" t="s">
        <v>323</v>
      </c>
      <c r="U198" t="s">
        <v>305</v>
      </c>
      <c r="AD198" t="s">
        <v>325</v>
      </c>
      <c r="AE198" t="str" cm="1">
        <f t="array" ref="AE198">_xlfn.LET(
    _xlpm.texto_limpio, _xlfn.REDUCE(
        LOWER(Table13456[[#This Row],[Titulo]]),
        {"á";"é";"í";"ó";"ú";"ñ";",";" "},
        _xlfn.LAMBDA(_xlpm.acum,_xlpm.caracter, SUBSTITUTE(_xlpm.acum, _xlpm.caracter, CHOOSE(MATCH(_xlpm.caracter, {"á";"é";"í";"ó";"ú";"ñ";",";" "}, 0), "a","e","i","o","u","n","","")))
    ),
    _xlfn.CONCAT("/cantos/resucito/", AG198, "/", _xlpm.texto_limpio, ".html")
)</f>
        <v>/cantos/resucito/s/senortumeescrutasyconoces.html</v>
      </c>
      <c r="AF198" t="s">
        <v>326</v>
      </c>
      <c r="AG198" t="str">
        <f>LOWER(LEFT(Table13456[[#This Row],[Titulo]],1))</f>
        <v>s</v>
      </c>
      <c r="AH198" t="str">
        <f>_xlfn.CONCAT(Table13456[[#This Row],[ID]:[c021]])</f>
        <v>{id:197,title: "Señor, tú me escrutas y conoces", subtitle: "Sal 139 (138)", category: "Catecumenado", moments: ["Pentecostés", "Entrada"], url: "/cantos/resucito/s/senortumeescrutasyconoces.html"},</v>
      </c>
      <c r="AI198" t="str">
        <f>UPPER(Table13456[[#This Row],[Titulo]])</f>
        <v>SEÑOR, TÚ ME ESCRUTAS Y CONOCES</v>
      </c>
      <c r="AJ198" t="str">
        <f>LOWER(SUBSTITUTE(Table13456[[#This Row],[CANTO]], " ", ""))</f>
        <v>señor,túmeescrutasyconoces</v>
      </c>
      <c r="AK198" t="str">
        <f>Table13456[[#This Row],[Subtitle5]]</f>
        <v>Sal 139 (138)</v>
      </c>
      <c r="AM198" t="str">
        <f>Table1[[#Headers],[CANTO]]</f>
        <v>CANTO</v>
      </c>
      <c r="AN198" t="str">
        <f>Table13456[[#This Row],[CANTO]]</f>
        <v>SEÑOR, TÚ ME ESCRUTAS Y CONOCES</v>
      </c>
    </row>
    <row r="199" spans="1:40" x14ac:dyDescent="0.25">
      <c r="A199">
        <v>148</v>
      </c>
      <c r="B199" t="s">
        <v>311</v>
      </c>
      <c r="C199">
        <v>198</v>
      </c>
      <c r="D199" t="s">
        <v>312</v>
      </c>
      <c r="E199" t="s">
        <v>313</v>
      </c>
      <c r="F199" t="s">
        <v>314</v>
      </c>
      <c r="G199" t="s">
        <v>689</v>
      </c>
      <c r="H199" t="s">
        <v>316</v>
      </c>
      <c r="I199" t="s">
        <v>317</v>
      </c>
      <c r="J199" t="s">
        <v>314</v>
      </c>
      <c r="K199" t="s">
        <v>690</v>
      </c>
      <c r="L199" t="s">
        <v>319</v>
      </c>
      <c r="M199" t="s">
        <v>320</v>
      </c>
      <c r="N199" t="s">
        <v>314</v>
      </c>
      <c r="O199" t="s">
        <v>329</v>
      </c>
      <c r="P199" t="s">
        <v>314</v>
      </c>
      <c r="Q199" t="s">
        <v>322</v>
      </c>
      <c r="R199" t="s">
        <v>314</v>
      </c>
      <c r="AD199" t="s">
        <v>325</v>
      </c>
      <c r="AE199" t="str" cm="1">
        <f t="array" ref="AE199">_xlfn.LET(
    _xlpm.texto_limpio, _xlfn.REDUCE(
        LOWER(Table13456[[#This Row],[Titulo]]),
        {"á";"é";"í";"ó";"ú";"ñ";",";" "},
        _xlfn.LAMBDA(_xlpm.acum,_xlpm.caracter, SUBSTITUTE(_xlpm.acum, _xlpm.caracter, CHOOSE(MATCH(_xlpm.caracter, {"á";"é";"í";"ó";"ú";"ñ";",";" "}, 0), "a","e","i","o","u","n","","")))
    ),
    _xlfn.CONCAT("/cantos/resucito/", AG199, "/", _xlpm.texto_limpio, ".html")
)</f>
        <v>/cantos/resucito/s/sermondelamontana.html</v>
      </c>
      <c r="AF199" t="s">
        <v>326</v>
      </c>
      <c r="AG199" t="str">
        <f>LOWER(LEFT(Table13456[[#This Row],[Titulo]],1))</f>
        <v>s</v>
      </c>
      <c r="AH199" t="str">
        <f>_xlfn.CONCAT(Table13456[[#This Row],[ID]:[c021]])</f>
        <v>{id:198,title: "Sermón de la montaña", subtitle: "Lucas 6,20-38", category: "Precatecumenado", moments: [""], url: "/cantos/resucito/s/sermondelamontana.html"},</v>
      </c>
      <c r="AI199" t="str">
        <f>UPPER(Table13456[[#This Row],[Titulo]])</f>
        <v>SERMÓN DE LA MONTAÑA</v>
      </c>
      <c r="AJ199" t="str">
        <f>LOWER(SUBSTITUTE(Table13456[[#This Row],[CANTO]], " ", ""))</f>
        <v>sermóndelamontaña</v>
      </c>
      <c r="AK199" t="str">
        <f>Table13456[[#This Row],[Subtitle5]]</f>
        <v>Lucas 6,20-38</v>
      </c>
      <c r="AM199" t="str">
        <f>Table1[[#Headers],[CANTO]]</f>
        <v>CANTO</v>
      </c>
      <c r="AN199" t="str">
        <f>Table13456[[#This Row],[CANTO]]</f>
        <v>SERMÓN DE LA MONTAÑA</v>
      </c>
    </row>
    <row r="200" spans="1:40" x14ac:dyDescent="0.25">
      <c r="A200">
        <v>234</v>
      </c>
      <c r="B200" t="s">
        <v>311</v>
      </c>
      <c r="C200">
        <v>199</v>
      </c>
      <c r="D200" t="s">
        <v>312</v>
      </c>
      <c r="E200" t="s">
        <v>313</v>
      </c>
      <c r="F200" t="s">
        <v>314</v>
      </c>
      <c r="G200" t="s">
        <v>691</v>
      </c>
      <c r="H200" t="s">
        <v>316</v>
      </c>
      <c r="I200" t="s">
        <v>317</v>
      </c>
      <c r="J200" t="s">
        <v>314</v>
      </c>
      <c r="K200" t="s">
        <v>692</v>
      </c>
      <c r="L200" t="s">
        <v>319</v>
      </c>
      <c r="M200" t="s">
        <v>320</v>
      </c>
      <c r="N200" t="s">
        <v>314</v>
      </c>
      <c r="O200" s="8" t="s">
        <v>430</v>
      </c>
      <c r="P200" t="s">
        <v>314</v>
      </c>
      <c r="Q200" t="s">
        <v>322</v>
      </c>
      <c r="R200" t="s">
        <v>314</v>
      </c>
      <c r="S200" t="s">
        <v>337</v>
      </c>
      <c r="T200" t="s">
        <v>323</v>
      </c>
      <c r="U200" t="s">
        <v>324</v>
      </c>
      <c r="V200" t="s">
        <v>323</v>
      </c>
      <c r="W200" t="s">
        <v>330</v>
      </c>
      <c r="AD200" t="s">
        <v>325</v>
      </c>
      <c r="AE200" t="str" cm="1">
        <f t="array" ref="AE200">_xlfn.LET(
    _xlpm.texto_limpio, _xlfn.REDUCE(
        LOWER(Table13456[[#This Row],[Titulo]]),
        {"á";"é";"í";"ó";"ú";"ñ";",";" "},
        _xlfn.LAMBDA(_xlpm.acum,_xlpm.caracter, SUBSTITUTE(_xlpm.acum, _xlpm.caracter, CHOOSE(MATCH(_xlpm.caracter, {"á";"é";"í";"ó";"ú";"ñ";",";" "}, 0), "a","e","i","o","u","n","","")))
    ),
    _xlfn.CONCAT("/cantos/resucito/", AG200, "/", _xlpm.texto_limpio, ".html")
)</f>
        <v>/cantos/resucito/s/shemaisrael.html</v>
      </c>
      <c r="AF200" t="s">
        <v>326</v>
      </c>
      <c r="AG200" t="str">
        <f>LOWER(LEFT(Table13456[[#This Row],[Titulo]],1))</f>
        <v>s</v>
      </c>
      <c r="AH200" t="str">
        <f>_xlfn.CONCAT(Table13456[[#This Row],[ID]:[c021]])</f>
        <v>{id:199,title: "Shemá Israel", subtitle: "Dt 6,4-9", category: "Catecumenado", moments: ["Cuaresma", "Laudes/Visperas", "Comunión"], url: "/cantos/resucito/s/shemaisrael.html"},</v>
      </c>
      <c r="AI200" t="str">
        <f>UPPER(Table13456[[#This Row],[Titulo]])</f>
        <v>SHEMÁ ISRAEL</v>
      </c>
      <c r="AJ200" t="str">
        <f>LOWER(SUBSTITUTE(Table13456[[#This Row],[CANTO]], " ", ""))</f>
        <v>shemáisrael</v>
      </c>
      <c r="AK200" t="str">
        <f>Table13456[[#This Row],[Subtitle5]]</f>
        <v>Dt 6,4-9</v>
      </c>
      <c r="AM200" t="str">
        <f>Table1[[#Headers],[CANTO]]</f>
        <v>CANTO</v>
      </c>
      <c r="AN200" t="str">
        <f>Table13456[[#This Row],[CANTO]]</f>
        <v>SHEMÁ ISRAEL</v>
      </c>
    </row>
    <row r="201" spans="1:40" x14ac:dyDescent="0.25">
      <c r="A201">
        <v>149</v>
      </c>
      <c r="B201" t="s">
        <v>311</v>
      </c>
      <c r="C201">
        <v>200</v>
      </c>
      <c r="D201" t="s">
        <v>312</v>
      </c>
      <c r="E201" t="s">
        <v>313</v>
      </c>
      <c r="F201" t="s">
        <v>314</v>
      </c>
      <c r="G201" t="s">
        <v>693</v>
      </c>
      <c r="H201" t="s">
        <v>316</v>
      </c>
      <c r="I201" t="s">
        <v>317</v>
      </c>
      <c r="J201" t="s">
        <v>314</v>
      </c>
      <c r="K201" t="s">
        <v>694</v>
      </c>
      <c r="L201" t="s">
        <v>319</v>
      </c>
      <c r="M201" t="s">
        <v>320</v>
      </c>
      <c r="N201" t="s">
        <v>314</v>
      </c>
      <c r="O201" t="s">
        <v>329</v>
      </c>
      <c r="P201" t="s">
        <v>314</v>
      </c>
      <c r="Q201" t="s">
        <v>322</v>
      </c>
      <c r="R201" t="s">
        <v>314</v>
      </c>
      <c r="S201" t="s">
        <v>324</v>
      </c>
      <c r="T201" t="s">
        <v>323</v>
      </c>
      <c r="U201" t="s">
        <v>338</v>
      </c>
      <c r="AD201" t="s">
        <v>325</v>
      </c>
      <c r="AE201" t="str" cm="1">
        <f t="array" ref="AE201">_xlfn.LET(
    _xlpm.texto_limpio, _xlfn.REDUCE(
        LOWER(Table13456[[#This Row],[Titulo]]),
        {"á";"é";"í";"ó";"ú";"ñ";",";" "},
        _xlfn.LAMBDA(_xlpm.acum,_xlpm.caracter, SUBSTITUTE(_xlpm.acum, _xlpm.caracter, CHOOSE(MATCH(_xlpm.caracter, {"á";"é";"í";"ó";"ú";"ñ";",";" "}, 0), "a","e","i","o","u","n","","")))
    ),
    _xlfn.CONCAT("/cantos/resucito/", AG201, "/", _xlpm.texto_limpio, ".html")
)</f>
        <v>/cantos/resucito/s/shlomlejmariam.html</v>
      </c>
      <c r="AF201" t="s">
        <v>326</v>
      </c>
      <c r="AG201" t="str">
        <f>LOWER(LEFT(Table13456[[#This Row],[Titulo]],1))</f>
        <v>s</v>
      </c>
      <c r="AH201" t="str">
        <f>_xlfn.CONCAT(Table13456[[#This Row],[ID]:[c021]])</f>
        <v>{id:200,title: "Shlom lej Mariam", subtitle: "Ave María en arameo antiguo", category: "Precatecumenado", moments: ["Laudes/Visperas", "Antiguo Testamento"], url: "/cantos/resucito/s/shlomlejmariam.html"},</v>
      </c>
      <c r="AI201" t="str">
        <f>UPPER(Table13456[[#This Row],[Titulo]])</f>
        <v>SHLOM LEJ MARIAM</v>
      </c>
      <c r="AJ201" t="str">
        <f>LOWER(SUBSTITUTE(Table13456[[#This Row],[CANTO]], " ", ""))</f>
        <v>shlomlejmariam</v>
      </c>
      <c r="AK201" t="str">
        <f>Table13456[[#This Row],[Subtitle5]]</f>
        <v>Ave María en arameo antiguo</v>
      </c>
      <c r="AM201" t="str">
        <f>Table1[[#Headers],[CANTO]]</f>
        <v>CANTO</v>
      </c>
      <c r="AN201" t="str">
        <f>Table13456[[#This Row],[CANTO]]</f>
        <v>SHLOM LEJ MARIAM</v>
      </c>
    </row>
    <row r="202" spans="1:40" x14ac:dyDescent="0.25">
      <c r="A202">
        <v>150</v>
      </c>
      <c r="B202" t="s">
        <v>311</v>
      </c>
      <c r="C202">
        <v>201</v>
      </c>
      <c r="D202" t="s">
        <v>312</v>
      </c>
      <c r="E202" t="s">
        <v>313</v>
      </c>
      <c r="F202" t="s">
        <v>314</v>
      </c>
      <c r="G202" t="s">
        <v>695</v>
      </c>
      <c r="H202" t="s">
        <v>316</v>
      </c>
      <c r="I202" t="s">
        <v>317</v>
      </c>
      <c r="J202" t="s">
        <v>314</v>
      </c>
      <c r="K202" t="s">
        <v>696</v>
      </c>
      <c r="L202" t="s">
        <v>319</v>
      </c>
      <c r="M202" t="s">
        <v>320</v>
      </c>
      <c r="N202" t="s">
        <v>314</v>
      </c>
      <c r="O202" t="s">
        <v>329</v>
      </c>
      <c r="P202" t="s">
        <v>314</v>
      </c>
      <c r="Q202" t="s">
        <v>322</v>
      </c>
      <c r="R202" t="s">
        <v>314</v>
      </c>
      <c r="S202" t="s">
        <v>338</v>
      </c>
      <c r="AD202" t="s">
        <v>325</v>
      </c>
      <c r="AE202" t="str" cm="1">
        <f t="array" ref="AE202">_xlfn.LET(
    _xlpm.texto_limpio, _xlfn.REDUCE(
        LOWER(Table13456[[#This Row],[Titulo]]),
        {"á";"é";"í";"ó";"ú";"ñ";",";" "},
        _xlfn.LAMBDA(_xlpm.acum,_xlpm.caracter, SUBSTITUTE(_xlpm.acum, _xlpm.caracter, CHOOSE(MATCH(_xlpm.caracter, {"á";"é";"í";"ó";"ú";"ñ";",";" "}, 0), "a","e","i","o","u","n","","")))
    ),
    _xlfn.CONCAT("/cantos/resucito/", AG202, "/", _xlpm.texto_limpio, ".html")
)</f>
        <v>/cantos/resucito/s/sielsenornoconstruyelacasa.html</v>
      </c>
      <c r="AF202" t="s">
        <v>326</v>
      </c>
      <c r="AG202" t="str">
        <f>LOWER(LEFT(Table13456[[#This Row],[Titulo]],1))</f>
        <v>s</v>
      </c>
      <c r="AH202" t="str">
        <f>_xlfn.CONCAT(Table13456[[#This Row],[ID]:[c021]])</f>
        <v>{id:201,title: "Si el Señor no construye la casa", subtitle: "Sal 127 (126)", category: "Precatecumenado", moments: ["Antiguo Testamento"], url: "/cantos/resucito/s/sielsenornoconstruyelacasa.html"},</v>
      </c>
      <c r="AI202" t="str">
        <f>UPPER(Table13456[[#This Row],[Titulo]])</f>
        <v>SI EL SEÑOR NO CONSTRUYE LA CASA</v>
      </c>
      <c r="AJ202" t="str">
        <f>LOWER(SUBSTITUTE(Table13456[[#This Row],[CANTO]], " ", ""))</f>
        <v>sielseñornoconstruyelacasa</v>
      </c>
      <c r="AK202" t="str">
        <f>Table13456[[#This Row],[Subtitle5]]</f>
        <v>Sal 127 (126)</v>
      </c>
      <c r="AM202" t="str">
        <f>Table1[[#Headers],[CANTO]]</f>
        <v>CANTO</v>
      </c>
      <c r="AN202" t="str">
        <f>Table13456[[#This Row],[CANTO]]</f>
        <v>SI EL SEÑOR NO CONSTRUYE LA CASA</v>
      </c>
    </row>
    <row r="203" spans="1:40" x14ac:dyDescent="0.25">
      <c r="A203">
        <v>151</v>
      </c>
      <c r="B203" t="s">
        <v>311</v>
      </c>
      <c r="C203">
        <v>202</v>
      </c>
      <c r="D203" t="s">
        <v>312</v>
      </c>
      <c r="E203" t="s">
        <v>313</v>
      </c>
      <c r="F203" t="s">
        <v>314</v>
      </c>
      <c r="G203" t="s">
        <v>697</v>
      </c>
      <c r="H203" t="s">
        <v>316</v>
      </c>
      <c r="I203" t="s">
        <v>317</v>
      </c>
      <c r="J203" t="s">
        <v>314</v>
      </c>
      <c r="K203" t="s">
        <v>698</v>
      </c>
      <c r="L203" t="s">
        <v>319</v>
      </c>
      <c r="M203" t="s">
        <v>320</v>
      </c>
      <c r="N203" t="s">
        <v>314</v>
      </c>
      <c r="O203" t="s">
        <v>329</v>
      </c>
      <c r="P203" t="s">
        <v>314</v>
      </c>
      <c r="Q203" t="s">
        <v>322</v>
      </c>
      <c r="R203" t="s">
        <v>314</v>
      </c>
      <c r="S203" t="s">
        <v>330</v>
      </c>
      <c r="T203" t="s">
        <v>323</v>
      </c>
      <c r="U203" t="s">
        <v>332</v>
      </c>
      <c r="AD203" t="s">
        <v>325</v>
      </c>
      <c r="AE203" t="str" cm="1">
        <f t="array" ref="AE203">_xlfn.LET(
    _xlpm.texto_limpio, _xlfn.REDUCE(
        LOWER(Table13456[[#This Row],[Titulo]]),
        {"á";"é";"í";"ó";"ú";"ñ";",";" "},
        _xlfn.LAMBDA(_xlpm.acum,_xlpm.caracter, SUBSTITUTE(_xlpm.acum, _xlpm.caracter, CHOOSE(MATCH(_xlpm.caracter, {"á";"é";"í";"ó";"ú";"ñ";",";" "}, 0), "a","e","i","o","u","n","","")))
    ),
    _xlfn.CONCAT("/cantos/resucito/", AG203, "/", _xlpm.texto_limpio, ".html")
)</f>
        <v>/cantos/resucito/s/sihabeisresucitadoconcristo.html</v>
      </c>
      <c r="AF203" t="s">
        <v>326</v>
      </c>
      <c r="AG203" t="str">
        <f>LOWER(LEFT(Table13456[[#This Row],[Titulo]],1))</f>
        <v>s</v>
      </c>
      <c r="AH203" t="str">
        <f>_xlfn.CONCAT(Table13456[[#This Row],[ID]:[c021]])</f>
        <v>{id:202,title: "Si habéis resucitado con Cristo", subtitle: "Colosense 3,1-4", category: "Precatecumenado", moments: ["Comunión", "Nuevo Testamento"], url: "/cantos/resucito/s/sihabeisresucitadoconcristo.html"},</v>
      </c>
      <c r="AI203" t="str">
        <f>UPPER(Table13456[[#This Row],[Titulo]])</f>
        <v>SI HABÉIS RESUCITADO CON CRISTO</v>
      </c>
      <c r="AJ203" t="str">
        <f>LOWER(SUBSTITUTE(Table13456[[#This Row],[CANTO]], " ", ""))</f>
        <v>sihabéisresucitadoconcristo</v>
      </c>
      <c r="AK203" t="str">
        <f>Table13456[[#This Row],[Subtitle5]]</f>
        <v>Colosense 3,1-4</v>
      </c>
      <c r="AM203" t="str">
        <f>Table1[[#Headers],[CANTO]]</f>
        <v>CANTO</v>
      </c>
      <c r="AN203" t="str">
        <f>Table13456[[#This Row],[CANTO]]</f>
        <v>SI HABÉIS RESUCITADO CON CRISTO</v>
      </c>
    </row>
    <row r="204" spans="1:40" x14ac:dyDescent="0.25">
      <c r="A204">
        <v>152</v>
      </c>
      <c r="B204" t="s">
        <v>311</v>
      </c>
      <c r="C204">
        <v>203</v>
      </c>
      <c r="D204" t="s">
        <v>312</v>
      </c>
      <c r="E204" t="s">
        <v>313</v>
      </c>
      <c r="F204" t="s">
        <v>314</v>
      </c>
      <c r="G204" t="s">
        <v>699</v>
      </c>
      <c r="H204" t="s">
        <v>316</v>
      </c>
      <c r="I204" t="s">
        <v>317</v>
      </c>
      <c r="J204" t="s">
        <v>314</v>
      </c>
      <c r="K204" t="s">
        <v>700</v>
      </c>
      <c r="L204" t="s">
        <v>319</v>
      </c>
      <c r="M204" t="s">
        <v>320</v>
      </c>
      <c r="N204" t="s">
        <v>314</v>
      </c>
      <c r="O204" t="s">
        <v>329</v>
      </c>
      <c r="P204" t="s">
        <v>314</v>
      </c>
      <c r="Q204" t="s">
        <v>322</v>
      </c>
      <c r="R204" t="s">
        <v>314</v>
      </c>
      <c r="S204" t="s">
        <v>297</v>
      </c>
      <c r="T204" t="s">
        <v>323</v>
      </c>
      <c r="U204" t="s">
        <v>338</v>
      </c>
      <c r="AD204" t="s">
        <v>325</v>
      </c>
      <c r="AE204" t="str" cm="1">
        <f t="array" ref="AE204">_xlfn.LET(
    _xlpm.texto_limpio, _xlfn.REDUCE(
        LOWER(Table13456[[#This Row],[Titulo]]),
        {"á";"é";"í";"ó";"ú";"ñ";",";" "},
        _xlfn.LAMBDA(_xlpm.acum,_xlpm.caracter, SUBSTITUTE(_xlpm.acum, _xlpm.caracter, CHOOSE(MATCH(_xlpm.caracter, {"á";"é";"í";"ó";"ú";"ñ";",";" "}, 0), "a","e","i","o","u","n","","")))
    ),
    _xlfn.CONCAT("/cantos/resucito/", AG204, "/", _xlpm.texto_limpio, ".html")
)</f>
        <v>/cantos/resucito/s/sihoyescuchaissuvoz.html</v>
      </c>
      <c r="AF204" t="s">
        <v>326</v>
      </c>
      <c r="AG204" t="str">
        <f>LOWER(LEFT(Table13456[[#This Row],[Titulo]],1))</f>
        <v>s</v>
      </c>
      <c r="AH204" t="str">
        <f>_xlfn.CONCAT(Table13456[[#This Row],[ID]:[c021]])</f>
        <v>{id:203,title: "Si hoy escucháis su voz", subtitle: "Sal 95 (94)", category: "Precatecumenado", moments: ["Pentecostés", "Antiguo Testamento"], url: "/cantos/resucito/s/sihoyescuchaissuvoz.html"},</v>
      </c>
      <c r="AI204" t="str">
        <f>UPPER(Table13456[[#This Row],[Titulo]])</f>
        <v>SI HOY ESCUCHÁIS SU VOZ</v>
      </c>
      <c r="AJ204" t="str">
        <f>LOWER(SUBSTITUTE(Table13456[[#This Row],[CANTO]], " ", ""))</f>
        <v>sihoyescucháissuvoz</v>
      </c>
      <c r="AK204" t="str">
        <f>Table13456[[#This Row],[Subtitle5]]</f>
        <v>Sal 95 (94)</v>
      </c>
      <c r="AM204" t="str">
        <f>Table1[[#Headers],[CANTO]]</f>
        <v>CANTO</v>
      </c>
      <c r="AN204" t="str">
        <f>Table13456[[#This Row],[CANTO]]</f>
        <v>SI HOY ESCUCHÁIS SU VOZ</v>
      </c>
    </row>
    <row r="205" spans="1:40" x14ac:dyDescent="0.25">
      <c r="A205">
        <v>153</v>
      </c>
      <c r="B205" t="s">
        <v>311</v>
      </c>
      <c r="C205">
        <v>204</v>
      </c>
      <c r="D205" t="s">
        <v>312</v>
      </c>
      <c r="E205" t="s">
        <v>313</v>
      </c>
      <c r="F205" t="s">
        <v>314</v>
      </c>
      <c r="G205" t="s">
        <v>701</v>
      </c>
      <c r="H205" t="s">
        <v>316</v>
      </c>
      <c r="I205" t="s">
        <v>317</v>
      </c>
      <c r="J205" t="s">
        <v>314</v>
      </c>
      <c r="K205" t="s">
        <v>702</v>
      </c>
      <c r="L205" t="s">
        <v>319</v>
      </c>
      <c r="M205" t="s">
        <v>320</v>
      </c>
      <c r="N205" t="s">
        <v>314</v>
      </c>
      <c r="O205" t="s">
        <v>329</v>
      </c>
      <c r="P205" t="s">
        <v>314</v>
      </c>
      <c r="Q205" t="s">
        <v>322</v>
      </c>
      <c r="R205" t="s">
        <v>314</v>
      </c>
      <c r="S205" t="s">
        <v>299</v>
      </c>
      <c r="T205" t="s">
        <v>323</v>
      </c>
      <c r="U205" t="s">
        <v>331</v>
      </c>
      <c r="AD205" t="s">
        <v>325</v>
      </c>
      <c r="AE205" t="str" cm="1">
        <f t="array" ref="AE205">_xlfn.LET(
    _xlpm.texto_limpio, _xlfn.REDUCE(
        LOWER(Table13456[[#This Row],[Titulo]]),
        {"á";"é";"í";"ó";"ú";"ñ";",";" "},
        _xlfn.LAMBDA(_xlpm.acum,_xlpm.caracter, SUBSTITUTE(_xlpm.acum, _xlpm.caracter, CHOOSE(MATCH(_xlpm.caracter, {"á";"é";"í";"ó";"ú";"ñ";",";" "}, 0), "a","e","i","o","u","n","","")))
    ),
    _xlfn.CONCAT("/cantos/resucito/", AG205, "/", _xlpm.texto_limpio, ".html")
)</f>
        <v>/cantos/resucito/s/simeherefugiadoenelsenor.html</v>
      </c>
      <c r="AF205" t="s">
        <v>326</v>
      </c>
      <c r="AG205" t="str">
        <f>LOWER(LEFT(Table13456[[#This Row],[Titulo]],1))</f>
        <v>s</v>
      </c>
      <c r="AH205" t="str">
        <f>_xlfn.CONCAT(Table13456[[#This Row],[ID]:[c021]])</f>
        <v>{id:204,title: "Si me he refugiado en el Señor", subtitle: "Sal 11(10)", category: "Precatecumenado", moments: ["Virgen", "Final"], url: "/cantos/resucito/s/simeherefugiadoenelsenor.html"},</v>
      </c>
      <c r="AI205" t="str">
        <f>UPPER(Table13456[[#This Row],[Titulo]])</f>
        <v>SI ME HE REFUGIADO EN EL SEÑOR</v>
      </c>
      <c r="AJ205" t="str">
        <f>LOWER(SUBSTITUTE(Table13456[[#This Row],[CANTO]], " ", ""))</f>
        <v>simeherefugiadoenelseñor</v>
      </c>
      <c r="AK205" t="str">
        <f>Table13456[[#This Row],[Subtitle5]]</f>
        <v>Sal 11(10)</v>
      </c>
      <c r="AM205" t="str">
        <f>Table1[[#Headers],[CANTO]]</f>
        <v>CANTO</v>
      </c>
      <c r="AN205" t="str">
        <f>Table13456[[#This Row],[CANTO]]</f>
        <v>SI ME HE REFUGIADO EN EL SEÑOR</v>
      </c>
    </row>
    <row r="206" spans="1:40" x14ac:dyDescent="0.25">
      <c r="A206">
        <v>235</v>
      </c>
      <c r="B206" t="s">
        <v>311</v>
      </c>
      <c r="C206">
        <v>205</v>
      </c>
      <c r="D206" t="s">
        <v>312</v>
      </c>
      <c r="E206" t="s">
        <v>313</v>
      </c>
      <c r="F206" t="s">
        <v>314</v>
      </c>
      <c r="G206" t="s">
        <v>703</v>
      </c>
      <c r="H206" t="s">
        <v>316</v>
      </c>
      <c r="I206" t="s">
        <v>317</v>
      </c>
      <c r="J206" t="s">
        <v>314</v>
      </c>
      <c r="K206" t="s">
        <v>704</v>
      </c>
      <c r="L206" t="s">
        <v>319</v>
      </c>
      <c r="M206" t="s">
        <v>320</v>
      </c>
      <c r="N206" t="s">
        <v>314</v>
      </c>
      <c r="O206" s="8" t="s">
        <v>430</v>
      </c>
      <c r="P206" t="s">
        <v>314</v>
      </c>
      <c r="Q206" t="s">
        <v>322</v>
      </c>
      <c r="R206" t="s">
        <v>314</v>
      </c>
      <c r="S206" t="s">
        <v>305</v>
      </c>
      <c r="T206" t="s">
        <v>323</v>
      </c>
      <c r="U206" t="s">
        <v>338</v>
      </c>
      <c r="AD206" t="s">
        <v>325</v>
      </c>
      <c r="AE206" t="str" cm="1">
        <f t="array" ref="AE206">_xlfn.LET(
    _xlpm.texto_limpio, _xlfn.REDUCE(
        LOWER(Table13456[[#This Row],[Titulo]]),
        {"á";"é";"í";"ó";"ú";"ñ";",";" "},
        _xlfn.LAMBDA(_xlpm.acum,_xlpm.caracter, SUBSTITUTE(_xlpm.acum, _xlpm.caracter, CHOOSE(MATCH(_xlpm.caracter, {"á";"é";"í";"ó";"ú";"ñ";",";" "}, 0), "a","e","i","o","u","n","","")))
    ),
    _xlfn.CONCAT("/cantos/resucito/", AG206, "/", _xlpm.texto_limpio, ".html")
)</f>
        <v>/cantos/resucito/s/sientatesolitarioysilencioso.html</v>
      </c>
      <c r="AF206" t="s">
        <v>326</v>
      </c>
      <c r="AG206" t="str">
        <f>LOWER(LEFT(Table13456[[#This Row],[Titulo]],1))</f>
        <v>s</v>
      </c>
      <c r="AH206" t="str">
        <f>_xlfn.CONCAT(Table13456[[#This Row],[ID]:[c021]])</f>
        <v>{id:205,title: "Siéntate solitario y silencioso", subtitle: "Lamentaciones 3", category: "Catecumenado", moments: ["Entrada", "Antiguo Testamento"], url: "/cantos/resucito/s/sientatesolitarioysilencioso.html"},</v>
      </c>
      <c r="AI206" t="str">
        <f>UPPER(Table13456[[#This Row],[Titulo]])</f>
        <v>SIÉNTATE SOLITARIO Y SILENCIOSO</v>
      </c>
      <c r="AJ206" t="str">
        <f>LOWER(SUBSTITUTE(Table13456[[#This Row],[CANTO]], " ", ""))</f>
        <v>siéntatesolitarioysilencioso</v>
      </c>
      <c r="AK206" t="str">
        <f>Table13456[[#This Row],[Subtitle5]]</f>
        <v>Lamentaciones 3</v>
      </c>
      <c r="AM206" t="str">
        <f>Table1[[#Headers],[CANTO]]</f>
        <v>CANTO</v>
      </c>
      <c r="AN206" t="str">
        <f>Table13456[[#This Row],[CANTO]]</f>
        <v>SIÉNTATE SOLITARIO Y SILENCIOSO</v>
      </c>
    </row>
    <row r="207" spans="1:40" x14ac:dyDescent="0.25">
      <c r="A207">
        <v>154</v>
      </c>
      <c r="B207" t="s">
        <v>311</v>
      </c>
      <c r="C207">
        <v>206</v>
      </c>
      <c r="D207" t="s">
        <v>312</v>
      </c>
      <c r="E207" t="s">
        <v>313</v>
      </c>
      <c r="F207" t="s">
        <v>314</v>
      </c>
      <c r="G207" t="s">
        <v>705</v>
      </c>
      <c r="H207" t="s">
        <v>316</v>
      </c>
      <c r="I207" t="s">
        <v>317</v>
      </c>
      <c r="J207" t="s">
        <v>314</v>
      </c>
      <c r="K207" t="s">
        <v>706</v>
      </c>
      <c r="L207" t="s">
        <v>319</v>
      </c>
      <c r="M207" t="s">
        <v>320</v>
      </c>
      <c r="N207" t="s">
        <v>314</v>
      </c>
      <c r="O207" t="s">
        <v>329</v>
      </c>
      <c r="P207" t="s">
        <v>314</v>
      </c>
      <c r="Q207" t="s">
        <v>322</v>
      </c>
      <c r="R207" t="s">
        <v>314</v>
      </c>
      <c r="S207" t="s">
        <v>362</v>
      </c>
      <c r="T207" t="s">
        <v>323</v>
      </c>
      <c r="U207" t="s">
        <v>295</v>
      </c>
      <c r="AD207" t="s">
        <v>325</v>
      </c>
      <c r="AE207" t="str" cm="1">
        <f t="array" ref="AE207">_xlfn.LET(
    _xlpm.texto_limpio, _xlfn.REDUCE(
        LOWER(Table13456[[#This Row],[Titulo]]),
        {"á";"é";"í";"ó";"ú";"ñ";",";" "},
        _xlfn.LAMBDA(_xlpm.acum,_xlpm.caracter, SUBSTITUTE(_xlpm.acum, _xlpm.caracter, CHOOSE(MATCH(_xlpm.caracter, {"á";"é";"í";"ó";"ú";"ñ";",";" "}, 0), "a","e","i","o","u","n","","")))
    ),
    _xlfn.CONCAT("/cantos/resucito/", AG207, "/", _xlpm.texto_limpio, ".html")
)</f>
        <v>/cantos/resucito/s/sionmadredetodoslospueblos.html</v>
      </c>
      <c r="AF207" t="s">
        <v>326</v>
      </c>
      <c r="AG207" t="str">
        <f>LOWER(LEFT(Table13456[[#This Row],[Titulo]],1))</f>
        <v>s</v>
      </c>
      <c r="AH207" t="str">
        <f>_xlfn.CONCAT(Table13456[[#This Row],[ID]:[c021]])</f>
        <v>{id:206,title: "Sión, madre de todos los pueblos", subtitle: "Sal 87 (86)", category: "Precatecumenado", moments: ["Adviento", "Pascua"], url: "/cantos/resucito/s/sionmadredetodoslospueblos.html"},</v>
      </c>
      <c r="AI207" t="str">
        <f>UPPER(Table13456[[#This Row],[Titulo]])</f>
        <v>SIÓN, MADRE DE TODOS LOS PUEBLOS</v>
      </c>
      <c r="AJ207" t="str">
        <f>LOWER(SUBSTITUTE(Table13456[[#This Row],[CANTO]], " ", ""))</f>
        <v>sión,madredetodoslospueblos</v>
      </c>
      <c r="AK207" t="str">
        <f>Table13456[[#This Row],[Subtitle5]]</f>
        <v>Sal 87 (86)</v>
      </c>
      <c r="AM207" t="str">
        <f>Table1[[#Headers],[CANTO]]</f>
        <v>CANTO</v>
      </c>
      <c r="AN207" t="str">
        <f>Table13456[[#This Row],[CANTO]]</f>
        <v>SIÓN, MADRE DE TODOS LOS PUEBLOS</v>
      </c>
    </row>
    <row r="208" spans="1:40" x14ac:dyDescent="0.25">
      <c r="A208">
        <v>155</v>
      </c>
      <c r="B208" t="s">
        <v>311</v>
      </c>
      <c r="C208">
        <v>207</v>
      </c>
      <c r="D208" t="s">
        <v>312</v>
      </c>
      <c r="E208" t="s">
        <v>313</v>
      </c>
      <c r="F208" t="s">
        <v>314</v>
      </c>
      <c r="G208" t="s">
        <v>707</v>
      </c>
      <c r="H208" t="s">
        <v>316</v>
      </c>
      <c r="I208" t="s">
        <v>317</v>
      </c>
      <c r="J208" t="s">
        <v>314</v>
      </c>
      <c r="K208" t="s">
        <v>275</v>
      </c>
      <c r="L208" t="s">
        <v>319</v>
      </c>
      <c r="M208" t="s">
        <v>320</v>
      </c>
      <c r="N208" t="s">
        <v>314</v>
      </c>
      <c r="O208" t="s">
        <v>329</v>
      </c>
      <c r="P208" t="s">
        <v>314</v>
      </c>
      <c r="Q208" t="s">
        <v>322</v>
      </c>
      <c r="R208" t="s">
        <v>314</v>
      </c>
      <c r="S208" t="s">
        <v>338</v>
      </c>
      <c r="AD208" t="s">
        <v>325</v>
      </c>
      <c r="AE208" t="str" cm="1">
        <f t="array" ref="AE208">_xlfn.LET(
    _xlpm.texto_limpio, _xlfn.REDUCE(
        LOWER(Table13456[[#This Row],[Titulo]]),
        {"á";"é";"í";"ó";"ú";"ñ";",";" "},
        _xlfn.LAMBDA(_xlpm.acum,_xlpm.caracter, SUBSTITUTE(_xlpm.acum, _xlpm.caracter, CHOOSE(MATCH(_xlpm.caracter, {"á";"é";"í";"ó";"ú";"ñ";",";" "}, 0), "a","e","i","o","u","n","","")))
    ),
    _xlfn.CONCAT("/cantos/resucito/", AG208, "/", _xlpm.texto_limpio, ".html")
)</f>
        <v>/cantos/resucito/s/solaasolo.html</v>
      </c>
      <c r="AF208" t="s">
        <v>326</v>
      </c>
      <c r="AG208" t="str">
        <f>LOWER(LEFT(Table13456[[#This Row],[Titulo]],1))</f>
        <v>s</v>
      </c>
      <c r="AH208" t="str">
        <f>_xlfn.CONCAT(Table13456[[#This Row],[ID]:[c021]])</f>
        <v>{id:207,title: "Sola a Solo", subtitle: "(Kiko Argüello)", category: "Precatecumenado", moments: ["Antiguo Testamento"], url: "/cantos/resucito/s/solaasolo.html"},</v>
      </c>
      <c r="AI208" t="str">
        <f>UPPER(Table13456[[#This Row],[Titulo]])</f>
        <v>SOLA A SOLO</v>
      </c>
      <c r="AJ208" t="str">
        <f>LOWER(SUBSTITUTE(Table13456[[#This Row],[CANTO]], " ", ""))</f>
        <v>solaasolo</v>
      </c>
      <c r="AK208" t="str">
        <f>Table13456[[#This Row],[Subtitle5]]</f>
        <v>(Kiko Argüello)</v>
      </c>
      <c r="AM208" t="str">
        <f>Table1[[#Headers],[CANTO]]</f>
        <v>CANTO</v>
      </c>
      <c r="AN208" t="str">
        <f>Table13456[[#This Row],[CANTO]]</f>
        <v>SOLA A SOLO</v>
      </c>
    </row>
    <row r="209" spans="1:40" x14ac:dyDescent="0.25">
      <c r="A209">
        <v>156</v>
      </c>
      <c r="B209" t="s">
        <v>311</v>
      </c>
      <c r="C209">
        <v>208</v>
      </c>
      <c r="D209" t="s">
        <v>312</v>
      </c>
      <c r="E209" t="s">
        <v>313</v>
      </c>
      <c r="F209" t="s">
        <v>314</v>
      </c>
      <c r="G209" t="s">
        <v>708</v>
      </c>
      <c r="H209" t="s">
        <v>316</v>
      </c>
      <c r="I209" t="s">
        <v>317</v>
      </c>
      <c r="J209" t="s">
        <v>314</v>
      </c>
      <c r="K209" t="s">
        <v>709</v>
      </c>
      <c r="L209" t="s">
        <v>319</v>
      </c>
      <c r="M209" t="s">
        <v>320</v>
      </c>
      <c r="N209" t="s">
        <v>314</v>
      </c>
      <c r="O209" t="s">
        <v>329</v>
      </c>
      <c r="P209" t="s">
        <v>314</v>
      </c>
      <c r="Q209" t="s">
        <v>322</v>
      </c>
      <c r="R209" t="s">
        <v>314</v>
      </c>
      <c r="S209" t="s">
        <v>337</v>
      </c>
      <c r="T209" t="s">
        <v>323</v>
      </c>
      <c r="U209" t="s">
        <v>338</v>
      </c>
      <c r="AD209" t="s">
        <v>325</v>
      </c>
      <c r="AE209" t="str" cm="1">
        <f t="array" ref="AE209">_xlfn.LET(
    _xlpm.texto_limpio, _xlfn.REDUCE(
        LOWER(Table13456[[#This Row],[Titulo]]),
        {"á";"é";"í";"ó";"ú";"ñ";",";" "},
        _xlfn.LAMBDA(_xlpm.acum,_xlpm.caracter, SUBSTITUTE(_xlpm.acum, _xlpm.caracter, CHOOSE(MATCH(_xlpm.caracter, {"á";"é";"í";"ó";"ú";"ñ";",";" "}, 0), "a","e","i","o","u","n","","")))
    ),
    _xlfn.CONCAT("/cantos/resucito/", AG209, "/", _xlpm.texto_limpio, ".html")
)</f>
        <v>/cantos/resucito/s/stabatmaterdolorosa.html</v>
      </c>
      <c r="AF209" t="s">
        <v>326</v>
      </c>
      <c r="AG209" t="str">
        <f>LOWER(LEFT(Table13456[[#This Row],[Titulo]],1))</f>
        <v>s</v>
      </c>
      <c r="AH209" t="str">
        <f>_xlfn.CONCAT(Table13456[[#This Row],[ID]:[c021]])</f>
        <v>{id:208,title: "Stabat Mater dolorosa", subtitle: "Himno latin", category: "Precatecumenado", moments: ["Cuaresma", "Antiguo Testamento"], url: "/cantos/resucito/s/stabatmaterdolorosa.html"},</v>
      </c>
      <c r="AI209" t="str">
        <f>UPPER(Table13456[[#This Row],[Titulo]])</f>
        <v>STABAT MATER DOLOROSA</v>
      </c>
      <c r="AJ209" t="str">
        <f>LOWER(SUBSTITUTE(Table13456[[#This Row],[CANTO]], " ", ""))</f>
        <v>stabatmaterdolorosa</v>
      </c>
      <c r="AK209" t="str">
        <f>Table13456[[#This Row],[Subtitle5]]</f>
        <v>Himno latin</v>
      </c>
      <c r="AM209" t="str">
        <f>Table1[[#Headers],[CANTO]]</f>
        <v>CANTO</v>
      </c>
      <c r="AN209" t="str">
        <f>Table13456[[#This Row],[CANTO]]</f>
        <v>STABAT MATER DOLOROSA</v>
      </c>
    </row>
    <row r="210" spans="1:40" x14ac:dyDescent="0.25">
      <c r="A210">
        <v>244</v>
      </c>
      <c r="B210" t="s">
        <v>311</v>
      </c>
      <c r="C210">
        <v>209</v>
      </c>
      <c r="D210" t="s">
        <v>312</v>
      </c>
      <c r="E210" t="s">
        <v>313</v>
      </c>
      <c r="F210" t="s">
        <v>314</v>
      </c>
      <c r="G210" t="s">
        <v>710</v>
      </c>
      <c r="H210" t="s">
        <v>316</v>
      </c>
      <c r="I210" t="s">
        <v>317</v>
      </c>
      <c r="J210" t="s">
        <v>314</v>
      </c>
      <c r="K210" t="s">
        <v>711</v>
      </c>
      <c r="L210" t="s">
        <v>319</v>
      </c>
      <c r="M210" t="s">
        <v>320</v>
      </c>
      <c r="N210" t="s">
        <v>314</v>
      </c>
      <c r="O210" s="4" t="s">
        <v>321</v>
      </c>
      <c r="P210" t="s">
        <v>314</v>
      </c>
      <c r="Q210" t="s">
        <v>322</v>
      </c>
      <c r="R210" t="s">
        <v>314</v>
      </c>
      <c r="S210" t="s">
        <v>337</v>
      </c>
      <c r="T210" t="s">
        <v>323</v>
      </c>
      <c r="U210" t="s">
        <v>338</v>
      </c>
      <c r="AD210" t="s">
        <v>325</v>
      </c>
      <c r="AE210" t="str" cm="1">
        <f t="array" ref="AE210">_xlfn.LET(
    _xlpm.texto_limpio, _xlfn.REDUCE(
        LOWER(Table13456[[#This Row],[Titulo]]),
        {"á";"é";"í";"ó";"ú";"ñ";",";" "},
        _xlfn.LAMBDA(_xlpm.acum,_xlpm.caracter, SUBSTITUTE(_xlpm.acum, _xlpm.caracter, CHOOSE(MATCH(_xlpm.caracter, {"á";"é";"í";"ó";"ú";"ñ";",";" "}, 0), "a","e","i","o","u","n","","")))
    ),
    _xlfn.CONCAT("/cantos/resucito/", AG210, "/", _xlpm.texto_limpio, ".html")
)</f>
        <v>/cantos/resucito/s/subaelesposoallenodesutalamo.html</v>
      </c>
      <c r="AF210" t="s">
        <v>326</v>
      </c>
      <c r="AG210" t="str">
        <f>LOWER(LEFT(Table13456[[#This Row],[Titulo]],1))</f>
        <v>s</v>
      </c>
      <c r="AH210" t="str">
        <f>_xlfn.CONCAT(Table13456[[#This Row],[ID]:[c021]])</f>
        <v>{id:209,title: "Suba el Esposo al leño de su tálamo", subtitle: "Himno (San Quodvultdeus)", category: "Eleccion", moments: ["Cuaresma", "Antiguo Testamento"], url: "/cantos/resucito/s/subaelesposoallenodesutalamo.html"},</v>
      </c>
      <c r="AI210" t="str">
        <f>UPPER(Table13456[[#This Row],[Titulo]])</f>
        <v>SUBA EL ESPOSO AL LEÑO DE SU TÁLAMO</v>
      </c>
      <c r="AJ210" t="str">
        <f>LOWER(SUBSTITUTE(Table13456[[#This Row],[CANTO]], " ", ""))</f>
        <v>subaelesposoalleñodesutálamo</v>
      </c>
      <c r="AK210" t="str">
        <f>Table13456[[#This Row],[Subtitle5]]</f>
        <v>Himno (San Quodvultdeus)</v>
      </c>
      <c r="AM210" t="str">
        <f>Table1[[#Headers],[CANTO]]</f>
        <v>CANTO</v>
      </c>
      <c r="AN210" t="str">
        <f>Table13456[[#This Row],[CANTO]]</f>
        <v>SUBA EL ESPOSO AL LEÑO DE SU TÁLAMO</v>
      </c>
    </row>
    <row r="211" spans="1:40" x14ac:dyDescent="0.25">
      <c r="A211">
        <v>157</v>
      </c>
      <c r="B211" t="s">
        <v>311</v>
      </c>
      <c r="C211">
        <v>210</v>
      </c>
      <c r="D211" t="s">
        <v>312</v>
      </c>
      <c r="E211" t="s">
        <v>313</v>
      </c>
      <c r="F211" t="s">
        <v>314</v>
      </c>
      <c r="G211" t="s">
        <v>712</v>
      </c>
      <c r="H211" t="s">
        <v>316</v>
      </c>
      <c r="I211" t="s">
        <v>317</v>
      </c>
      <c r="J211" t="s">
        <v>314</v>
      </c>
      <c r="K211" t="s">
        <v>713</v>
      </c>
      <c r="L211" t="s">
        <v>319</v>
      </c>
      <c r="M211" t="s">
        <v>320</v>
      </c>
      <c r="N211" t="s">
        <v>314</v>
      </c>
      <c r="O211" t="s">
        <v>329</v>
      </c>
      <c r="P211" t="s">
        <v>314</v>
      </c>
      <c r="Q211" t="s">
        <v>322</v>
      </c>
      <c r="R211" t="s">
        <v>314</v>
      </c>
      <c r="S211" t="s">
        <v>331</v>
      </c>
      <c r="T211" t="s">
        <v>323</v>
      </c>
      <c r="U211" t="s">
        <v>338</v>
      </c>
      <c r="AD211" t="s">
        <v>325</v>
      </c>
      <c r="AE211" t="str" cm="1">
        <f t="array" ref="AE211">_xlfn.LET(
    _xlpm.texto_limpio, _xlfn.REDUCE(
        LOWER(Table13456[[#This Row],[Titulo]]),
        {"á";"é";"í";"ó";"ú";"ñ";",";" "},
        _xlfn.LAMBDA(_xlpm.acum,_xlpm.caracter, SUBSTITUTE(_xlpm.acum, _xlpm.caracter, CHOOSE(MATCH(_xlpm.caracter, {"á";"é";"í";"ó";"ú";"ñ";",";" "}, 0), "a","e","i","o","u","n","","")))
    ),
    _xlfn.CONCAT("/cantos/resucito/", AG211, "/", _xlpm.texto_limpio, ".html")
)</f>
        <v>/cantos/resucito/s/subediosentreaclamaciones.html</v>
      </c>
      <c r="AF211" t="s">
        <v>326</v>
      </c>
      <c r="AG211" t="str">
        <f>LOWER(LEFT(Table13456[[#This Row],[Titulo]],1))</f>
        <v>s</v>
      </c>
      <c r="AH211" t="str">
        <f>_xlfn.CONCAT(Table13456[[#This Row],[ID]:[c021]])</f>
        <v>{id:210,title: "Sube Dios entre aclamaciones", subtitle: "Sal 47 (46)", category: "Precatecumenado", moments: ["Final", "Antiguo Testamento"], url: "/cantos/resucito/s/subediosentreaclamaciones.html"},</v>
      </c>
      <c r="AI211" t="str">
        <f>UPPER(Table13456[[#This Row],[Titulo]])</f>
        <v>SUBE DIOS ENTRE ACLAMACIONES</v>
      </c>
      <c r="AJ211" t="str">
        <f>LOWER(SUBSTITUTE(Table13456[[#This Row],[CANTO]], " ", ""))</f>
        <v>subediosentreaclamaciones</v>
      </c>
      <c r="AK211" t="str">
        <f>Table13456[[#This Row],[Subtitle5]]</f>
        <v>Sal 47 (46)</v>
      </c>
      <c r="AM211" t="str">
        <f>Table1[[#Headers],[CANTO]]</f>
        <v>CANTO</v>
      </c>
      <c r="AN211" t="str">
        <f>Table13456[[#This Row],[CANTO]]</f>
        <v>SUBE DIOS ENTRE ACLAMACIONES</v>
      </c>
    </row>
    <row r="212" spans="1:40" x14ac:dyDescent="0.25">
      <c r="A212">
        <v>220</v>
      </c>
      <c r="B212" t="s">
        <v>311</v>
      </c>
      <c r="C212">
        <v>211</v>
      </c>
      <c r="D212" t="s">
        <v>312</v>
      </c>
      <c r="E212" t="s">
        <v>313</v>
      </c>
      <c r="F212" t="s">
        <v>314</v>
      </c>
      <c r="G212" t="s">
        <v>714</v>
      </c>
      <c r="H212" t="s">
        <v>316</v>
      </c>
      <c r="I212" t="s">
        <v>317</v>
      </c>
      <c r="J212" t="s">
        <v>314</v>
      </c>
      <c r="K212" t="s">
        <v>715</v>
      </c>
      <c r="L212" t="s">
        <v>319</v>
      </c>
      <c r="M212" t="s">
        <v>320</v>
      </c>
      <c r="N212" t="s">
        <v>314</v>
      </c>
      <c r="O212" s="7" t="s">
        <v>351</v>
      </c>
      <c r="P212" t="s">
        <v>314</v>
      </c>
      <c r="Q212" t="s">
        <v>322</v>
      </c>
      <c r="R212" t="s">
        <v>314</v>
      </c>
      <c r="S212" t="s">
        <v>299</v>
      </c>
      <c r="AD212" t="s">
        <v>325</v>
      </c>
      <c r="AE212" t="str" cm="1">
        <f t="array" ref="AE212">_xlfn.LET(
    _xlpm.texto_limpio, _xlfn.REDUCE(
        LOWER(Table13456[[#This Row],[Titulo]]),
        {"á";"é";"í";"ó";"ú";"ñ";",";" "},
        _xlfn.LAMBDA(_xlpm.acum,_xlpm.caracter, SUBSTITUTE(_xlpm.acum, _xlpm.caracter, CHOOSE(MATCH(_xlpm.caracter, {"á";"é";"í";"ó";"ú";"ñ";",";" "}, 0), "a","e","i","o","u","n","","")))
    ),
    _xlfn.CONCAT("/cantos/resucito/", AG212, "/", _xlpm.texto_limpio, ".html")
)</f>
        <v>/cantos/resucito/t/tedeum.html</v>
      </c>
      <c r="AF212" t="s">
        <v>326</v>
      </c>
      <c r="AG212" t="str">
        <f>LOWER(LEFT(Table13456[[#This Row],[Titulo]],1))</f>
        <v>t</v>
      </c>
      <c r="AH212" t="str">
        <f>_xlfn.CONCAT(Table13456[[#This Row],[ID]:[c021]])</f>
        <v>{id:211,title: "Te Deum", subtitle: "Himno", category: "Liturgia", moments: ["Virgen"], url: "/cantos/resucito/t/tedeum.html"},</v>
      </c>
      <c r="AI212" t="str">
        <f>UPPER(Table13456[[#This Row],[Titulo]])</f>
        <v>TE DEUM</v>
      </c>
      <c r="AJ212" t="str">
        <f>LOWER(SUBSTITUTE(Table13456[[#This Row],[CANTO]], " ", ""))</f>
        <v>tedeum</v>
      </c>
      <c r="AK212" t="str">
        <f>Table13456[[#This Row],[Subtitle5]]</f>
        <v>Himno</v>
      </c>
      <c r="AM212" t="str">
        <f>Table1[[#Headers],[CANTO]]</f>
        <v>CANTO</v>
      </c>
      <c r="AN212" t="str">
        <f>Table13456[[#This Row],[CANTO]]</f>
        <v>TE DEUM</v>
      </c>
    </row>
    <row r="213" spans="1:40" x14ac:dyDescent="0.25">
      <c r="A213">
        <v>158</v>
      </c>
      <c r="B213" t="s">
        <v>311</v>
      </c>
      <c r="C213">
        <v>212</v>
      </c>
      <c r="D213" t="s">
        <v>312</v>
      </c>
      <c r="E213" t="s">
        <v>313</v>
      </c>
      <c r="F213" t="s">
        <v>314</v>
      </c>
      <c r="G213" t="s">
        <v>716</v>
      </c>
      <c r="H213" t="s">
        <v>316</v>
      </c>
      <c r="I213" t="s">
        <v>317</v>
      </c>
      <c r="J213" t="s">
        <v>314</v>
      </c>
      <c r="K213" t="s">
        <v>717</v>
      </c>
      <c r="L213" t="s">
        <v>319</v>
      </c>
      <c r="M213" t="s">
        <v>320</v>
      </c>
      <c r="N213" t="s">
        <v>314</v>
      </c>
      <c r="O213" t="s">
        <v>329</v>
      </c>
      <c r="P213" t="s">
        <v>314</v>
      </c>
      <c r="Q213" t="s">
        <v>322</v>
      </c>
      <c r="R213" t="s">
        <v>314</v>
      </c>
      <c r="S213" t="s">
        <v>337</v>
      </c>
      <c r="T213" t="s">
        <v>323</v>
      </c>
      <c r="U213" t="s">
        <v>299</v>
      </c>
      <c r="AD213" t="s">
        <v>325</v>
      </c>
      <c r="AE213" t="str" cm="1">
        <f t="array" ref="AE213">_xlfn.LET(
    _xlpm.texto_limpio, _xlfn.REDUCE(
        LOWER(Table13456[[#This Row],[Titulo]]),
        {"á";"é";"í";"ó";"ú";"ñ";",";" "},
        _xlfn.LAMBDA(_xlpm.acum,_xlpm.caracter, SUBSTITUTE(_xlpm.acum, _xlpm.caracter, CHOOSE(MATCH(_xlpm.caracter, {"á";"é";"í";"ó";"ú";"ñ";",";" "}, 0), "a","e","i","o","u","n","","")))
    ),
    _xlfn.CONCAT("/cantos/resucito/", AG213, "/", _xlpm.texto_limpio, ".html")
)</f>
        <v>/cantos/resucito/t/teestoyllamandosenor.html</v>
      </c>
      <c r="AF213" t="s">
        <v>326</v>
      </c>
      <c r="AG213" t="str">
        <f>LOWER(LEFT(Table13456[[#This Row],[Titulo]],1))</f>
        <v>t</v>
      </c>
      <c r="AH213" t="str">
        <f>_xlfn.CONCAT(Table13456[[#This Row],[ID]:[c021]])</f>
        <v>{id:212,title: "Te estoy llamando, Señor", subtitle: "Sal 141 (140)", category: "Precatecumenado", moments: ["Cuaresma", "Virgen"], url: "/cantos/resucito/t/teestoyllamandosenor.html"},</v>
      </c>
      <c r="AI213" t="str">
        <f>UPPER(Table13456[[#This Row],[Titulo]])</f>
        <v>TE ESTOY LLAMANDO, SEÑOR</v>
      </c>
      <c r="AJ213" t="str">
        <f>LOWER(SUBSTITUTE(Table13456[[#This Row],[CANTO]], " ", ""))</f>
        <v>teestoyllamando,señor</v>
      </c>
      <c r="AK213" t="str">
        <f>Table13456[[#This Row],[Subtitle5]]</f>
        <v>Sal 141 (140)</v>
      </c>
      <c r="AM213" t="str">
        <f>Table1[[#Headers],[CANTO]]</f>
        <v>CANTO</v>
      </c>
      <c r="AN213" t="str">
        <f>Table13456[[#This Row],[CANTO]]</f>
        <v>TE ESTOY LLAMANDO, SEÑOR</v>
      </c>
    </row>
    <row r="214" spans="1:40" x14ac:dyDescent="0.25">
      <c r="A214">
        <v>159</v>
      </c>
      <c r="B214" t="s">
        <v>311</v>
      </c>
      <c r="C214">
        <v>213</v>
      </c>
      <c r="D214" t="s">
        <v>312</v>
      </c>
      <c r="E214" t="s">
        <v>313</v>
      </c>
      <c r="F214" t="s">
        <v>314</v>
      </c>
      <c r="G214" t="s">
        <v>718</v>
      </c>
      <c r="H214" t="s">
        <v>316</v>
      </c>
      <c r="I214" t="s">
        <v>317</v>
      </c>
      <c r="J214" t="s">
        <v>314</v>
      </c>
      <c r="K214" t="s">
        <v>719</v>
      </c>
      <c r="L214" t="s">
        <v>319</v>
      </c>
      <c r="M214" t="s">
        <v>320</v>
      </c>
      <c r="N214" t="s">
        <v>314</v>
      </c>
      <c r="O214" t="s">
        <v>329</v>
      </c>
      <c r="P214" t="s">
        <v>314</v>
      </c>
      <c r="Q214" t="s">
        <v>322</v>
      </c>
      <c r="R214" t="s">
        <v>314</v>
      </c>
      <c r="S214" t="s">
        <v>295</v>
      </c>
      <c r="AD214" t="s">
        <v>325</v>
      </c>
      <c r="AE214" t="str" cm="1">
        <f t="array" ref="AE214">_xlfn.LET(
    _xlpm.texto_limpio, _xlfn.REDUCE(
        LOWER(Table13456[[#This Row],[Titulo]]),
        {"á";"é";"í";"ó";"ú";"ñ";",";" "},
        _xlfn.LAMBDA(_xlpm.acum,_xlpm.caracter, SUBSTITUTE(_xlpm.acum, _xlpm.caracter, CHOOSE(MATCH(_xlpm.caracter, {"á";"é";"í";"ó";"ú";"ñ";",";" "}, 0), "a","e","i","o","u","n","","")))
    ),
    _xlfn.CONCAT("/cantos/resucito/", AG214, "/", _xlpm.texto_limpio, ".html")
)</f>
        <v>/cantos/resucito/t/tehemanifestadomipecado.html</v>
      </c>
      <c r="AF214" t="s">
        <v>326</v>
      </c>
      <c r="AG214" t="str">
        <f>LOWER(LEFT(Table13456[[#This Row],[Titulo]],1))</f>
        <v>t</v>
      </c>
      <c r="AH214" t="str">
        <f>_xlfn.CONCAT(Table13456[[#This Row],[ID]:[c021]])</f>
        <v>{id:213,title: "Te he manifestado mi pecado", subtitle: "Sal 32 (31)", category: "Precatecumenado", moments: ["Pascua"], url: "/cantos/resucito/t/tehemanifestadomipecado.html"},</v>
      </c>
      <c r="AI214" t="str">
        <f>UPPER(Table13456[[#This Row],[Titulo]])</f>
        <v>TE HE MANIFESTADO MI PECADO</v>
      </c>
      <c r="AJ214" t="str">
        <f>LOWER(SUBSTITUTE(Table13456[[#This Row],[CANTO]], " ", ""))</f>
        <v>tehemanifestadomipecado</v>
      </c>
      <c r="AK214" t="str">
        <f>Table13456[[#This Row],[Subtitle5]]</f>
        <v>Sal 32 (31)</v>
      </c>
      <c r="AM214" t="str">
        <f>Table1[[#Headers],[CANTO]]</f>
        <v>CANTO</v>
      </c>
      <c r="AN214" t="str">
        <f>Table13456[[#This Row],[CANTO]]</f>
        <v>TE HE MANIFESTADO MI PECADO</v>
      </c>
    </row>
    <row r="215" spans="1:40" x14ac:dyDescent="0.25">
      <c r="A215">
        <v>236</v>
      </c>
      <c r="B215" t="s">
        <v>311</v>
      </c>
      <c r="C215">
        <v>214</v>
      </c>
      <c r="D215" t="s">
        <v>312</v>
      </c>
      <c r="E215" t="s">
        <v>313</v>
      </c>
      <c r="F215" t="s">
        <v>314</v>
      </c>
      <c r="G215" t="s">
        <v>720</v>
      </c>
      <c r="H215" t="s">
        <v>316</v>
      </c>
      <c r="I215" t="s">
        <v>317</v>
      </c>
      <c r="J215" t="s">
        <v>314</v>
      </c>
      <c r="K215" t="s">
        <v>721</v>
      </c>
      <c r="L215" t="s">
        <v>319</v>
      </c>
      <c r="M215" t="s">
        <v>320</v>
      </c>
      <c r="N215" t="s">
        <v>314</v>
      </c>
      <c r="O215" s="8" t="s">
        <v>430</v>
      </c>
      <c r="P215" t="s">
        <v>314</v>
      </c>
      <c r="Q215" t="s">
        <v>322</v>
      </c>
      <c r="R215" t="s">
        <v>314</v>
      </c>
      <c r="S215" t="s">
        <v>295</v>
      </c>
      <c r="T215" t="s">
        <v>323</v>
      </c>
      <c r="U215" t="s">
        <v>297</v>
      </c>
      <c r="V215" t="s">
        <v>323</v>
      </c>
      <c r="W215" t="s">
        <v>370</v>
      </c>
      <c r="AD215" t="s">
        <v>325</v>
      </c>
      <c r="AE215" t="str" cm="1">
        <f t="array" ref="AE215">_xlfn.LET(
    _xlpm.texto_limpio, _xlfn.REDUCE(
        LOWER(Table13456[[#This Row],[Titulo]]),
        {"á";"é";"í";"ó";"ú";"ñ";",";" "},
        _xlfn.LAMBDA(_xlpm.acum,_xlpm.caracter, SUBSTITUTE(_xlpm.acum, _xlpm.caracter, CHOOSE(MATCH(_xlpm.caracter, {"á";"é";"í";"ó";"ú";"ñ";",";" "}, 0), "a","e","i","o","u","n","","")))
    ),
    _xlfn.CONCAT("/cantos/resucito/", AG215, "/", _xlpm.texto_limpio, ".html")
)</f>
        <v>/cantos/resucito/t/tueresmiesperanzasenor.html</v>
      </c>
      <c r="AF215" t="s">
        <v>326</v>
      </c>
      <c r="AG215" t="str">
        <f>LOWER(LEFT(Table13456[[#This Row],[Titulo]],1))</f>
        <v>t</v>
      </c>
      <c r="AH215" t="str">
        <f>_xlfn.CONCAT(Table13456[[#This Row],[ID]:[c021]])</f>
        <v>{id:214,title: "Tú eres mi esperanza, Señor", subtitle: "Oda XXIX de Salomón", category: "Catecumenado", moments: ["Pascua", "Pentecostés", "Paz"], url: "/cantos/resucito/t/tueresmiesperanzasenor.html"},</v>
      </c>
      <c r="AI215" t="str">
        <f>UPPER(Table13456[[#This Row],[Titulo]])</f>
        <v>TÚ ERES MI ESPERANZA, SEÑOR</v>
      </c>
      <c r="AJ215" t="str">
        <f>LOWER(SUBSTITUTE(Table13456[[#This Row],[CANTO]], " ", ""))</f>
        <v>túeresmiesperanza,señor</v>
      </c>
      <c r="AK215" t="str">
        <f>Table13456[[#This Row],[Subtitle5]]</f>
        <v>Oda XXIX de Salomón</v>
      </c>
      <c r="AM215" t="str">
        <f>Table1[[#Headers],[CANTO]]</f>
        <v>CANTO</v>
      </c>
      <c r="AN215" t="str">
        <f>Table13456[[#This Row],[CANTO]]</f>
        <v>TÚ ERES MI ESPERANZA, SEÑOR</v>
      </c>
    </row>
    <row r="216" spans="1:40" x14ac:dyDescent="0.25">
      <c r="A216">
        <v>160</v>
      </c>
      <c r="B216" t="s">
        <v>311</v>
      </c>
      <c r="C216">
        <v>215</v>
      </c>
      <c r="D216" t="s">
        <v>312</v>
      </c>
      <c r="E216" t="s">
        <v>313</v>
      </c>
      <c r="F216" t="s">
        <v>314</v>
      </c>
      <c r="G216" t="s">
        <v>722</v>
      </c>
      <c r="H216" t="s">
        <v>316</v>
      </c>
      <c r="I216" t="s">
        <v>317</v>
      </c>
      <c r="J216" t="s">
        <v>314</v>
      </c>
      <c r="K216" t="s">
        <v>723</v>
      </c>
      <c r="L216" t="s">
        <v>319</v>
      </c>
      <c r="M216" t="s">
        <v>320</v>
      </c>
      <c r="N216" t="s">
        <v>314</v>
      </c>
      <c r="O216" t="s">
        <v>329</v>
      </c>
      <c r="P216" t="s">
        <v>314</v>
      </c>
      <c r="Q216" t="s">
        <v>322</v>
      </c>
      <c r="R216" t="s">
        <v>314</v>
      </c>
      <c r="S216" t="s">
        <v>324</v>
      </c>
      <c r="AD216" t="s">
        <v>325</v>
      </c>
      <c r="AE216" t="str" cm="1">
        <f t="array" ref="AE216">_xlfn.LET(
    _xlpm.texto_limpio, _xlfn.REDUCE(
        LOWER(Table13456[[#This Row],[Titulo]]),
        {"á";"é";"í";"ó";"ú";"ñ";",";" "},
        _xlfn.LAMBDA(_xlpm.acum,_xlpm.caracter, SUBSTITUTE(_xlpm.acum, _xlpm.caracter, CHOOSE(MATCH(_xlpm.caracter, {"á";"é";"í";"ó";"ú";"ñ";",";" "}, 0), "a","e","i","o","u","n","","")))
    ),
    _xlfn.CONCAT("/cantos/resucito/", AG216, "/", _xlpm.texto_limpio, ".html")
)</f>
        <v>/cantos/resucito/t/tuhascubiertodevergüenzalamuerte.html</v>
      </c>
      <c r="AF216" t="s">
        <v>326</v>
      </c>
      <c r="AG216" t="str">
        <f>LOWER(LEFT(Table13456[[#This Row],[Titulo]],1))</f>
        <v>t</v>
      </c>
      <c r="AH216" t="str">
        <f>_xlfn.CONCAT(Table13456[[#This Row],[ID]:[c021]])</f>
        <v>{id:215,title: "Tú has cubierto de vergüenza la muerte", subtitle: "Homilía Pascual (Melltón de Sardes)", category: "Precatecumenado", moments: ["Laudes/Visperas"], url: "/cantos/resucito/t/tuhascubiertodevergüenzalamuerte.html"},</v>
      </c>
      <c r="AI216" t="str">
        <f>UPPER(Table13456[[#This Row],[Titulo]])</f>
        <v>TÚ HAS CUBIERTO DE VERGÜENZA LA MUERTE</v>
      </c>
      <c r="AJ216" t="str">
        <f>LOWER(SUBSTITUTE(Table13456[[#This Row],[CANTO]], " ", ""))</f>
        <v>túhascubiertodevergüenzalamuerte</v>
      </c>
      <c r="AK216" t="str">
        <f>Table13456[[#This Row],[Subtitle5]]</f>
        <v>Homilía Pascual (Melltón de Sardes)</v>
      </c>
      <c r="AM216" t="str">
        <f>Table1[[#Headers],[CANTO]]</f>
        <v>CANTO</v>
      </c>
      <c r="AN216" t="str">
        <f>Table13456[[#This Row],[CANTO]]</f>
        <v>TÚ HAS CUBIERTO DE VERGÜENZA LA MUERTE</v>
      </c>
    </row>
    <row r="217" spans="1:40" x14ac:dyDescent="0.25">
      <c r="A217">
        <v>161</v>
      </c>
      <c r="B217" t="s">
        <v>311</v>
      </c>
      <c r="C217">
        <v>216</v>
      </c>
      <c r="D217" t="s">
        <v>312</v>
      </c>
      <c r="E217" t="s">
        <v>313</v>
      </c>
      <c r="F217" t="s">
        <v>314</v>
      </c>
      <c r="G217" t="s">
        <v>724</v>
      </c>
      <c r="H217" t="s">
        <v>316</v>
      </c>
      <c r="I217" t="s">
        <v>317</v>
      </c>
      <c r="J217" t="s">
        <v>314</v>
      </c>
      <c r="K217" t="s">
        <v>725</v>
      </c>
      <c r="L217" t="s">
        <v>319</v>
      </c>
      <c r="M217" t="s">
        <v>320</v>
      </c>
      <c r="N217" t="s">
        <v>314</v>
      </c>
      <c r="O217" t="s">
        <v>329</v>
      </c>
      <c r="P217" t="s">
        <v>314</v>
      </c>
      <c r="Q217" t="s">
        <v>322</v>
      </c>
      <c r="R217" t="s">
        <v>314</v>
      </c>
      <c r="S217" t="s">
        <v>338</v>
      </c>
      <c r="AD217" t="s">
        <v>325</v>
      </c>
      <c r="AE217" t="str" cm="1">
        <f t="array" ref="AE217">_xlfn.LET(
    _xlpm.texto_limpio, _xlfn.REDUCE(
        LOWER(Table13456[[#This Row],[Titulo]]),
        {"á";"é";"í";"ó";"ú";"ñ";",";" "},
        _xlfn.LAMBDA(_xlpm.acum,_xlpm.caracter, SUBSTITUTE(_xlpm.acum, _xlpm.caracter, CHOOSE(MATCH(_xlpm.caracter, {"á";"é";"í";"ó";"ú";"ñ";",";" "}, 0), "a","e","i","o","u","n","","")))
    ),
    _xlfn.CONCAT("/cantos/resucito/", AG217, "/", _xlpm.texto_limpio, ".html")
)</f>
        <v>/cantos/resucito/t/tuqueeresfiel.html</v>
      </c>
      <c r="AF217" t="s">
        <v>326</v>
      </c>
      <c r="AG217" t="str">
        <f>LOWER(LEFT(Table13456[[#This Row],[Titulo]],1))</f>
        <v>t</v>
      </c>
      <c r="AH217" t="str">
        <f>_xlfn.CONCAT(Table13456[[#This Row],[ID]:[c021]])</f>
        <v>{id:216,title: "Tú que eres fiel", subtitle: "Sal 143 (142)", category: "Precatecumenado", moments: ["Antiguo Testamento"], url: "/cantos/resucito/t/tuqueeresfiel.html"},</v>
      </c>
      <c r="AI217" t="str">
        <f>UPPER(Table13456[[#This Row],[Titulo]])</f>
        <v>TÚ QUE ERES FIEL</v>
      </c>
      <c r="AJ217" t="str">
        <f>LOWER(SUBSTITUTE(Table13456[[#This Row],[CANTO]], " ", ""))</f>
        <v>túqueeresfiel</v>
      </c>
      <c r="AK217" t="str">
        <f>Table13456[[#This Row],[Subtitle5]]</f>
        <v>Sal 143 (142)</v>
      </c>
      <c r="AM217" t="str">
        <f>Table1[[#Headers],[CANTO]]</f>
        <v>CANTO</v>
      </c>
      <c r="AN217" t="str">
        <f>Table13456[[#This Row],[CANTO]]</f>
        <v>TÚ QUE ERES FIEL</v>
      </c>
    </row>
    <row r="218" spans="1:40" x14ac:dyDescent="0.25">
      <c r="A218">
        <v>162</v>
      </c>
      <c r="B218" t="s">
        <v>311</v>
      </c>
      <c r="C218">
        <v>217</v>
      </c>
      <c r="D218" t="s">
        <v>312</v>
      </c>
      <c r="E218" t="s">
        <v>313</v>
      </c>
      <c r="F218" t="s">
        <v>314</v>
      </c>
      <c r="G218" t="s">
        <v>726</v>
      </c>
      <c r="H218" t="s">
        <v>316</v>
      </c>
      <c r="I218" t="s">
        <v>317</v>
      </c>
      <c r="J218" t="s">
        <v>314</v>
      </c>
      <c r="K218" t="s">
        <v>727</v>
      </c>
      <c r="L218" t="s">
        <v>319</v>
      </c>
      <c r="M218" t="s">
        <v>320</v>
      </c>
      <c r="N218" t="s">
        <v>314</v>
      </c>
      <c r="O218" t="s">
        <v>329</v>
      </c>
      <c r="P218" t="s">
        <v>314</v>
      </c>
      <c r="Q218" t="s">
        <v>322</v>
      </c>
      <c r="R218" t="s">
        <v>314</v>
      </c>
      <c r="S218" t="s">
        <v>337</v>
      </c>
      <c r="T218" t="s">
        <v>323</v>
      </c>
      <c r="U218" t="s">
        <v>338</v>
      </c>
      <c r="AD218" t="s">
        <v>325</v>
      </c>
      <c r="AE218" t="str" cm="1">
        <f t="array" ref="AE218">_xlfn.LET(
    _xlpm.texto_limpio, _xlfn.REDUCE(
        LOWER(Table13456[[#This Row],[Titulo]]),
        {"á";"é";"í";"ó";"ú";"ñ";",";" "},
        _xlfn.LAMBDA(_xlpm.acum,_xlpm.caracter, SUBSTITUTE(_xlpm.acum, _xlpm.caracter, CHOOSE(MATCH(_xlpm.caracter, {"á";"é";"í";"ó";"ú";"ñ";",";" "}, 0), "a","e","i","o","u","n","","")))
    ),
    _xlfn.CONCAT("/cantos/resucito/", AG218, "/", _xlpm.texto_limpio, ".html")
)</f>
        <v>/cantos/resucito/u/unretonobrotadeltroncodejese.html</v>
      </c>
      <c r="AF218" t="s">
        <v>326</v>
      </c>
      <c r="AG218" t="str">
        <f>LOWER(LEFT(Table13456[[#This Row],[Titulo]],1))</f>
        <v>u</v>
      </c>
      <c r="AH218" t="str">
        <f>_xlfn.CONCAT(Table13456[[#This Row],[ID]:[c021]])</f>
        <v>{id:217,title: "Un retoño brota del tronco de Jesé", subtitle: "Isaías 11,1-11", category: "Precatecumenado", moments: ["Cuaresma", "Antiguo Testamento"], url: "/cantos/resucito/u/unretonobrotadeltroncodejese.html"},</v>
      </c>
      <c r="AI218" t="str">
        <f>UPPER(Table13456[[#This Row],[Titulo]])</f>
        <v>UN RETOÑO BROTA DEL TRONCO DE JESÉ</v>
      </c>
      <c r="AJ218" t="str">
        <f>LOWER(SUBSTITUTE(Table13456[[#This Row],[CANTO]], " ", ""))</f>
        <v>unretoñobrotadeltroncodejesé</v>
      </c>
      <c r="AK218" t="str">
        <f>Table13456[[#This Row],[Subtitle5]]</f>
        <v>Isaías 11,1-11</v>
      </c>
      <c r="AM218" t="str">
        <f>Table1[[#Headers],[CANTO]]</f>
        <v>CANTO</v>
      </c>
      <c r="AN218" t="str">
        <f>Table13456[[#This Row],[CANTO]]</f>
        <v>UN RETOÑO BROTA DEL TRONCO DE JESÉ</v>
      </c>
    </row>
    <row r="219" spans="1:40" x14ac:dyDescent="0.25">
      <c r="A219">
        <v>163</v>
      </c>
      <c r="B219" t="s">
        <v>311</v>
      </c>
      <c r="C219">
        <v>218</v>
      </c>
      <c r="D219" t="s">
        <v>312</v>
      </c>
      <c r="E219" t="s">
        <v>313</v>
      </c>
      <c r="F219" t="s">
        <v>314</v>
      </c>
      <c r="G219" t="s">
        <v>728</v>
      </c>
      <c r="H219" t="s">
        <v>316</v>
      </c>
      <c r="I219" t="s">
        <v>317</v>
      </c>
      <c r="J219" t="s">
        <v>314</v>
      </c>
      <c r="K219" t="s">
        <v>729</v>
      </c>
      <c r="L219" t="s">
        <v>319</v>
      </c>
      <c r="M219" t="s">
        <v>320</v>
      </c>
      <c r="N219" t="s">
        <v>314</v>
      </c>
      <c r="O219" t="s">
        <v>329</v>
      </c>
      <c r="P219" t="s">
        <v>314</v>
      </c>
      <c r="Q219" t="s">
        <v>322</v>
      </c>
      <c r="R219" t="s">
        <v>314</v>
      </c>
      <c r="S219" t="s">
        <v>362</v>
      </c>
      <c r="T219" t="s">
        <v>323</v>
      </c>
      <c r="U219" t="s">
        <v>337</v>
      </c>
      <c r="AD219" t="s">
        <v>325</v>
      </c>
      <c r="AE219" t="str" cm="1">
        <f t="array" ref="AE219">_xlfn.LET(
    _xlpm.texto_limpio, _xlfn.REDUCE(
        LOWER(Table13456[[#This Row],[Titulo]]),
        {"á";"é";"í";"ó";"ú";"ñ";",";" "},
        _xlfn.LAMBDA(_xlpm.acum,_xlpm.caracter, SUBSTITUTE(_xlpm.acum, _xlpm.caracter, CHOOSE(MATCH(_xlpm.caracter, {"á";"é";"í";"ó";"ú";"ñ";",";" "}, 0), "a","e","i","o","u","n","","")))
    ),
    _xlfn.CONCAT("/cantos/resucito/", AG219, "/", _xlpm.texto_limpio, ".html")
)</f>
        <v>/cantos/resucito/u/unagransenal.html</v>
      </c>
      <c r="AF219" t="s">
        <v>326</v>
      </c>
      <c r="AG219" t="str">
        <f>LOWER(LEFT(Table13456[[#This Row],[Titulo]],1))</f>
        <v>u</v>
      </c>
      <c r="AH219" t="str">
        <f>_xlfn.CONCAT(Table13456[[#This Row],[ID]:[c021]])</f>
        <v>{id:218,title: "Una gran señal", subtitle: "Apocalipsis 12", category: "Precatecumenado", moments: ["Adviento", "Cuaresma"], url: "/cantos/resucito/u/unagransenal.html"},</v>
      </c>
      <c r="AI219" t="str">
        <f>UPPER(Table13456[[#This Row],[Titulo]])</f>
        <v>UNA GRAN SEÑAL</v>
      </c>
      <c r="AJ219" t="str">
        <f>LOWER(SUBSTITUTE(Table13456[[#This Row],[CANTO]], " ", ""))</f>
        <v>unagranseñal</v>
      </c>
      <c r="AK219" t="str">
        <f>Table13456[[#This Row],[Subtitle5]]</f>
        <v>Apocalipsis 12</v>
      </c>
      <c r="AM219" t="str">
        <f>Table1[[#Headers],[CANTO]]</f>
        <v>CANTO</v>
      </c>
      <c r="AN219" t="str">
        <f>Table13456[[#This Row],[CANTO]]</f>
        <v>UNA GRAN SEÑAL</v>
      </c>
    </row>
    <row r="220" spans="1:40" x14ac:dyDescent="0.25">
      <c r="A220">
        <v>164</v>
      </c>
      <c r="B220" t="s">
        <v>311</v>
      </c>
      <c r="C220">
        <v>219</v>
      </c>
      <c r="D220" t="s">
        <v>312</v>
      </c>
      <c r="E220" t="s">
        <v>313</v>
      </c>
      <c r="F220" t="s">
        <v>314</v>
      </c>
      <c r="G220" t="s">
        <v>730</v>
      </c>
      <c r="H220" t="s">
        <v>316</v>
      </c>
      <c r="I220" t="s">
        <v>317</v>
      </c>
      <c r="J220" t="s">
        <v>314</v>
      </c>
      <c r="K220" t="s">
        <v>134</v>
      </c>
      <c r="L220" t="s">
        <v>319</v>
      </c>
      <c r="M220" t="s">
        <v>320</v>
      </c>
      <c r="N220" t="s">
        <v>314</v>
      </c>
      <c r="O220" t="s">
        <v>329</v>
      </c>
      <c r="P220" t="s">
        <v>314</v>
      </c>
      <c r="Q220" t="s">
        <v>322</v>
      </c>
      <c r="R220" t="s">
        <v>314</v>
      </c>
      <c r="S220" t="s">
        <v>295</v>
      </c>
      <c r="T220" t="s">
        <v>323</v>
      </c>
      <c r="U220" t="s">
        <v>299</v>
      </c>
      <c r="V220" t="s">
        <v>323</v>
      </c>
      <c r="W220" t="s">
        <v>438</v>
      </c>
      <c r="AD220" t="s">
        <v>325</v>
      </c>
      <c r="AE220" t="str" cm="1">
        <f t="array" ref="AE220">_xlfn.LET(
    _xlpm.texto_limpio, _xlfn.REDUCE(
        LOWER(Table13456[[#This Row],[Titulo]]),
        {"á";"é";"í";"ó";"ú";"ñ";",";" "},
        _xlfn.LAMBDA(_xlpm.acum,_xlpm.caracter, SUBSTITUTE(_xlpm.acum, _xlpm.caracter, CHOOSE(MATCH(_xlpm.caracter, {"á";"é";"í";"ó";"ú";"ñ";",";" "}, 0), "a","e","i","o","u","n","","")))
    ),
    _xlfn.CONCAT("/cantos/resucito/", AG220, "/", _xlpm.texto_limpio, ".html")
)</f>
        <v>/cantos/resucito/u/uriuriura.html</v>
      </c>
      <c r="AF220" t="s">
        <v>326</v>
      </c>
      <c r="AG220" t="str">
        <f>LOWER(LEFT(Table13456[[#This Row],[Titulo]],1))</f>
        <v>u</v>
      </c>
      <c r="AH220" t="str">
        <f>_xlfn.CONCAT(Table13456[[#This Row],[ID]:[c021]])</f>
        <v>{id:219,title: "Urí, urí, urá", subtitle: "Villancico (Kiko Argüello)", category: "Precatecumenado", moments: ["Pascua", "Virgen", "Fracción del Pan"], url: "/cantos/resucito/u/uriuriura.html"},</v>
      </c>
      <c r="AI220" t="str">
        <f>UPPER(Table13456[[#This Row],[Titulo]])</f>
        <v>URÍ, URÍ, URÁ</v>
      </c>
      <c r="AJ220" t="str">
        <f>LOWER(SUBSTITUTE(Table13456[[#This Row],[CANTO]], " ", ""))</f>
        <v>urí,urí,urá</v>
      </c>
      <c r="AK220" t="str">
        <f>Table13456[[#This Row],[Subtitle5]]</f>
        <v>Villancico (Kiko Argüello)</v>
      </c>
      <c r="AM220" t="str">
        <f>Table1[[#Headers],[CANTO]]</f>
        <v>CANTO</v>
      </c>
      <c r="AN220" t="str">
        <f>Table13456[[#This Row],[CANTO]]</f>
        <v>URÍ, URÍ, URÁ</v>
      </c>
    </row>
    <row r="221" spans="1:40" x14ac:dyDescent="0.25">
      <c r="A221">
        <v>165</v>
      </c>
      <c r="B221" t="s">
        <v>311</v>
      </c>
      <c r="C221">
        <v>220</v>
      </c>
      <c r="D221" t="s">
        <v>312</v>
      </c>
      <c r="E221" t="s">
        <v>313</v>
      </c>
      <c r="F221" t="s">
        <v>314</v>
      </c>
      <c r="G221" t="s">
        <v>731</v>
      </c>
      <c r="H221" t="s">
        <v>316</v>
      </c>
      <c r="I221" t="s">
        <v>317</v>
      </c>
      <c r="J221" t="s">
        <v>314</v>
      </c>
      <c r="K221" t="s">
        <v>134</v>
      </c>
      <c r="L221" t="s">
        <v>319</v>
      </c>
      <c r="M221" t="s">
        <v>320</v>
      </c>
      <c r="N221" t="s">
        <v>314</v>
      </c>
      <c r="O221" t="s">
        <v>329</v>
      </c>
      <c r="P221" t="s">
        <v>314</v>
      </c>
      <c r="Q221" t="s">
        <v>322</v>
      </c>
      <c r="R221" t="s">
        <v>314</v>
      </c>
      <c r="S221" t="s">
        <v>337</v>
      </c>
      <c r="T221" t="s">
        <v>323</v>
      </c>
      <c r="U221" t="s">
        <v>305</v>
      </c>
      <c r="V221" t="s">
        <v>323</v>
      </c>
      <c r="W221" t="s">
        <v>338</v>
      </c>
      <c r="AD221" t="s">
        <v>325</v>
      </c>
      <c r="AE221" t="str" cm="1">
        <f t="array" ref="AE221">_xlfn.LET(
    _xlpm.texto_limpio, _xlfn.REDUCE(
        LOWER(Table13456[[#This Row],[Titulo]]),
        {"á";"é";"í";"ó";"ú";"ñ";",";" "},
        _xlfn.LAMBDA(_xlpm.acum,_xlpm.caracter, SUBSTITUTE(_xlpm.acum, _xlpm.caracter, CHOOSE(MATCH(_xlpm.caracter, {"á";"é";"í";"ó";"ú";"ñ";",";" "}, 0), "a","e","i","o","u","n","","")))
    ),
    _xlfn.CONCAT("/cantos/resucito/", AG221, "/", _xlpm.texto_limpio, ".html")
)</f>
        <v>/cantos/resucito/v/vamosyapastores.html</v>
      </c>
      <c r="AF221" t="s">
        <v>326</v>
      </c>
      <c r="AG221" t="str">
        <f>LOWER(LEFT(Table13456[[#This Row],[Titulo]],1))</f>
        <v>v</v>
      </c>
      <c r="AH221" t="str">
        <f>_xlfn.CONCAT(Table13456[[#This Row],[ID]:[c021]])</f>
        <v>{id:220,title: "Vamos ya, pastores", subtitle: "Villancico (Kiko Argüello)", category: "Precatecumenado", moments: ["Cuaresma", "Entrada", "Antiguo Testamento"], url: "/cantos/resucito/v/vamosyapastores.html"},</v>
      </c>
      <c r="AI221" t="str">
        <f>UPPER(Table13456[[#This Row],[Titulo]])</f>
        <v>VAMOS YA, PASTORES</v>
      </c>
      <c r="AJ221" t="str">
        <f>LOWER(SUBSTITUTE(Table13456[[#This Row],[CANTO]], " ", ""))</f>
        <v>vamosya,pastores</v>
      </c>
      <c r="AK221" t="str">
        <f>Table13456[[#This Row],[Subtitle5]]</f>
        <v>Villancico (Kiko Argüello)</v>
      </c>
      <c r="AM221" t="str">
        <f>Table1[[#Headers],[CANTO]]</f>
        <v>CANTO</v>
      </c>
      <c r="AN221" t="str">
        <f>Table13456[[#This Row],[CANTO]]</f>
        <v>VAMOS YA, PASTORES</v>
      </c>
    </row>
    <row r="222" spans="1:40" x14ac:dyDescent="0.25">
      <c r="A222">
        <v>166</v>
      </c>
      <c r="B222" t="s">
        <v>311</v>
      </c>
      <c r="C222">
        <v>221</v>
      </c>
      <c r="D222" t="s">
        <v>312</v>
      </c>
      <c r="E222" t="s">
        <v>313</v>
      </c>
      <c r="F222" t="s">
        <v>314</v>
      </c>
      <c r="G222" t="s">
        <v>732</v>
      </c>
      <c r="H222" t="s">
        <v>316</v>
      </c>
      <c r="I222" t="s">
        <v>317</v>
      </c>
      <c r="J222" t="s">
        <v>314</v>
      </c>
      <c r="K222" t="s">
        <v>733</v>
      </c>
      <c r="L222" t="s">
        <v>319</v>
      </c>
      <c r="M222" t="s">
        <v>320</v>
      </c>
      <c r="N222" t="s">
        <v>314</v>
      </c>
      <c r="O222" t="s">
        <v>329</v>
      </c>
      <c r="P222" t="s">
        <v>314</v>
      </c>
      <c r="Q222" t="s">
        <v>322</v>
      </c>
      <c r="R222" t="s">
        <v>314</v>
      </c>
      <c r="S222" t="s">
        <v>360</v>
      </c>
      <c r="T222" t="s">
        <v>323</v>
      </c>
      <c r="U222" t="s">
        <v>297</v>
      </c>
      <c r="V222" t="s">
        <v>323</v>
      </c>
      <c r="W222" t="s">
        <v>330</v>
      </c>
      <c r="X222" t="s">
        <v>323</v>
      </c>
      <c r="Y222" t="s">
        <v>338</v>
      </c>
      <c r="AD222" t="s">
        <v>325</v>
      </c>
      <c r="AE222" t="str" cm="1">
        <f t="array" ref="AE222">_xlfn.LET(
    _xlpm.texto_limpio, _xlfn.REDUCE(
        LOWER(Table13456[[#This Row],[Titulo]]),
        {"á";"é";"í";"ó";"ú";"ñ";",";" "},
        _xlfn.LAMBDA(_xlpm.acum,_xlpm.caracter, SUBSTITUTE(_xlpm.acum, _xlpm.caracter, CHOOSE(MATCH(_xlpm.caracter, {"á";"é";"í";"ó";"ú";"ñ";",";" "}, 0), "a","e","i","o","u","n","","")))
    ),
    _xlfn.CONCAT("/cantos/resucito/", AG222, "/", _xlpm.texto_limpio, ".html")
)</f>
        <v>/cantos/resucito/v/vendellibano.html</v>
      </c>
      <c r="AF222" t="s">
        <v>326</v>
      </c>
      <c r="AG222" t="str">
        <f>LOWER(LEFT(Table13456[[#This Row],[Titulo]],1))</f>
        <v>v</v>
      </c>
      <c r="AH222" t="str">
        <f>_xlfn.CONCAT(Table13456[[#This Row],[ID]:[c021]])</f>
        <v>{id:221,title: "Ven del Líbano", subtitle: "Cantar de los cantares 4,8ss", category: "Precatecumenado", moments: ["Navidad", "Pentecostés", "Comunión", "Antiguo Testamento"], url: "/cantos/resucito/v/vendellibano.html"},</v>
      </c>
      <c r="AI222" t="str">
        <f>UPPER(Table13456[[#This Row],[Titulo]])</f>
        <v>VEN DEL LÍBANO</v>
      </c>
      <c r="AJ222" t="str">
        <f>LOWER(SUBSTITUTE(Table13456[[#This Row],[CANTO]], " ", ""))</f>
        <v>vendellíbano</v>
      </c>
      <c r="AK222" t="str">
        <f>Table13456[[#This Row],[Subtitle5]]</f>
        <v>Cantar de los cantares 4,8ss</v>
      </c>
      <c r="AM222" t="str">
        <f>Table1[[#Headers],[CANTO]]</f>
        <v>CANTO</v>
      </c>
      <c r="AN222" t="str">
        <f>Table13456[[#This Row],[CANTO]]</f>
        <v>VEN DEL LÍBANO</v>
      </c>
    </row>
    <row r="223" spans="1:40" x14ac:dyDescent="0.25">
      <c r="A223">
        <v>167</v>
      </c>
      <c r="B223" t="s">
        <v>311</v>
      </c>
      <c r="C223">
        <v>222</v>
      </c>
      <c r="D223" t="s">
        <v>312</v>
      </c>
      <c r="E223" t="s">
        <v>313</v>
      </c>
      <c r="F223" t="s">
        <v>314</v>
      </c>
      <c r="G223" t="s">
        <v>734</v>
      </c>
      <c r="H223" t="s">
        <v>316</v>
      </c>
      <c r="I223" t="s">
        <v>317</v>
      </c>
      <c r="J223" t="s">
        <v>314</v>
      </c>
      <c r="K223" t="s">
        <v>735</v>
      </c>
      <c r="L223" t="s">
        <v>319</v>
      </c>
      <c r="M223" t="s">
        <v>320</v>
      </c>
      <c r="N223" t="s">
        <v>314</v>
      </c>
      <c r="O223" t="s">
        <v>329</v>
      </c>
      <c r="P223" t="s">
        <v>314</v>
      </c>
      <c r="Q223" t="s">
        <v>322</v>
      </c>
      <c r="R223" t="s">
        <v>314</v>
      </c>
      <c r="S223" t="s">
        <v>362</v>
      </c>
      <c r="T223" t="s">
        <v>323</v>
      </c>
      <c r="U223" t="s">
        <v>297</v>
      </c>
      <c r="V223" t="s">
        <v>323</v>
      </c>
      <c r="W223" t="s">
        <v>299</v>
      </c>
      <c r="X223" t="s">
        <v>323</v>
      </c>
      <c r="Y223" t="s">
        <v>332</v>
      </c>
      <c r="AD223" t="s">
        <v>325</v>
      </c>
      <c r="AE223" t="str" cm="1">
        <f t="array" ref="AE223">_xlfn.LET(
    _xlpm.texto_limpio, _xlfn.REDUCE(
        LOWER(Table13456[[#This Row],[Titulo]]),
        {"á";"é";"í";"ó";"ú";"ñ";",";" "},
        _xlfn.LAMBDA(_xlpm.acum,_xlpm.caracter, SUBSTITUTE(_xlpm.acum, _xlpm.caracter, CHOOSE(MATCH(_xlpm.caracter, {"á";"é";"í";"ó";"ú";"ñ";",";" "}, 0), "a","e","i","o","u","n","","")))
    ),
    _xlfn.CONCAT("/cantos/resucito/", AG223, "/", _xlpm.texto_limpio, ".html")
)</f>
        <v>/cantos/resucito/v/venespiritusanto.html</v>
      </c>
      <c r="AF223" t="s">
        <v>326</v>
      </c>
      <c r="AG223" t="str">
        <f>LOWER(LEFT(Table13456[[#This Row],[Titulo]],1))</f>
        <v>v</v>
      </c>
      <c r="AH223" t="str">
        <f>_xlfn.CONCAT(Table13456[[#This Row],[ID]:[c021]])</f>
        <v>{id:222,title: "Ven, Espíritu Santo", subtitle: "Secuencia de Pentecostés - Himno latin. «Veni, Sancte Spiritus»", category: "Precatecumenado", moments: ["Adviento", "Pentecostés", "Virgen", "Nuevo Testamento"], url: "/cantos/resucito/v/venespiritusanto.html"},</v>
      </c>
      <c r="AI223" t="str">
        <f>UPPER(Table13456[[#This Row],[Titulo]])</f>
        <v>VEN, ESPÍRITU SANTO</v>
      </c>
      <c r="AJ223" t="str">
        <f>LOWER(SUBSTITUTE(Table13456[[#This Row],[CANTO]], " ", ""))</f>
        <v>ven,espíritusanto</v>
      </c>
      <c r="AK223" t="str">
        <f>Table13456[[#This Row],[Subtitle5]]</f>
        <v>Secuencia de Pentecostés - Himno latin. «Veni, Sancte Spiritus»</v>
      </c>
      <c r="AM223" t="str">
        <f>Table1[[#Headers],[CANTO]]</f>
        <v>CANTO</v>
      </c>
      <c r="AN223" t="str">
        <f>Table13456[[#This Row],[CANTO]]</f>
        <v>VEN, ESPÍRITU SANTO</v>
      </c>
    </row>
    <row r="224" spans="1:40" x14ac:dyDescent="0.25">
      <c r="A224">
        <v>168</v>
      </c>
      <c r="B224" t="s">
        <v>311</v>
      </c>
      <c r="C224">
        <v>223</v>
      </c>
      <c r="D224" t="s">
        <v>312</v>
      </c>
      <c r="E224" t="s">
        <v>313</v>
      </c>
      <c r="F224" t="s">
        <v>314</v>
      </c>
      <c r="G224" t="s">
        <v>736</v>
      </c>
      <c r="H224" t="s">
        <v>316</v>
      </c>
      <c r="I224" t="s">
        <v>317</v>
      </c>
      <c r="J224" t="s">
        <v>314</v>
      </c>
      <c r="K224" t="s">
        <v>737</v>
      </c>
      <c r="L224" t="s">
        <v>319</v>
      </c>
      <c r="M224" t="s">
        <v>320</v>
      </c>
      <c r="N224" t="s">
        <v>314</v>
      </c>
      <c r="O224" t="s">
        <v>329</v>
      </c>
      <c r="P224" t="s">
        <v>314</v>
      </c>
      <c r="Q224" t="s">
        <v>322</v>
      </c>
      <c r="R224" t="s">
        <v>314</v>
      </c>
      <c r="S224" t="s">
        <v>360</v>
      </c>
      <c r="T224" t="s">
        <v>323</v>
      </c>
      <c r="U224" t="s">
        <v>301</v>
      </c>
      <c r="AD224" t="s">
        <v>325</v>
      </c>
      <c r="AE224" t="str" cm="1">
        <f t="array" ref="AE224">_xlfn.LET(
    _xlpm.texto_limpio, _xlfn.REDUCE(
        LOWER(Table13456[[#This Row],[Titulo]]),
        {"á";"é";"í";"ó";"ú";"ñ";",";" "},
        _xlfn.LAMBDA(_xlpm.acum,_xlpm.caracter, SUBSTITUTE(_xlpm.acum, _xlpm.caracter, CHOOSE(MATCH(_xlpm.caracter, {"á";"é";"í";"ó";"ú";"ñ";",";" "}, 0), "a","e","i","o","u","n","","")))
    ),
    _xlfn.CONCAT("/cantos/resucito/", AG224, "/", _xlpm.texto_limpio, ".html")
)</f>
        <v>/cantos/resucito/v/venhijodelhombre.html</v>
      </c>
      <c r="AF224" t="s">
        <v>326</v>
      </c>
      <c r="AG224" t="str">
        <f>LOWER(LEFT(Table13456[[#This Row],[Titulo]],1))</f>
        <v>v</v>
      </c>
      <c r="AH224" t="str">
        <f>_xlfn.CONCAT(Table13456[[#This Row],[ID]:[c021]])</f>
        <v>{id:223,title: "Ven, Hijo del Hombre", subtitle: "Apocalipsis 21,17ss", category: "Precatecumenado", moments: ["Navidad", "Niños"], url: "/cantos/resucito/v/venhijodelhombre.html"},</v>
      </c>
      <c r="AI224" t="str">
        <f>UPPER(Table13456[[#This Row],[Titulo]])</f>
        <v>VEN, HIJO DEL HOMBRE</v>
      </c>
      <c r="AJ224" t="str">
        <f>LOWER(SUBSTITUTE(Table13456[[#This Row],[CANTO]], " ", ""))</f>
        <v>ven,hijodelhombre</v>
      </c>
      <c r="AK224" t="str">
        <f>Table13456[[#This Row],[Subtitle5]]</f>
        <v>Apocalipsis 21,17ss</v>
      </c>
      <c r="AM224" t="str">
        <f>Table1[[#Headers],[CANTO]]</f>
        <v>CANTO</v>
      </c>
      <c r="AN224" t="str">
        <f>Table13456[[#This Row],[CANTO]]</f>
        <v>VEN, HIJO DEL HOMBRE</v>
      </c>
    </row>
    <row r="225" spans="1:40" x14ac:dyDescent="0.25">
      <c r="A225">
        <v>169</v>
      </c>
      <c r="B225" t="s">
        <v>311</v>
      </c>
      <c r="C225">
        <v>224</v>
      </c>
      <c r="D225" t="s">
        <v>312</v>
      </c>
      <c r="E225" t="s">
        <v>313</v>
      </c>
      <c r="F225" t="s">
        <v>314</v>
      </c>
      <c r="G225" t="s">
        <v>738</v>
      </c>
      <c r="H225" t="s">
        <v>316</v>
      </c>
      <c r="I225" t="s">
        <v>317</v>
      </c>
      <c r="J225" t="s">
        <v>314</v>
      </c>
      <c r="K225" t="s">
        <v>709</v>
      </c>
      <c r="L225" t="s">
        <v>319</v>
      </c>
      <c r="M225" t="s">
        <v>320</v>
      </c>
      <c r="N225" t="s">
        <v>314</v>
      </c>
      <c r="O225" t="s">
        <v>329</v>
      </c>
      <c r="P225" t="s">
        <v>314</v>
      </c>
      <c r="Q225" t="s">
        <v>322</v>
      </c>
      <c r="R225" t="s">
        <v>314</v>
      </c>
      <c r="S225" t="s">
        <v>360</v>
      </c>
      <c r="T225" t="s">
        <v>323</v>
      </c>
      <c r="U225" t="s">
        <v>301</v>
      </c>
      <c r="AD225" t="s">
        <v>325</v>
      </c>
      <c r="AE225" t="str" cm="1">
        <f t="array" ref="AE225">_xlfn.LET(
    _xlpm.texto_limpio, _xlfn.REDUCE(
        LOWER(Table13456[[#This Row],[Titulo]]),
        {"á";"é";"í";"ó";"ú";"ñ";",";" "},
        _xlfn.LAMBDA(_xlpm.acum,_xlpm.caracter, SUBSTITUTE(_xlpm.acum, _xlpm.caracter, CHOOSE(MATCH(_xlpm.caracter, {"á";"é";"í";"ó";"ú";"ñ";",";" "}, 0), "a","e","i","o","u","n","","")))
    ),
    _xlfn.CONCAT("/cantos/resucito/", AG225, "/", _xlpm.texto_limpio, ".html")
)</f>
        <v>/cantos/resucito/v/venicreator.html</v>
      </c>
      <c r="AF225" t="s">
        <v>326</v>
      </c>
      <c r="AG225" t="str">
        <f>LOWER(LEFT(Table13456[[#This Row],[Titulo]],1))</f>
        <v>v</v>
      </c>
      <c r="AH225" t="str">
        <f>_xlfn.CONCAT(Table13456[[#This Row],[ID]:[c021]])</f>
        <v>{id:224,title: "Veni Creator", subtitle: "Himno latin", category: "Precatecumenado", moments: ["Navidad", "Niños"], url: "/cantos/resucito/v/venicreator.html"},</v>
      </c>
      <c r="AI225" t="str">
        <f>UPPER(Table13456[[#This Row],[Titulo]])</f>
        <v>VENI CREATOR</v>
      </c>
      <c r="AJ225" t="str">
        <f>LOWER(SUBSTITUTE(Table13456[[#This Row],[CANTO]], " ", ""))</f>
        <v>venicreator</v>
      </c>
      <c r="AK225" t="str">
        <f>Table13456[[#This Row],[Subtitle5]]</f>
        <v>Himno latin</v>
      </c>
      <c r="AM225" t="str">
        <f>Table1[[#Headers],[CANTO]]</f>
        <v>CANTO</v>
      </c>
      <c r="AN225" t="str">
        <f>Table13456[[#This Row],[CANTO]]</f>
        <v>VENI CREATOR</v>
      </c>
    </row>
    <row r="226" spans="1:40" x14ac:dyDescent="0.25">
      <c r="A226">
        <v>170</v>
      </c>
      <c r="B226" t="s">
        <v>311</v>
      </c>
      <c r="C226">
        <v>225</v>
      </c>
      <c r="D226" t="s">
        <v>312</v>
      </c>
      <c r="E226" t="s">
        <v>313</v>
      </c>
      <c r="F226" t="s">
        <v>314</v>
      </c>
      <c r="G226" t="s">
        <v>739</v>
      </c>
      <c r="H226" t="s">
        <v>316</v>
      </c>
      <c r="I226" t="s">
        <v>317</v>
      </c>
      <c r="J226" t="s">
        <v>314</v>
      </c>
      <c r="K226" t="s">
        <v>740</v>
      </c>
      <c r="L226" t="s">
        <v>319</v>
      </c>
      <c r="M226" t="s">
        <v>320</v>
      </c>
      <c r="N226" t="s">
        <v>314</v>
      </c>
      <c r="O226" t="s">
        <v>329</v>
      </c>
      <c r="P226" t="s">
        <v>314</v>
      </c>
      <c r="Q226" t="s">
        <v>322</v>
      </c>
      <c r="R226" t="s">
        <v>314</v>
      </c>
      <c r="S226" t="s">
        <v>305</v>
      </c>
      <c r="T226" t="s">
        <v>323</v>
      </c>
      <c r="U226" t="s">
        <v>338</v>
      </c>
      <c r="AD226" t="s">
        <v>325</v>
      </c>
      <c r="AE226" t="str" cm="1">
        <f t="array" ref="AE226">_xlfn.LET(
    _xlpm.texto_limpio, _xlfn.REDUCE(
        LOWER(Table13456[[#This Row],[Titulo]]),
        {"á";"é";"í";"ó";"ú";"ñ";",";" "},
        _xlfn.LAMBDA(_xlpm.acum,_xlpm.caracter, SUBSTITUTE(_xlpm.acum, _xlpm.caracter, CHOOSE(MATCH(_xlpm.caracter, {"á";"é";"í";"ó";"ú";"ñ";",";" "}, 0), "a","e","i","o","u","n","","")))
    ),
    _xlfn.CONCAT("/cantos/resucito/", AG226, "/", _xlpm.texto_limpio, ".html")
)</f>
        <v>/cantos/resucito/v/vieneelsenor.html</v>
      </c>
      <c r="AF226" t="s">
        <v>326</v>
      </c>
      <c r="AG226" t="str">
        <f>LOWER(LEFT(Table13456[[#This Row],[Titulo]],1))</f>
        <v>v</v>
      </c>
      <c r="AH226" t="str">
        <f>_xlfn.CONCAT(Table13456[[#This Row],[ID]:[c021]])</f>
        <v>{id:225,title: "Viene el Señor", subtitle: "Salmo 93 (92) - Apocalipsis 1,5-7", category: "Precatecumenado", moments: ["Entrada", "Antiguo Testamento"], url: "/cantos/resucito/v/vieneelsenor.html"},</v>
      </c>
      <c r="AI226" t="str">
        <f>UPPER(Table13456[[#This Row],[Titulo]])</f>
        <v>VIENE EL SEÑOR</v>
      </c>
      <c r="AJ226" t="str">
        <f>LOWER(SUBSTITUTE(Table13456[[#This Row],[CANTO]], " ", ""))</f>
        <v>vieneelseñor</v>
      </c>
      <c r="AK226" t="str">
        <f>Table13456[[#This Row],[Subtitle5]]</f>
        <v>Salmo 93 (92) - Apocalipsis 1,5-7</v>
      </c>
      <c r="AM226" t="str">
        <f>Table1[[#Headers],[CANTO]]</f>
        <v>CANTO</v>
      </c>
      <c r="AN226" t="str">
        <f>Table13456[[#This Row],[CANTO]]</f>
        <v>VIENE EL SEÑOR</v>
      </c>
    </row>
    <row r="227" spans="1:40" x14ac:dyDescent="0.25">
      <c r="A227">
        <v>171</v>
      </c>
      <c r="B227" t="s">
        <v>311</v>
      </c>
      <c r="C227">
        <v>226</v>
      </c>
      <c r="D227" t="s">
        <v>312</v>
      </c>
      <c r="E227" t="s">
        <v>313</v>
      </c>
      <c r="F227" t="s">
        <v>314</v>
      </c>
      <c r="G227" t="s">
        <v>741</v>
      </c>
      <c r="H227" t="s">
        <v>316</v>
      </c>
      <c r="I227" t="s">
        <v>317</v>
      </c>
      <c r="J227" t="s">
        <v>314</v>
      </c>
      <c r="K227" t="s">
        <v>742</v>
      </c>
      <c r="L227" t="s">
        <v>319</v>
      </c>
      <c r="M227" t="s">
        <v>320</v>
      </c>
      <c r="N227" t="s">
        <v>314</v>
      </c>
      <c r="O227" t="s">
        <v>329</v>
      </c>
      <c r="P227" t="s">
        <v>314</v>
      </c>
      <c r="Q227" t="s">
        <v>322</v>
      </c>
      <c r="R227" t="s">
        <v>314</v>
      </c>
      <c r="S227" t="s">
        <v>297</v>
      </c>
      <c r="AD227" t="s">
        <v>325</v>
      </c>
      <c r="AE227" t="str" cm="1">
        <f t="array" ref="AE227">_xlfn.LET(
    _xlpm.texto_limpio, _xlfn.REDUCE(
        LOWER(Table13456[[#This Row],[Titulo]]),
        {"á";"é";"í";"ó";"ú";"ñ";",";" "},
        _xlfn.LAMBDA(_xlpm.acum,_xlpm.caracter, SUBSTITUTE(_xlpm.acum, _xlpm.caracter, CHOOSE(MATCH(_xlpm.caracter, {"á";"é";"í";"ó";"ú";"ñ";",";" "}, 0), "a","e","i","o","u","n","","")))
    ),
    _xlfn.CONCAT("/cantos/resucito/", AG227, "/", _xlpm.texto_limpio, ".html")
)</f>
        <v>/cantos/resucito/v/virgendelamaravilla.html</v>
      </c>
      <c r="AF227" t="s">
        <v>326</v>
      </c>
      <c r="AG227" t="str">
        <f>LOWER(LEFT(Table13456[[#This Row],[Titulo]],1))</f>
        <v>v</v>
      </c>
      <c r="AH227" t="str">
        <f>_xlfn.CONCAT(Table13456[[#This Row],[ID]:[c021]])</f>
        <v>{id:226,title: "Virgen de la maravilla", subtitle: "(Dante Allghlerl)", category: "Precatecumenado", moments: ["Pentecostés"], url: "/cantos/resucito/v/virgendelamaravilla.html"},</v>
      </c>
      <c r="AI227" t="str">
        <f>UPPER(Table13456[[#This Row],[Titulo]])</f>
        <v>VIRGEN DE LA MARAVILLA</v>
      </c>
      <c r="AJ227" t="str">
        <f>LOWER(SUBSTITUTE(Table13456[[#This Row],[CANTO]], " ", ""))</f>
        <v>virgendelamaravilla</v>
      </c>
      <c r="AK227" t="str">
        <f>Table13456[[#This Row],[Subtitle5]]</f>
        <v>(Dante Allghlerl)</v>
      </c>
      <c r="AM227" t="str">
        <f>Table1[[#Headers],[CANTO]]</f>
        <v>CANTO</v>
      </c>
      <c r="AN227" t="str">
        <f>Table13456[[#This Row],[CANTO]]</f>
        <v>VIRGEN DE LA MARAVILLA</v>
      </c>
    </row>
    <row r="228" spans="1:40" x14ac:dyDescent="0.25">
      <c r="A228">
        <v>172</v>
      </c>
      <c r="B228" t="s">
        <v>311</v>
      </c>
      <c r="C228">
        <v>227</v>
      </c>
      <c r="D228" t="s">
        <v>312</v>
      </c>
      <c r="E228" t="s">
        <v>313</v>
      </c>
      <c r="F228" t="s">
        <v>314</v>
      </c>
      <c r="G228" t="s">
        <v>743</v>
      </c>
      <c r="H228" t="s">
        <v>316</v>
      </c>
      <c r="I228" t="s">
        <v>317</v>
      </c>
      <c r="J228" t="s">
        <v>314</v>
      </c>
      <c r="K228" t="s">
        <v>744</v>
      </c>
      <c r="L228" t="s">
        <v>319</v>
      </c>
      <c r="M228" t="s">
        <v>320</v>
      </c>
      <c r="N228" t="s">
        <v>314</v>
      </c>
      <c r="O228" t="s">
        <v>329</v>
      </c>
      <c r="P228" t="s">
        <v>314</v>
      </c>
      <c r="Q228" t="s">
        <v>322</v>
      </c>
      <c r="R228" t="s">
        <v>314</v>
      </c>
      <c r="S228" t="s">
        <v>362</v>
      </c>
      <c r="T228" t="s">
        <v>323</v>
      </c>
      <c r="U228" t="s">
        <v>331</v>
      </c>
      <c r="V228" t="s">
        <v>323</v>
      </c>
      <c r="W228" t="s">
        <v>332</v>
      </c>
      <c r="AD228" t="s">
        <v>325</v>
      </c>
      <c r="AE228" t="str" cm="1">
        <f t="array" ref="AE228">_xlfn.LET(
    _xlpm.texto_limpio, _xlfn.REDUCE(
        LOWER(Table13456[[#This Row],[Titulo]]),
        {"á";"é";"í";"ó";"ú";"ñ";",";" "},
        _xlfn.LAMBDA(_xlpm.acum,_xlpm.caracter, SUBSTITUTE(_xlpm.acum, _xlpm.caracter, CHOOSE(MATCH(_xlpm.caracter, {"á";"é";"í";"ó";"ú";"ñ";",";" "}, 0), "a","e","i","o","u","n","","")))
    ),
    _xlfn.CONCAT("/cantos/resucito/", AG228, "/", _xlpm.texto_limpio, ".html")
)</f>
        <v>/cantos/resucito/v/vividalegres.html</v>
      </c>
      <c r="AF228" t="s">
        <v>326</v>
      </c>
      <c r="AG228" t="str">
        <f>LOWER(LEFT(Table13456[[#This Row],[Titulo]],1))</f>
        <v>v</v>
      </c>
      <c r="AH228" t="str">
        <f>_xlfn.CONCAT(Table13456[[#This Row],[ID]:[c021]])</f>
        <v>{id:227,title: "Vivid alegres", subtitle: "Filipenses 4,4ss", category: "Precatecumenado", moments: ["Adviento", "Final", "Nuevo Testamento"], url: "/cantos/resucito/v/vividalegres.html"},</v>
      </c>
      <c r="AI228" t="str">
        <f>UPPER(Table13456[[#This Row],[Titulo]])</f>
        <v>VIVID ALEGRES</v>
      </c>
      <c r="AJ228" t="str">
        <f>LOWER(SUBSTITUTE(Table13456[[#This Row],[CANTO]], " ", ""))</f>
        <v>vividalegres</v>
      </c>
      <c r="AK228" t="str">
        <f>Table13456[[#This Row],[Subtitle5]]</f>
        <v>Filipenses 4,4ss</v>
      </c>
      <c r="AM228" t="str">
        <f>Table1[[#Headers],[CANTO]]</f>
        <v>CANTO</v>
      </c>
      <c r="AN228" t="str">
        <f>Table13456[[#This Row],[CANTO]]</f>
        <v>VIVID ALEGRES</v>
      </c>
    </row>
    <row r="229" spans="1:40" x14ac:dyDescent="0.25">
      <c r="A229">
        <v>173</v>
      </c>
      <c r="B229" t="s">
        <v>311</v>
      </c>
      <c r="C229">
        <v>228</v>
      </c>
      <c r="D229" t="s">
        <v>312</v>
      </c>
      <c r="E229" t="s">
        <v>313</v>
      </c>
      <c r="F229" t="s">
        <v>314</v>
      </c>
      <c r="G229" t="s">
        <v>745</v>
      </c>
      <c r="H229" t="s">
        <v>316</v>
      </c>
      <c r="I229" t="s">
        <v>317</v>
      </c>
      <c r="J229" t="s">
        <v>314</v>
      </c>
      <c r="K229" t="s">
        <v>746</v>
      </c>
      <c r="L229" t="s">
        <v>319</v>
      </c>
      <c r="M229" t="s">
        <v>320</v>
      </c>
      <c r="N229" t="s">
        <v>314</v>
      </c>
      <c r="O229" t="s">
        <v>329</v>
      </c>
      <c r="P229" t="s">
        <v>314</v>
      </c>
      <c r="Q229" t="s">
        <v>322</v>
      </c>
      <c r="R229" t="s">
        <v>314</v>
      </c>
      <c r="S229" t="s">
        <v>297</v>
      </c>
      <c r="AD229" t="s">
        <v>325</v>
      </c>
      <c r="AE229" t="str" cm="1">
        <f t="array" ref="AE229">_xlfn.LET(
    _xlpm.texto_limpio, _xlfn.REDUCE(
        LOWER(Table13456[[#This Row],[Titulo]]),
        {"á";"é";"í";"ó";"ú";"ñ";",";" "},
        _xlfn.LAMBDA(_xlpm.acum,_xlpm.caracter, SUBSTITUTE(_xlpm.acum, _xlpm.caracter, CHOOSE(MATCH(_xlpm.caracter, {"á";"é";"í";"ó";"ú";"ñ";",";" "}, 0), "a","e","i","o","u","n","","")))
    ),
    _xlfn.CONCAT("/cantos/resucito/", AG229, "/", _xlpm.texto_limpio, ".html")
)</f>
        <v>/cantos/resucito/v/vosotrossoislaluzdelmundo.html</v>
      </c>
      <c r="AF229" t="s">
        <v>326</v>
      </c>
      <c r="AG229" t="str">
        <f>LOWER(LEFT(Table13456[[#This Row],[Titulo]],1))</f>
        <v>v</v>
      </c>
      <c r="AH229" t="str">
        <f>_xlfn.CONCAT(Table13456[[#This Row],[ID]:[c021]])</f>
        <v>{id:228,title: "Vosotros sois la luz del mundo", subtitle: "Mateo 5,14ss ", category: "Precatecumenado", moments: ["Pentecostés"], url: "/cantos/resucito/v/vosotrossoislaluzdelmundo.html"},</v>
      </c>
      <c r="AI229" t="str">
        <f>UPPER(Table13456[[#This Row],[Titulo]])</f>
        <v>VOSOTROS SOIS LA LUZ DEL MUNDO</v>
      </c>
      <c r="AJ229" t="str">
        <f>LOWER(SUBSTITUTE(Table13456[[#This Row],[CANTO]], " ", ""))</f>
        <v>vosotrossoislaluzdelmundo</v>
      </c>
      <c r="AK229" t="str">
        <f>Table13456[[#This Row],[Subtitle5]]</f>
        <v xml:space="preserve">Mateo 5,14ss </v>
      </c>
      <c r="AM229" t="str">
        <f>Table1[[#Headers],[CANTO]]</f>
        <v>CANTO</v>
      </c>
      <c r="AN229" t="str">
        <f>Table13456[[#This Row],[CANTO]]</f>
        <v>VOSOTROS SOIS LA LUZ DEL MUNDO</v>
      </c>
    </row>
    <row r="230" spans="1:40" x14ac:dyDescent="0.25">
      <c r="A230">
        <v>174</v>
      </c>
      <c r="B230" t="s">
        <v>311</v>
      </c>
      <c r="C230">
        <v>229</v>
      </c>
      <c r="D230" t="s">
        <v>312</v>
      </c>
      <c r="E230" t="s">
        <v>313</v>
      </c>
      <c r="F230" t="s">
        <v>314</v>
      </c>
      <c r="G230" t="s">
        <v>747</v>
      </c>
      <c r="H230" t="s">
        <v>316</v>
      </c>
      <c r="I230" t="s">
        <v>317</v>
      </c>
      <c r="J230" t="s">
        <v>314</v>
      </c>
      <c r="K230" t="s">
        <v>134</v>
      </c>
      <c r="L230" t="s">
        <v>319</v>
      </c>
      <c r="M230" t="s">
        <v>320</v>
      </c>
      <c r="N230" t="s">
        <v>314</v>
      </c>
      <c r="O230" t="s">
        <v>329</v>
      </c>
      <c r="P230" t="s">
        <v>314</v>
      </c>
      <c r="Q230" t="s">
        <v>322</v>
      </c>
      <c r="R230" t="s">
        <v>314</v>
      </c>
      <c r="S230" t="s">
        <v>362</v>
      </c>
      <c r="T230" t="s">
        <v>323</v>
      </c>
      <c r="U230" t="s">
        <v>297</v>
      </c>
      <c r="V230" t="s">
        <v>323</v>
      </c>
      <c r="W230" t="s">
        <v>338</v>
      </c>
      <c r="X230" t="s">
        <v>323</v>
      </c>
      <c r="Y230" t="s">
        <v>332</v>
      </c>
      <c r="AD230" t="s">
        <v>325</v>
      </c>
      <c r="AE230" t="str" cm="1">
        <f t="array" ref="AE230">_xlfn.LET(
    _xlpm.texto_limpio, _xlfn.REDUCE(
        LOWER(Table13456[[#This Row],[Titulo]]),
        {"á";"é";"í";"ó";"ú";"ñ";",";" "},
        _xlfn.LAMBDA(_xlpm.acum,_xlpm.caracter, SUBSTITUTE(_xlpm.acum, _xlpm.caracter, CHOOSE(MATCH(_xlpm.caracter, {"á";"é";"í";"ó";"ú";"ñ";",";" "}, 0), "a","e","i","o","u","n","","")))
    ),
    _xlfn.CONCAT("/cantos/resucito/", AG230, "/", _xlpm.texto_limpio, ".html")
)</f>
        <v>/cantos/resucito/y/yavienemidios.html</v>
      </c>
      <c r="AF230" t="s">
        <v>326</v>
      </c>
      <c r="AG230" t="str">
        <f>LOWER(LEFT(Table13456[[#This Row],[Titulo]],1))</f>
        <v>y</v>
      </c>
      <c r="AH230" t="str">
        <f>_xlfn.CONCAT(Table13456[[#This Row],[ID]:[c021]])</f>
        <v>{id:229,title: "Ya viene mi Dios", subtitle: "Villancico (Kiko Argüello)", category: "Precatecumenado", moments: ["Adviento", "Pentecostés", "Antiguo Testamento", "Nuevo Testamento"], url: "/cantos/resucito/y/yavienemidios.html"},</v>
      </c>
      <c r="AI230" t="str">
        <f>UPPER(Table13456[[#This Row],[Titulo]])</f>
        <v>YA VIENE MI DIOS</v>
      </c>
      <c r="AJ230" t="str">
        <f>LOWER(SUBSTITUTE(Table13456[[#This Row],[CANTO]], " ", ""))</f>
        <v>yavienemidios</v>
      </c>
      <c r="AK230" t="str">
        <f>Table13456[[#This Row],[Subtitle5]]</f>
        <v>Villancico (Kiko Argüello)</v>
      </c>
      <c r="AM230" t="str">
        <f>Table1[[#Headers],[CANTO]]</f>
        <v>CANTO</v>
      </c>
      <c r="AN230" t="str">
        <f>Table13456[[#This Row],[CANTO]]</f>
        <v>YA VIENE MI DIOS</v>
      </c>
    </row>
    <row r="231" spans="1:40" x14ac:dyDescent="0.25">
      <c r="A231">
        <v>175</v>
      </c>
      <c r="B231" t="s">
        <v>311</v>
      </c>
      <c r="C231">
        <v>230</v>
      </c>
      <c r="D231" t="s">
        <v>312</v>
      </c>
      <c r="E231" t="s">
        <v>313</v>
      </c>
      <c r="F231" t="s">
        <v>314</v>
      </c>
      <c r="G231" t="s">
        <v>748</v>
      </c>
      <c r="H231" t="s">
        <v>316</v>
      </c>
      <c r="I231" t="s">
        <v>317</v>
      </c>
      <c r="J231" t="s">
        <v>314</v>
      </c>
      <c r="K231" t="s">
        <v>749</v>
      </c>
      <c r="L231" t="s">
        <v>319</v>
      </c>
      <c r="M231" t="s">
        <v>320</v>
      </c>
      <c r="N231" t="s">
        <v>314</v>
      </c>
      <c r="O231" t="s">
        <v>329</v>
      </c>
      <c r="P231" t="s">
        <v>314</v>
      </c>
      <c r="Q231" t="s">
        <v>322</v>
      </c>
      <c r="R231" t="s">
        <v>314</v>
      </c>
      <c r="S231" t="s">
        <v>299</v>
      </c>
      <c r="AD231" t="s">
        <v>325</v>
      </c>
      <c r="AE231" t="str" cm="1">
        <f t="array" ref="AE231">_xlfn.LET(
    _xlpm.texto_limpio, _xlfn.REDUCE(
        LOWER(Table13456[[#This Row],[Titulo]]),
        {"á";"é";"í";"ó";"ú";"ñ";",";" "},
        _xlfn.LAMBDA(_xlpm.acum,_xlpm.caracter, SUBSTITUTE(_xlpm.acum, _xlpm.caracter, CHOOSE(MATCH(_xlpm.caracter, {"á";"é";"í";"ó";"ú";"ñ";",";" "}, 0), "a","e","i","o","u","n","","")))
    ),
    _xlfn.CONCAT("/cantos/resucito/", AG231, "/", _xlpm.texto_limpio, ".html")
)</f>
        <v>/cantos/resucito/y/yahvehtueresmidios.html</v>
      </c>
      <c r="AF231" t="s">
        <v>326</v>
      </c>
      <c r="AG231" t="str">
        <f>LOWER(LEFT(Table13456[[#This Row],[Titulo]],1))</f>
        <v>y</v>
      </c>
      <c r="AH231" t="str">
        <f>_xlfn.CONCAT(Table13456[[#This Row],[ID]:[c021]])</f>
        <v>{id:230,title: "Yahveh, tú eres mi Dios", subtitle: "Isaías 25,1-8", category: "Precatecumenado", moments: ["Virgen"], url: "/cantos/resucito/y/yahvehtueresmidios.html"},</v>
      </c>
      <c r="AI231" t="str">
        <f>UPPER(Table13456[[#This Row],[Titulo]])</f>
        <v>YAHVEH, TÚ ERES MI DIOS</v>
      </c>
      <c r="AJ231" t="str">
        <f>LOWER(SUBSTITUTE(Table13456[[#This Row],[CANTO]], " ", ""))</f>
        <v>yahveh,túeresmidios</v>
      </c>
      <c r="AK231" t="str">
        <f>Table13456[[#This Row],[Subtitle5]]</f>
        <v>Isaías 25,1-8</v>
      </c>
      <c r="AM231" t="str">
        <f>Table1[[#Headers],[CANTO]]</f>
        <v>CANTO</v>
      </c>
      <c r="AN231" t="str">
        <f>Table13456[[#This Row],[CANTO]]</f>
        <v>YAHVEH, TÚ ERES MI DIOS</v>
      </c>
    </row>
    <row r="232" spans="1:40" x14ac:dyDescent="0.25">
      <c r="A232">
        <v>176</v>
      </c>
      <c r="B232" t="s">
        <v>311</v>
      </c>
      <c r="C232">
        <v>231</v>
      </c>
      <c r="D232" t="s">
        <v>312</v>
      </c>
      <c r="E232" t="s">
        <v>313</v>
      </c>
      <c r="F232" t="s">
        <v>314</v>
      </c>
      <c r="G232" t="s">
        <v>750</v>
      </c>
      <c r="H232" t="s">
        <v>316</v>
      </c>
      <c r="I232" t="s">
        <v>317</v>
      </c>
      <c r="J232" t="s">
        <v>314</v>
      </c>
      <c r="K232" t="s">
        <v>751</v>
      </c>
      <c r="L232" t="s">
        <v>319</v>
      </c>
      <c r="M232" t="s">
        <v>320</v>
      </c>
      <c r="N232" t="s">
        <v>314</v>
      </c>
      <c r="O232" t="s">
        <v>329</v>
      </c>
      <c r="P232" t="s">
        <v>314</v>
      </c>
      <c r="Q232" t="s">
        <v>322</v>
      </c>
      <c r="R232" t="s">
        <v>314</v>
      </c>
      <c r="S232" t="s">
        <v>362</v>
      </c>
      <c r="T232" t="s">
        <v>323</v>
      </c>
      <c r="U232" t="s">
        <v>301</v>
      </c>
      <c r="V232" t="s">
        <v>323</v>
      </c>
      <c r="W232" t="s">
        <v>332</v>
      </c>
      <c r="AD232" t="s">
        <v>325</v>
      </c>
      <c r="AE232" t="str" cm="1">
        <f t="array" ref="AE232">_xlfn.LET(
    _xlpm.texto_limpio, _xlfn.REDUCE(
        LOWER(Table13456[[#This Row],[Titulo]]),
        {"á";"é";"í";"ó";"ú";"ñ";",";" "},
        _xlfn.LAMBDA(_xlpm.acum,_xlpm.caracter, SUBSTITUTE(_xlpm.acum, _xlpm.caracter, CHOOSE(MATCH(_xlpm.caracter, {"á";"é";"í";"ó";"ú";"ñ";",";" "}, 0), "a","e","i","o","u","n","","")))
    ),
    _xlfn.CONCAT("/cantos/resucito/", AG232, "/", _xlpm.texto_limpio, ".html")
)</f>
        <v>/cantos/resucito/y/yoteamosenor.html</v>
      </c>
      <c r="AF232" t="s">
        <v>326</v>
      </c>
      <c r="AG232" t="str">
        <f>LOWER(LEFT(Table13456[[#This Row],[Titulo]],1))</f>
        <v>y</v>
      </c>
      <c r="AH232" t="str">
        <f>_xlfn.CONCAT(Table13456[[#This Row],[ID]:[c021]])</f>
        <v>{id:231,title: "Yo te amo, Señor", subtitle: "Sal 18 (17)", category: "Precatecumenado", moments: ["Adviento", "Niños", "Nuevo Testamento"], url: "/cantos/resucito/y/yoteamosenor.html"},</v>
      </c>
      <c r="AI232" t="str">
        <f>UPPER(Table13456[[#This Row],[Titulo]])</f>
        <v>YO TE AMO, SEÑOR</v>
      </c>
      <c r="AJ232" t="str">
        <f>LOWER(SUBSTITUTE(Table13456[[#This Row],[CANTO]], " ", ""))</f>
        <v>yoteamo,señor</v>
      </c>
      <c r="AK232" t="str">
        <f>Table13456[[#This Row],[Subtitle5]]</f>
        <v>Sal 18 (17)</v>
      </c>
      <c r="AM232" t="str">
        <f>Table1[[#Headers],[CANTO]]</f>
        <v>CANTO</v>
      </c>
      <c r="AN232" t="str">
        <f>Table13456[[#This Row],[CANTO]]</f>
        <v>YO TE AMO, SEÑOR</v>
      </c>
    </row>
    <row r="233" spans="1:40" x14ac:dyDescent="0.25">
      <c r="A233">
        <v>177</v>
      </c>
      <c r="B233" t="s">
        <v>311</v>
      </c>
      <c r="C233">
        <v>232</v>
      </c>
      <c r="D233" t="s">
        <v>312</v>
      </c>
      <c r="E233" t="s">
        <v>313</v>
      </c>
      <c r="F233" t="s">
        <v>314</v>
      </c>
      <c r="G233" t="s">
        <v>752</v>
      </c>
      <c r="H233" t="s">
        <v>316</v>
      </c>
      <c r="I233" t="s">
        <v>317</v>
      </c>
      <c r="J233" t="s">
        <v>314</v>
      </c>
      <c r="K233" t="s">
        <v>753</v>
      </c>
      <c r="L233" t="s">
        <v>319</v>
      </c>
      <c r="M233" t="s">
        <v>320</v>
      </c>
      <c r="N233" t="s">
        <v>314</v>
      </c>
      <c r="O233" t="s">
        <v>329</v>
      </c>
      <c r="P233" t="s">
        <v>314</v>
      </c>
      <c r="Q233" t="s">
        <v>322</v>
      </c>
      <c r="R233" t="s">
        <v>314</v>
      </c>
      <c r="S233" t="s">
        <v>332</v>
      </c>
      <c r="AD233" t="s">
        <v>325</v>
      </c>
      <c r="AE233" t="str" cm="1">
        <f t="array" ref="AE233">_xlfn.LET(
    _xlpm.texto_limpio, _xlfn.REDUCE(
        LOWER(Table13456[[#This Row],[Titulo]]),
        {"á";"é";"í";"ó";"ú";"ñ";",";" "},
        _xlfn.LAMBDA(_xlpm.acum,_xlpm.caracter, SUBSTITUTE(_xlpm.acum, _xlpm.caracter, CHOOSE(MATCH(_xlpm.caracter, {"á";"é";"í";"ó";"ú";"ñ";",";" "}, 0), "a","e","i","o","u","n","","")))
    ),
    _xlfn.CONCAT("/cantos/resucito/", AG233, "/", _xlpm.texto_limpio, ".html")
)</f>
        <v>/cantos/resucito/y/yovengoareunir.html</v>
      </c>
      <c r="AF233" t="s">
        <v>326</v>
      </c>
      <c r="AG233" t="str">
        <f>LOWER(LEFT(Table13456[[#This Row],[Titulo]],1))</f>
        <v>y</v>
      </c>
      <c r="AH233" t="str">
        <f>_xlfn.CONCAT(Table13456[[#This Row],[ID]:[c021]])</f>
        <v>{id:232,title: "Yo vengo a reunir", subtitle: "Isaías 66,18-21", category: "Precatecumenado", moments: ["Nuevo Testamento"], url: "/cantos/resucito/y/yovengoareunir.html"},</v>
      </c>
      <c r="AI233" t="str">
        <f>UPPER(Table13456[[#This Row],[Titulo]])</f>
        <v>YO VENGO A REUNIR</v>
      </c>
      <c r="AJ233" t="str">
        <f>LOWER(SUBSTITUTE(Table13456[[#This Row],[CANTO]], " ", ""))</f>
        <v>yovengoareunir</v>
      </c>
      <c r="AK233" t="str">
        <f>Table13456[[#This Row],[Subtitle5]]</f>
        <v>Isaías 66,18-21</v>
      </c>
      <c r="AM233" t="str">
        <f>Table1[[#Headers],[CANTO]]</f>
        <v>CANTO</v>
      </c>
      <c r="AN233" t="str">
        <f>Table13456[[#This Row],[CANTO]]</f>
        <v>YO VENGO A REUNIR</v>
      </c>
    </row>
    <row r="234" spans="1:40" x14ac:dyDescent="0.25">
      <c r="A234">
        <v>178</v>
      </c>
      <c r="B234" t="s">
        <v>311</v>
      </c>
      <c r="C234">
        <v>233</v>
      </c>
      <c r="D234" t="s">
        <v>312</v>
      </c>
      <c r="E234" t="s">
        <v>313</v>
      </c>
      <c r="F234" t="s">
        <v>314</v>
      </c>
      <c r="G234" t="s">
        <v>754</v>
      </c>
      <c r="H234" t="s">
        <v>316</v>
      </c>
      <c r="I234" t="s">
        <v>317</v>
      </c>
      <c r="J234" t="s">
        <v>314</v>
      </c>
      <c r="K234" t="s">
        <v>755</v>
      </c>
      <c r="L234" t="s">
        <v>319</v>
      </c>
      <c r="M234" t="s">
        <v>320</v>
      </c>
      <c r="N234" t="s">
        <v>314</v>
      </c>
      <c r="O234" t="s">
        <v>329</v>
      </c>
      <c r="P234" t="s">
        <v>314</v>
      </c>
      <c r="Q234" t="s">
        <v>322</v>
      </c>
      <c r="R234" t="s">
        <v>314</v>
      </c>
      <c r="S234" t="s">
        <v>360</v>
      </c>
      <c r="T234" t="s">
        <v>323</v>
      </c>
      <c r="U234" t="s">
        <v>301</v>
      </c>
      <c r="AD234" t="s">
        <v>325</v>
      </c>
      <c r="AE234" t="str" cm="1">
        <f t="array" ref="AE234">_xlfn.LET(
    _xlpm.texto_limpio, _xlfn.REDUCE(
        LOWER(Table13456[[#This Row],[Titulo]]),
        {"á";"é";"í";"ó";"ú";"ñ";",";" "},
        _xlfn.LAMBDA(_xlpm.acum,_xlpm.caracter, SUBSTITUTE(_xlpm.acum, _xlpm.caracter, CHOOSE(MATCH(_xlpm.caracter, {"á";"é";"í";"ó";"ú";"ñ";",";" "}, 0), "a","e","i","o","u","n","","")))
    ),
    _xlfn.CONCAT("/cantos/resucito/", AG234, "/", _xlpm.texto_limpio, ".html")
)</f>
        <v>/cantos/resucito/z/zaqueo.html</v>
      </c>
      <c r="AF234" t="s">
        <v>326</v>
      </c>
      <c r="AG234" t="str">
        <f>LOWER(LEFT(Table13456[[#This Row],[Titulo]],1))</f>
        <v>z</v>
      </c>
      <c r="AH234" t="str">
        <f>_xlfn.CONCAT(Table13456[[#This Row],[ID]:[c021]])</f>
        <v>{id:233,title: "Zaqueo", subtitle: "Lucas 19,1-10", category: "Precatecumenado", moments: ["Navidad", "Niños"], url: "/cantos/resucito/z/zaqueo.html"},</v>
      </c>
      <c r="AI234" t="str">
        <f>UPPER(Table13456[[#This Row],[Titulo]])</f>
        <v>ZAQUEO</v>
      </c>
      <c r="AJ234" t="str">
        <f>LOWER(SUBSTITUTE(Table13456[[#This Row],[CANTO]], " ", ""))</f>
        <v>zaqueo</v>
      </c>
      <c r="AK234" t="str">
        <f>Table13456[[#This Row],[Subtitle5]]</f>
        <v>Lucas 19,1-10</v>
      </c>
      <c r="AM234" t="str">
        <f>Table1[[#Headers],[CANTO]]</f>
        <v>CANTO</v>
      </c>
      <c r="AN234" t="str">
        <f>Table13456[[#This Row],[CANTO]]</f>
        <v>ZAQUEO</v>
      </c>
    </row>
    <row r="235" spans="1:40" x14ac:dyDescent="0.25">
      <c r="A235">
        <v>245</v>
      </c>
      <c r="B235" t="s">
        <v>311</v>
      </c>
      <c r="C235">
        <v>234</v>
      </c>
      <c r="D235" t="s">
        <v>312</v>
      </c>
      <c r="E235" t="s">
        <v>313</v>
      </c>
      <c r="F235" t="s">
        <v>314</v>
      </c>
      <c r="G235" t="s">
        <v>756</v>
      </c>
      <c r="H235" t="s">
        <v>316</v>
      </c>
      <c r="I235" t="s">
        <v>317</v>
      </c>
      <c r="J235" t="s">
        <v>314</v>
      </c>
      <c r="K235" t="s">
        <v>757</v>
      </c>
      <c r="L235" t="s">
        <v>319</v>
      </c>
      <c r="M235" t="s">
        <v>320</v>
      </c>
      <c r="N235" t="s">
        <v>314</v>
      </c>
      <c r="O235" t="s">
        <v>329</v>
      </c>
      <c r="P235" t="s">
        <v>314</v>
      </c>
      <c r="Q235" t="s">
        <v>322</v>
      </c>
      <c r="R235" t="s">
        <v>314</v>
      </c>
      <c r="S235" t="s">
        <v>337</v>
      </c>
      <c r="T235" t="s">
        <v>323</v>
      </c>
      <c r="U235" t="s">
        <v>324</v>
      </c>
      <c r="V235" t="s">
        <v>323</v>
      </c>
      <c r="W235" t="s">
        <v>338</v>
      </c>
      <c r="AD235" t="s">
        <v>325</v>
      </c>
      <c r="AE235" t="str" cm="1">
        <f t="array" ref="AE235">_xlfn.LET(
    _xlpm.texto_limpio, _xlfn.REDUCE(
        LOWER(Table13456[[#This Row],[Titulo]]),
        {"á";"é";"í";"ó";"ú";"ñ";",";" "},
        _xlfn.LAMBDA(_xlpm.acum,_xlpm.caracter, SUBSTITUTE(_xlpm.acum, _xlpm.caracter, CHOOSE(MATCH(_xlpm.caracter, {"á";"é";"í";"ó";"ú";"ñ";",";" "}, 0), "a","e","i","o","u","n","","")))
    ),
    _xlfn.CONCAT("/cantos/resucito/", AG235, "/", _xlpm.texto_limpio, ".html")
)</f>
        <v>/cantos/resucito/p/prountuariodeacordes.html</v>
      </c>
      <c r="AF235" t="s">
        <v>326</v>
      </c>
      <c r="AG235" t="str">
        <f>LOWER(LEFT(Table13456[[#This Row],[Titulo]],1))</f>
        <v>p</v>
      </c>
      <c r="AH235" t="str">
        <f>_xlfn.CONCAT(Table13456[[#This Row],[ID]:[c021]])</f>
        <v>{id:234,title: "Prountuario de Acordes", subtitle: "Notas", category: "Precatecumenado", moments: ["Cuaresma", "Laudes/Visperas", "Antiguo Testamento"], url: "/cantos/resucito/p/prountuariodeacordes.html"},</v>
      </c>
      <c r="AI235" t="str">
        <f>UPPER(Table13456[[#This Row],[Titulo]])</f>
        <v>PROUNTUARIO DE ACORDES</v>
      </c>
      <c r="AJ235" t="str">
        <f>LOWER(SUBSTITUTE(Table13456[[#This Row],[CANTO]], " ", ""))</f>
        <v>prountuariodeacordes</v>
      </c>
      <c r="AK235" t="str">
        <f>Table13456[[#This Row],[Subtitle5]]</f>
        <v>Notas</v>
      </c>
      <c r="AM235" t="str">
        <f>Table1[[#Headers],[CANTO]]</f>
        <v>CANTO</v>
      </c>
      <c r="AN235" t="str">
        <f>Table13456[[#This Row],[CANTO]]</f>
        <v>PROUNTUARIO DE ACORDES</v>
      </c>
    </row>
    <row r="236" spans="1:40" x14ac:dyDescent="0.25">
      <c r="A236">
        <v>246</v>
      </c>
      <c r="B236" t="s">
        <v>311</v>
      </c>
      <c r="C236">
        <v>235</v>
      </c>
      <c r="D236" t="s">
        <v>312</v>
      </c>
      <c r="E236" t="s">
        <v>313</v>
      </c>
      <c r="F236" t="s">
        <v>314</v>
      </c>
      <c r="G236" t="s">
        <v>758</v>
      </c>
      <c r="H236" t="s">
        <v>316</v>
      </c>
      <c r="I236" t="s">
        <v>317</v>
      </c>
      <c r="J236" t="s">
        <v>314</v>
      </c>
      <c r="K236" t="s">
        <v>759</v>
      </c>
      <c r="L236" t="s">
        <v>319</v>
      </c>
      <c r="M236" t="s">
        <v>320</v>
      </c>
      <c r="N236" t="s">
        <v>314</v>
      </c>
      <c r="O236" s="8" t="s">
        <v>430</v>
      </c>
      <c r="P236" t="s">
        <v>314</v>
      </c>
      <c r="Q236" t="s">
        <v>322</v>
      </c>
      <c r="R236" t="s">
        <v>314</v>
      </c>
      <c r="S236" t="s">
        <v>338</v>
      </c>
      <c r="AD236" t="s">
        <v>325</v>
      </c>
      <c r="AE236" t="str" cm="1">
        <f t="array" ref="AE236">_xlfn.LET(
    _xlpm.texto_limpio, _xlfn.REDUCE(
        LOWER(Table13456[[#This Row],[Titulo]]),
        {"á";"é";"í";"ó";"ú";"ñ";",";" "},
        _xlfn.LAMBDA(_xlpm.acum,_xlpm.caracter, SUBSTITUTE(_xlpm.acum, _xlpm.caracter, CHOOSE(MATCH(_xlpm.caracter, {"á";"é";"í";"ó";"ú";"ñ";",";" "}, 0), "a","e","i","o","u","n","","")))
    ),
    _xlfn.CONCAT("/cantos/resucito/", AG236, "/", _xlpm.texto_limpio, ".html")
)</f>
        <v>/cantos/resucito/l/librodecantoenpdf.html</v>
      </c>
      <c r="AF236" t="s">
        <v>326</v>
      </c>
      <c r="AG236" t="str">
        <f>LOWER(LEFT(Table13456[[#This Row],[Titulo]],1))</f>
        <v>l</v>
      </c>
      <c r="AH236" t="str">
        <f>_xlfn.CONCAT(Table13456[[#This Row],[ID]:[c021]])</f>
        <v>{id:235,title: "Libro de Canto en PDF", subtitle: "Cantos del Camino Neo Catecumenal ", category: "Catecumenado", moments: ["Antiguo Testamento"], url: "/cantos/resucito/l/librodecantoenpdf.html"},</v>
      </c>
      <c r="AI236" t="str">
        <f>UPPER(Table13456[[#This Row],[Titulo]])</f>
        <v>LIBRO DE CANTO EN PDF</v>
      </c>
      <c r="AJ236" t="str">
        <f>LOWER(SUBSTITUTE(Table13456[[#This Row],[CANTO]], " ", ""))</f>
        <v>librodecantoenpdf</v>
      </c>
      <c r="AK236" t="str">
        <f>Table13456[[#This Row],[Subtitle5]]</f>
        <v xml:space="preserve">Cantos del Camino Neo Catecumenal </v>
      </c>
      <c r="AM236" t="str">
        <f>Table1[[#Headers],[CANTO]]</f>
        <v>CANTO</v>
      </c>
      <c r="AN236" t="str">
        <f>Table13456[[#This Row],[CANTO]]</f>
        <v>LIBRO DE CANTO EN PDF</v>
      </c>
    </row>
    <row r="237" spans="1:40" x14ac:dyDescent="0.25">
      <c r="B237" t="s">
        <v>311</v>
      </c>
      <c r="D237" t="s">
        <v>312</v>
      </c>
      <c r="E237" t="s">
        <v>313</v>
      </c>
      <c r="F237" t="s">
        <v>314</v>
      </c>
      <c r="H237" t="s">
        <v>316</v>
      </c>
      <c r="I237" t="s">
        <v>317</v>
      </c>
      <c r="J237" t="s">
        <v>314</v>
      </c>
      <c r="L237" t="s">
        <v>319</v>
      </c>
      <c r="M237" t="s">
        <v>320</v>
      </c>
      <c r="N237" t="s">
        <v>314</v>
      </c>
      <c r="P237" t="s">
        <v>314</v>
      </c>
      <c r="Q237" t="s">
        <v>322</v>
      </c>
      <c r="R237" t="s">
        <v>314</v>
      </c>
      <c r="S237" t="s">
        <v>305</v>
      </c>
      <c r="T237" t="s">
        <v>323</v>
      </c>
      <c r="U237" t="s">
        <v>331</v>
      </c>
      <c r="V237" t="s">
        <v>323</v>
      </c>
      <c r="W237" t="s">
        <v>338</v>
      </c>
      <c r="AD237" t="s">
        <v>325</v>
      </c>
      <c r="AE237" t="str" cm="1">
        <f t="array" ref="AE237">_xlfn.LET(
    _xlpm.texto_limpio, _xlfn.REDUCE(
        LOWER(Table13456[[#This Row],[Titulo]]),
        {"á";"é";"í";"ó";"ú";"ñ";",";" "},
        _xlfn.LAMBDA(_xlpm.acum,_xlpm.caracter, SUBSTITUTE(_xlpm.acum, _xlpm.caracter, CHOOSE(MATCH(_xlpm.caracter, {"á";"é";"í";"ó";"ú";"ñ";",";" "}, 0), "a","e","i","o","u","n","","")))
    ),
    _xlfn.CONCAT("/cantos/resucito/", AG237, "/", _xlpm.texto_limpio, ".html")
)</f>
        <v>/cantos/resucito//.html</v>
      </c>
      <c r="AF237" t="s">
        <v>326</v>
      </c>
      <c r="AG237" t="str">
        <f>LOWER(LEFT(Table13456[[#This Row],[Titulo]],1))</f>
        <v/>
      </c>
      <c r="AH237" t="str">
        <f>_xlfn.CONCAT(Table13456[[#This Row],[ID]:[c021]])</f>
        <v>{id:,title: "", subtitle: "", category: "", moments: ["Entrada", "Final", "Antiguo Testamento"], url: "/cantos/resucito//.html"},</v>
      </c>
      <c r="AI237" t="str">
        <f>UPPER(Table13456[[#This Row],[Titulo]])</f>
        <v/>
      </c>
      <c r="AJ237" t="str">
        <f>LOWER(SUBSTITUTE(Table13456[[#This Row],[CANTO]], " ", ""))</f>
        <v/>
      </c>
      <c r="AK237">
        <f>Table13456[[#This Row],[Subtitle5]]</f>
        <v>0</v>
      </c>
      <c r="AM237" t="str">
        <f>Table1[[#Headers],[CANTO]]</f>
        <v>CANTO</v>
      </c>
      <c r="AN237" t="str">
        <f>Table13456[[#This Row],[CANTO]]</f>
        <v/>
      </c>
    </row>
    <row r="238" spans="1:40" x14ac:dyDescent="0.25">
      <c r="B238" t="s">
        <v>311</v>
      </c>
      <c r="D238" t="s">
        <v>312</v>
      </c>
      <c r="E238" t="s">
        <v>313</v>
      </c>
      <c r="F238" t="s">
        <v>314</v>
      </c>
      <c r="H238" t="s">
        <v>316</v>
      </c>
      <c r="I238" t="s">
        <v>317</v>
      </c>
      <c r="J238" t="s">
        <v>314</v>
      </c>
      <c r="L238" t="s">
        <v>319</v>
      </c>
      <c r="M238" t="s">
        <v>320</v>
      </c>
      <c r="N238" t="s">
        <v>314</v>
      </c>
      <c r="P238" t="s">
        <v>314</v>
      </c>
      <c r="Q238" t="s">
        <v>322</v>
      </c>
      <c r="R238" t="s">
        <v>314</v>
      </c>
      <c r="S238" t="s">
        <v>337</v>
      </c>
      <c r="T238" t="s">
        <v>323</v>
      </c>
      <c r="U238" t="s">
        <v>324</v>
      </c>
      <c r="V238" t="s">
        <v>323</v>
      </c>
      <c r="W238" t="s">
        <v>305</v>
      </c>
      <c r="X238" t="s">
        <v>323</v>
      </c>
      <c r="Y238" t="s">
        <v>330</v>
      </c>
      <c r="Z238" t="s">
        <v>323</v>
      </c>
      <c r="AA238" t="s">
        <v>332</v>
      </c>
      <c r="AD238" t="s">
        <v>325</v>
      </c>
      <c r="AE238" t="str" cm="1">
        <f t="array" ref="AE238">_xlfn.LET(
    _xlpm.texto_limpio, _xlfn.REDUCE(
        LOWER(Table13456[[#This Row],[Titulo]]),
        {"á";"é";"í";"ó";"ú";"ñ";",";" "},
        _xlfn.LAMBDA(_xlpm.acum,_xlpm.caracter, SUBSTITUTE(_xlpm.acum, _xlpm.caracter, CHOOSE(MATCH(_xlpm.caracter, {"á";"é";"í";"ó";"ú";"ñ";",";" "}, 0), "a","e","i","o","u","n","","")))
    ),
    _xlfn.CONCAT("/cantos/resucito/", AG238, "/", _xlpm.texto_limpio, ".html")
)</f>
        <v>/cantos/resucito//.html</v>
      </c>
      <c r="AF238" t="s">
        <v>326</v>
      </c>
      <c r="AG238" t="str">
        <f>LOWER(LEFT(Table13456[[#This Row],[Titulo]],1))</f>
        <v/>
      </c>
      <c r="AH238" t="str">
        <f>_xlfn.CONCAT(Table13456[[#This Row],[ID]:[c021]])</f>
        <v>{id:,title: "", subtitle: "", category: "", moments: ["Cuaresma", "Laudes/Visperas", "Entrada", "Comunión", "Nuevo Testamento"], url: "/cantos/resucito//.html"},</v>
      </c>
      <c r="AI238" t="str">
        <f>UPPER(Table13456[[#This Row],[Titulo]])</f>
        <v/>
      </c>
      <c r="AJ238" t="str">
        <f>LOWER(SUBSTITUTE(Table13456[[#This Row],[CANTO]], " ", ""))</f>
        <v/>
      </c>
      <c r="AK238">
        <f>Table13456[[#This Row],[Subtitle5]]</f>
        <v>0</v>
      </c>
      <c r="AM238" t="str">
        <f>Table1[[#Headers],[CANTO]]</f>
        <v>CANTO</v>
      </c>
      <c r="AN238" t="str">
        <f>Table13456[[#This Row],[CANTO]]</f>
        <v/>
      </c>
    </row>
    <row r="239" spans="1:40" x14ac:dyDescent="0.25">
      <c r="B239" t="s">
        <v>311</v>
      </c>
      <c r="D239" t="s">
        <v>312</v>
      </c>
      <c r="E239" t="s">
        <v>313</v>
      </c>
      <c r="F239" t="s">
        <v>314</v>
      </c>
      <c r="H239" t="s">
        <v>316</v>
      </c>
      <c r="I239" t="s">
        <v>317</v>
      </c>
      <c r="J239" t="s">
        <v>314</v>
      </c>
      <c r="L239" t="s">
        <v>319</v>
      </c>
      <c r="M239" t="s">
        <v>320</v>
      </c>
      <c r="N239" t="s">
        <v>314</v>
      </c>
      <c r="O239" s="4"/>
      <c r="P239" t="s">
        <v>314</v>
      </c>
      <c r="Q239" t="s">
        <v>322</v>
      </c>
      <c r="R239" t="s">
        <v>314</v>
      </c>
      <c r="S239" t="s">
        <v>757</v>
      </c>
      <c r="T239" t="s">
        <v>323</v>
      </c>
      <c r="AD239" t="s">
        <v>325</v>
      </c>
      <c r="AE239" t="str" cm="1">
        <f t="array" ref="AE239">_xlfn.LET(
    _xlpm.texto_limpio, _xlfn.REDUCE(
        LOWER(Table13456[[#This Row],[Titulo]]),
        {"á";"é";"í";"ó";"ú";"ñ";",";" "},
        _xlfn.LAMBDA(_xlpm.acum,_xlpm.caracter, SUBSTITUTE(_xlpm.acum, _xlpm.caracter, CHOOSE(MATCH(_xlpm.caracter, {"á";"é";"í";"ó";"ú";"ñ";",";" "}, 0), "a","e","i","o","u","n","","")))
    ),
    _xlfn.CONCAT("/cantos/resucito/", AG239, "/", _xlpm.texto_limpio, ".html")
)</f>
        <v>/cantos/resucito//.html</v>
      </c>
      <c r="AF239" t="s">
        <v>326</v>
      </c>
      <c r="AG239" t="str">
        <f>LOWER(LEFT(Table13456[[#This Row],[Titulo]],1))</f>
        <v/>
      </c>
      <c r="AH239" t="str">
        <f>_xlfn.CONCAT(Table13456[[#This Row],[ID]:[c021]])</f>
        <v>{id:,title: "", subtitle: "", category: "", moments: ["Notas", ""], url: "/cantos/resucito//.html"},</v>
      </c>
      <c r="AI239" t="str">
        <f>UPPER(Table13456[[#This Row],[Titulo]])</f>
        <v/>
      </c>
      <c r="AJ239" t="str">
        <f>LOWER(SUBSTITUTE(Table13456[[#This Row],[CANTO]], " ", ""))</f>
        <v/>
      </c>
      <c r="AK239">
        <f>Table13456[[#This Row],[Subtitle5]]</f>
        <v>0</v>
      </c>
      <c r="AM239" t="str">
        <f>Table1[[#Headers],[CANTO]]</f>
        <v>CANTO</v>
      </c>
      <c r="AN239" t="str">
        <f>Table13456[[#This Row],[CANTO]]</f>
        <v/>
      </c>
    </row>
    <row r="240" spans="1:40" x14ac:dyDescent="0.25">
      <c r="B240" t="s">
        <v>311</v>
      </c>
      <c r="D240" t="s">
        <v>312</v>
      </c>
      <c r="E240" t="s">
        <v>313</v>
      </c>
      <c r="F240" t="s">
        <v>314</v>
      </c>
      <c r="H240" t="s">
        <v>316</v>
      </c>
      <c r="I240" t="s">
        <v>317</v>
      </c>
      <c r="J240" t="s">
        <v>314</v>
      </c>
      <c r="L240" t="s">
        <v>319</v>
      </c>
      <c r="M240" t="s">
        <v>320</v>
      </c>
      <c r="N240" t="s">
        <v>314</v>
      </c>
      <c r="O240" s="4"/>
      <c r="P240" t="s">
        <v>314</v>
      </c>
      <c r="Q240" t="s">
        <v>322</v>
      </c>
      <c r="R240" t="s">
        <v>314</v>
      </c>
      <c r="S240" t="s">
        <v>760</v>
      </c>
      <c r="AD240" t="s">
        <v>325</v>
      </c>
      <c r="AE240" t="s">
        <v>761</v>
      </c>
      <c r="AF240" t="s">
        <v>326</v>
      </c>
      <c r="AG240" t="str">
        <f>LOWER(LEFT(Table13456[[#This Row],[Titulo]],1))</f>
        <v/>
      </c>
      <c r="AH240" t="str">
        <f>_xlfn.CONCAT(Table13456[[#This Row],[ID]:[c021]])</f>
        <v>{id:,title: "", subtitle: "", category: "", moments: ["Autor: Kiko Argüelo"], url: "/cantos/src/doc/resucito.pdf"},</v>
      </c>
      <c r="AI240" t="str">
        <f>UPPER(Table13456[[#This Row],[Titulo]])</f>
        <v/>
      </c>
      <c r="AJ240" t="str">
        <f>LOWER(SUBSTITUTE(Table13456[[#This Row],[CANTO]], " ", ""))</f>
        <v/>
      </c>
      <c r="AK240">
        <f>Table13456[[#This Row],[Subtitle5]]</f>
        <v>0</v>
      </c>
      <c r="AM240" t="str">
        <f>Table1[[#Headers],[CANTO]]</f>
        <v>CANTO</v>
      </c>
      <c r="AN240" t="str">
        <f>Table13456[[#This Row],[CANTO]]</f>
        <v/>
      </c>
    </row>
  </sheetData>
  <phoneticPr fontId="8" type="noConversion"/>
  <pageMargins left="0.7" right="0.7" top="0.75" bottom="0.75" header="0.3" footer="0.3"/>
  <pageSetup orientation="portrait" r:id="rId1"/>
  <ignoredErrors>
    <ignoredError sqref="AE4:AE240" calculatedColumn="1"/>
  </ignoredErrors>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9872A-A077-498F-A90B-717189F522C6}">
  <dimension ref="A1:H245"/>
  <sheetViews>
    <sheetView zoomScale="235" zoomScaleNormal="235" workbookViewId="0">
      <selection activeCell="C12" sqref="C12:C245"/>
    </sheetView>
  </sheetViews>
  <sheetFormatPr defaultRowHeight="15" x14ac:dyDescent="0.25"/>
  <cols>
    <col min="1" max="2" width="24.140625" customWidth="1"/>
    <col min="3" max="3" width="40.42578125" bestFit="1" customWidth="1"/>
    <col min="4" max="4" width="27.5703125" customWidth="1"/>
    <col min="5" max="5" width="22.7109375" customWidth="1"/>
    <col min="6" max="6" width="33.28515625" customWidth="1"/>
    <col min="7" max="7" width="55.85546875" customWidth="1"/>
  </cols>
  <sheetData>
    <row r="1" spans="1:8" x14ac:dyDescent="0.25">
      <c r="A1" s="10" t="s">
        <v>769</v>
      </c>
      <c r="C1" t="s">
        <v>779</v>
      </c>
    </row>
    <row r="2" spans="1:8" x14ac:dyDescent="0.25">
      <c r="A2" s="10" t="s">
        <v>770</v>
      </c>
    </row>
    <row r="3" spans="1:8" x14ac:dyDescent="0.25">
      <c r="A3" s="10" t="s">
        <v>771</v>
      </c>
    </row>
    <row r="4" spans="1:8" x14ac:dyDescent="0.25">
      <c r="A4" s="10" t="s">
        <v>772</v>
      </c>
    </row>
    <row r="5" spans="1:8" x14ac:dyDescent="0.25">
      <c r="A5" s="10" t="s">
        <v>773</v>
      </c>
    </row>
    <row r="6" spans="1:8" x14ac:dyDescent="0.25">
      <c r="A6" s="10" t="s">
        <v>774</v>
      </c>
      <c r="D6" s="10" t="s">
        <v>782</v>
      </c>
    </row>
    <row r="7" spans="1:8" x14ac:dyDescent="0.25">
      <c r="D7" s="11" t="s">
        <v>783</v>
      </c>
    </row>
    <row r="8" spans="1:8" x14ac:dyDescent="0.25">
      <c r="A8" s="10" t="s">
        <v>775</v>
      </c>
    </row>
    <row r="9" spans="1:8" x14ac:dyDescent="0.25">
      <c r="B9" t="s">
        <v>784</v>
      </c>
    </row>
    <row r="10" spans="1:8" x14ac:dyDescent="0.25">
      <c r="B10" t="str">
        <f>_xlfn.CONCAT("{ ","""","id","""",": ","""","",B29,"""",", ","""","titulo","""",": ","""",C29,"""",", ","""","salmo","""",": ","""",E29,"""",", ","""","letra","""",": ","""",F29,"""",", ","""","archivo","""",": ",G29,"},")</f>
        <v>{ "id": "amoalsenor", "titulo": "Amo al señor", "salmo": "Salmo 116 (114-115)", "letra": "amo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 "archivo": "archivo": "/cantos/resucito/a/amoalsenor.html"},</v>
      </c>
    </row>
    <row r="11" spans="1:8" x14ac:dyDescent="0.25">
      <c r="A11" t="s">
        <v>152</v>
      </c>
      <c r="B11" t="s">
        <v>776</v>
      </c>
      <c r="C11" t="s">
        <v>780</v>
      </c>
      <c r="D11" t="s">
        <v>149</v>
      </c>
      <c r="E11" t="s">
        <v>150</v>
      </c>
      <c r="F11" t="s">
        <v>151</v>
      </c>
      <c r="G11" t="s">
        <v>781</v>
      </c>
      <c r="H11" t="s">
        <v>762</v>
      </c>
    </row>
    <row r="12" spans="1:8" x14ac:dyDescent="0.25">
      <c r="A12">
        <v>1</v>
      </c>
      <c r="B12" t="str" cm="1">
        <f t="array" ref="B1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alavictimapascual</v>
      </c>
      <c r="C12" t="str">
        <f>REPLACE(LOWER(Table14[[#This Row],[CANTO]]),1,1,UPPER(LEFT(Table14[[#This Row],[CANTO]],1)))</f>
        <v>A la víctima pascual</v>
      </c>
      <c r="D12" t="s">
        <v>778</v>
      </c>
      <c r="E12" t="str">
        <f>VLOOKUP(Table14[[#This Row],['#]],'Codigo Cantos'!A4:AN239, 11, FALSE)</f>
        <v xml:space="preserve">Secuencia de Pascua - Himno lat. «Victimae paschall laudes» </v>
      </c>
      <c r="F12" t="s">
        <v>0</v>
      </c>
      <c r="G12" s="12" t="str">
        <f>_xlfn.CONCAT("""","archivo","""",": ","""","/cantos/resucito/" &amp; LEFT(Table14[[#This Row],[id]], 1),"/",Table14[[#This Row],[id]],".html","""")</f>
        <v>"archivo": "/cantos/resucito/a/alavictimapascual.html"</v>
      </c>
      <c r="H12" s="12" t="str">
        <f t="shared" ref="H12:H75" si="0">_xlfn.CONCAT("{ ","""","id","""",": ","""","",B12,"""",", ","""","titulo","""",": ","""",C12,"""",", ","""","salmo","""",": ","""",E12,"""",", ","""","letra","""",": ","""",F12,"""",", ",G12,"},")</f>
        <v>{ "id": "alavictimapascual", "titulo": "A la víctima pascual", "salmo": "Secuencia de Pascua - Himno lat. «Victimae paschall laudes» ", "letra": "a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"archivo": "/cantos/resucito/a/alavictimapascual.html"},</v>
      </c>
    </row>
    <row r="13" spans="1:8" x14ac:dyDescent="0.25">
      <c r="A13">
        <v>2</v>
      </c>
      <c r="B13" t="str" cm="1">
        <f t="array" ref="B1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anadiedemosocasiondetropiezo</v>
      </c>
      <c r="C13" t="str">
        <f>REPLACE(LOWER(Table14[[#This Row],[CANTO]]),1,1,UPPER(LEFT(Table14[[#This Row],[CANTO]],1)))</f>
        <v xml:space="preserve">A nadie demos ocasión de tropiezo </v>
      </c>
      <c r="D13" t="s">
        <v>116</v>
      </c>
      <c r="E13" t="str">
        <f>VLOOKUP(Table14[[#This Row],['#]],'Codigo Cantos'!A4:AN239, 11, FALSE)</f>
        <v>2ª Corintios 6,3ss</v>
      </c>
      <c r="F13" t="s">
        <v>785</v>
      </c>
      <c r="G13" s="12" t="str">
        <f>_xlfn.CONCAT("""","archivo","""",": ","""","/cantos/resucito/" &amp; LEFT(Table14[[#This Row],[id]], 1),"/",Table14[[#This Row],[id]],".html","""")</f>
        <v>"archivo": "/cantos/resucito/a/anadiedemosocasiondetropiezo.html"</v>
      </c>
      <c r="H13" s="12" t="str">
        <f t="shared" si="0"/>
        <v>{ "id": "anadiedemosocasiondetropiezo", "titulo": "A nadie demos ocasión de tropiezo ", "salmo": "2ª Corintios 6,3ss", "letra": "hermanos,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 "archivo": "/cantos/resucito/a/anadiedemosocasiondetropiezo.html"},</v>
      </c>
    </row>
    <row r="14" spans="1:8" x14ac:dyDescent="0.25">
      <c r="A14">
        <v>3</v>
      </c>
      <c r="B14" t="str" cm="1">
        <f t="array" ref="B1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atilevantomisojos</v>
      </c>
      <c r="C14" t="str">
        <f>REPLACE(LOWER(Table14[[#This Row],[CANTO]]),1,1,UPPER(LEFT(Table14[[#This Row],[CANTO]],1)))</f>
        <v xml:space="preserve">A ti levanto mis ojos </v>
      </c>
      <c r="D14" t="s">
        <v>117</v>
      </c>
      <c r="E14" t="str">
        <f>VLOOKUP(Table14[[#This Row],['#]],'Codigo Cantos'!A4:AN239, 11, FALSE)</f>
        <v>Salmo 123 (122)</v>
      </c>
      <c r="F14" t="s">
        <v>122</v>
      </c>
      <c r="G14" s="12" t="str">
        <f>_xlfn.CONCAT("""","archivo","""",": ","""","/cantos/resucito/" &amp; LEFT(Table14[[#This Row],[id]], 1),"/",Table14[[#This Row],[id]],".html","""")</f>
        <v>"archivo": "/cantos/resucito/a/atilevantomisojos.html"</v>
      </c>
      <c r="H14" s="12" t="str">
        <f t="shared" si="0"/>
        <v>{ "id": "atilevantomisojos", "titulo": "A ti levanto mis ojos ", "salmo": "Salmo 123 (122)", "letra": "a ti levanto mis ojos: salmo 123 (122):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 "archivo": "/cantos/resucito/a/atilevantomisojos.html"},</v>
      </c>
    </row>
    <row r="15" spans="1:8" x14ac:dyDescent="0.25">
      <c r="A15">
        <v>4</v>
      </c>
      <c r="B15" t="str" cm="1">
        <f t="array" ref="B1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atisenorenmiclamorimploro</v>
      </c>
      <c r="C15" t="str">
        <f>REPLACE(LOWER(Table14[[#This Row],[CANTO]]),1,1,UPPER(LEFT(Table14[[#This Row],[CANTO]],1)))</f>
        <v>A ti, señor, en mi clamor imploro</v>
      </c>
      <c r="D15" s="13" t="s">
        <v>118</v>
      </c>
      <c r="E15" t="str">
        <f>VLOOKUP(Table14[[#This Row],['#]],'Codigo Cantos'!A4:AN239, 11, FALSE)</f>
        <v>Salmo 142 (141)</v>
      </c>
      <c r="F15" t="s">
        <v>121</v>
      </c>
      <c r="G15" s="12" t="str">
        <f>_xlfn.CONCAT("""","archivo","""",": ","""","/cantos/resucito/" &amp; LEFT(Table14[[#This Row],[id]], 1),"/",Table14[[#This Row],[id]],".html","""")</f>
        <v>"archivo": "/cantos/resucito/a/atisenorenmiclamorimploro.html"</v>
      </c>
      <c r="H15" s="12" t="str">
        <f t="shared" si="0"/>
        <v>{ "id": "atisenorenmiclamorimploro", "titulo": "A ti, señor, en mi clamor imploro", "salmo": "Salmo 142 (141)", "letra": "a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 "archivo": "/cantos/resucito/a/atisenorenmiclamorimploro.html"},</v>
      </c>
    </row>
    <row r="16" spans="1:8" x14ac:dyDescent="0.25">
      <c r="A16">
        <v>5</v>
      </c>
      <c r="B16" t="str" cm="1">
        <f t="array" ref="B1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atisenorlevantomialma</v>
      </c>
      <c r="C16" t="str">
        <f>REPLACE(LOWER(Table14[[#This Row],[CANTO]]),1,1,UPPER(LEFT(Table14[[#This Row],[CANTO]],1)))</f>
        <v xml:space="preserve">A ti, señor, levanto mi alma </v>
      </c>
      <c r="D16" t="s">
        <v>119</v>
      </c>
      <c r="E16" t="str">
        <f>VLOOKUP(Table14[[#This Row],['#]],'Codigo Cantos'!A4:AN239, 11, FALSE)</f>
        <v>Salmo 25 (24)</v>
      </c>
      <c r="F16" t="s">
        <v>786</v>
      </c>
      <c r="G16" s="12" t="str">
        <f>_xlfn.CONCAT("""","archivo","""",": ","""","/cantos/resucito/" &amp; LEFT(Table14[[#This Row],[id]], 1),"/",Table14[[#This Row],[id]],".html","""")</f>
        <v>"archivo": "/cantos/resucito/a/atisenorlevantomialma.html"</v>
      </c>
      <c r="H16" s="12" t="str">
        <f t="shared" si="0"/>
        <v>{ "id": "atisenorlevantomialma", "titulo": "A ti, señor, levanto mi alma ", "salmo": "Salmo 25 (24)", "letra": "a ti señor, levanto mi alma: salmo 25 (24): a ti, señor, levanto mi alma, a ti, oh Dios mío. en ti confío, señor, no triunfen sobre mí mis enemigos. muéstrame, señor, tu camino, enséñame, señor, tu sendero. a ti, señor, levanto mi alma ... acuérdate, señor, de tu ternura, de tu inmensa compasión, que son de siempre. de mis pecados, señor, no te acuerdes, acuérdate, señor, que eres misericordia. rocíame, señor, de tu misericordia. sumérgeme, señor, en tu misericordia. a ti, señor, levanto mi alma ... ", "archivo": "/cantos/resucito/a/atisenorlevantomialma.html"},</v>
      </c>
    </row>
    <row r="17" spans="1:8" x14ac:dyDescent="0.25">
      <c r="A17">
        <v>6</v>
      </c>
      <c r="B17" t="str" cm="1">
        <f t="array" ref="B1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atisenorsedebelaalabanzaension</v>
      </c>
      <c r="C17" t="str">
        <f>REPLACE(LOWER(Table14[[#This Row],[CANTO]]),1,1,UPPER(LEFT(Table14[[#This Row],[CANTO]],1)))</f>
        <v>A ti, señor, se debe la alabanza en sión</v>
      </c>
      <c r="D17" t="s">
        <v>120</v>
      </c>
      <c r="E17" t="str">
        <f>VLOOKUP(Table14[[#This Row],['#]],'Codigo Cantos'!A4:AN239, 11, FALSE)</f>
        <v>Salmo 65 (64)</v>
      </c>
      <c r="F17" t="s">
        <v>123</v>
      </c>
      <c r="G17" s="12" t="str">
        <f>_xlfn.CONCAT("""","archivo","""",": ","""","/cantos/resucito/" &amp; LEFT(Table14[[#This Row],[id]], 1),"/",Table14[[#This Row],[id]],".html","""")</f>
        <v>"archivo": "/cantos/resucito/a/atisenorsedebelaalabanzaension.html"</v>
      </c>
      <c r="H17" s="12" t="str">
        <f t="shared" si="0"/>
        <v>{ "id": "atisenorsedebelaalabanzaension", "titulo": "A ti, señor, se debe la alabanza en sión", "salmo": "Salmo 65 (64)", "letra": "salmo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 nos saciaremos de los bienes de tu casa, de la santidad de tu templo. con los prodigios de tu amor tú nos hablas, con los portentos de tu justicia nos respondes. a ti que escuchas la oración, viene todo mortal, viene todo mortal. a ti que escuchas la oración", "archivo": "/cantos/resucito/a/atisenorsedebelaalabanzaension.html"},</v>
      </c>
    </row>
    <row r="18" spans="1:8" x14ac:dyDescent="0.25">
      <c r="A18">
        <v>7</v>
      </c>
      <c r="B18" t="str" cm="1">
        <f t="array" ref="B1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abbapadre</v>
      </c>
      <c r="C18" t="str">
        <f>REPLACE(LOWER(Table14[[#This Row],[CANTO]]),1,1,UPPER(LEFT(Table14[[#This Row],[CANTO]],1)))</f>
        <v>Abbá, padre</v>
      </c>
      <c r="D18" t="s">
        <v>124</v>
      </c>
      <c r="E18" t="str">
        <f>VLOOKUP(Table14[[#This Row],['#]],'Codigo Cantos'!A4:AN239, 11, FALSE)</f>
        <v>Romanos 8,15–17</v>
      </c>
      <c r="F18" t="s">
        <v>787</v>
      </c>
      <c r="G18" s="12" t="str">
        <f>_xlfn.CONCAT("""","archivo","""",": ","""","/cantos/resucito/" &amp; LEFT(Table14[[#This Row],[id]], 1),"/",Table14[[#This Row],[id]],".html","""")</f>
        <v>"archivo": "/cantos/resucito/a/abbapadre.html"</v>
      </c>
      <c r="H18" s="12" t="str">
        <f t="shared" si="0"/>
        <v>{ "id": "abbapadre", "titulo": "Abbá, padre", "salmo": "Romanos 8,15–17", "letra": "abbá,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 "archivo": "/cantos/resucito/a/abbapadre.html"},</v>
      </c>
    </row>
    <row r="19" spans="1:8" x14ac:dyDescent="0.25">
      <c r="A19">
        <v>8</v>
      </c>
      <c r="B19" t="str" cm="1">
        <f t="array" ref="B1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abraham</v>
      </c>
      <c r="C19" t="str">
        <f>REPLACE(LOWER(Table14[[#This Row],[CANTO]]),1,1,UPPER(LEFT(Table14[[#This Row],[CANTO]],1)))</f>
        <v>Abraham</v>
      </c>
      <c r="D19" t="s">
        <v>125</v>
      </c>
      <c r="E19" t="str">
        <f>VLOOKUP(Table14[[#This Row],['#]],'Codigo Cantos'!A4:AN239, 11, FALSE)</f>
        <v>Génesis 18,1–5 – Teofanía de Mambré</v>
      </c>
      <c r="F19" t="s">
        <v>127</v>
      </c>
      <c r="G19" s="12" t="str">
        <f>_xlfn.CONCAT("""","archivo","""",": ","""","/cantos/resucito/" &amp; LEFT(Table14[[#This Row],[id]], 1),"/",Table14[[#This Row],[id]],".html","""")</f>
        <v>"archivo": "/cantos/resucito/a/abraham.html"</v>
      </c>
      <c r="H19" s="12" t="str">
        <f t="shared" si="0"/>
        <v>{ "id": "abraham", "titulo": "Abraham", "salmo": "Génesis 18,1–5 – Teofanía de Mambré", "letra": "abraham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 "archivo": "/cantos/resucito/a/abraham.html"},</v>
      </c>
    </row>
    <row r="20" spans="1:8" x14ac:dyDescent="0.25">
      <c r="A20">
        <v>9</v>
      </c>
      <c r="B20" t="str" cm="1">
        <f t="array" ref="B2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aclamadalsenor</v>
      </c>
      <c r="C20" t="str">
        <f>REPLACE(LOWER(Table14[[#This Row],[CANTO]]),1,1,UPPER(LEFT(Table14[[#This Row],[CANTO]],1)))</f>
        <v xml:space="preserve">Aclamad al señor </v>
      </c>
      <c r="D20" t="s">
        <v>126</v>
      </c>
      <c r="E20" t="str">
        <f>VLOOKUP(Table14[[#This Row],['#]],'Codigo Cantos'!A4:AN239, 11, FALSE)</f>
        <v>Salmo 100 (99)</v>
      </c>
      <c r="F20" t="s">
        <v>788</v>
      </c>
      <c r="G20" s="12" t="str">
        <f>_xlfn.CONCAT("""","archivo","""",": ","""","/cantos/resucito/" &amp; LEFT(Table14[[#This Row],[id]], 1),"/",Table14[[#This Row],[id]],".html","""")</f>
        <v>"archivo": "/cantos/resucito/a/aclamadalsenor.html"</v>
      </c>
      <c r="H20" s="12" t="str">
        <f t="shared" si="0"/>
        <v>{ "id": "aclamadalsenor", "titulo": "Aclamad al señor ", "salmo": "Salmo 100 (99)", "letra": "aclamad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"archivo": "/cantos/resucito/a/aclamadalsenor.html"},</v>
      </c>
    </row>
    <row r="21" spans="1:8" x14ac:dyDescent="0.25">
      <c r="A21">
        <v>10</v>
      </c>
      <c r="B21" t="str" cm="1">
        <f t="array" ref="B2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aldespertar</v>
      </c>
      <c r="C21" t="str">
        <f>REPLACE(LOWER(Table14[[#This Row],[CANTO]]),1,1,UPPER(LEFT(Table14[[#This Row],[CANTO]],1)))</f>
        <v>Al despertar</v>
      </c>
      <c r="D21" t="s">
        <v>131</v>
      </c>
      <c r="E21" t="str">
        <f>VLOOKUP(Table14[[#This Row],['#]],'Codigo Cantos'!A4:AN239, 11, FALSE)</f>
        <v xml:space="preserve">Salmo 17 (16) </v>
      </c>
      <c r="F21" t="s">
        <v>128</v>
      </c>
      <c r="G21" s="12" t="str">
        <f>_xlfn.CONCAT("""","archivo","""",": ","""","/cantos/resucito/" &amp; LEFT(Table14[[#This Row],[id]], 1),"/",Table14[[#This Row],[id]],".html","""")</f>
        <v>"archivo": "/cantos/resucito/a/aldespertar.html"</v>
      </c>
      <c r="H21" s="12" t="str">
        <f t="shared" si="0"/>
        <v>{ "id": "aldespertar", "titulo": "Al despertar", "salmo": "Salmo 17 (16) ", "letra": "al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 "archivo": "/cantos/resucito/a/aldespertar.html"},</v>
      </c>
    </row>
    <row r="22" spans="1:8" x14ac:dyDescent="0.25">
      <c r="A22">
        <v>11</v>
      </c>
      <c r="B22" t="str" cm="1">
        <f t="array" ref="B2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alabadalsenorenelcielo</v>
      </c>
      <c r="C22" t="str">
        <f>REPLACE(LOWER(Table14[[#This Row],[CANTO]]),1,1,UPPER(LEFT(Table14[[#This Row],[CANTO]],1)))</f>
        <v>Alabad al señor en el cielo</v>
      </c>
      <c r="D22" t="s">
        <v>132</v>
      </c>
      <c r="E22" t="str">
        <f>VLOOKUP(Table14[[#This Row],['#]],'Codigo Cantos'!A4:AN239, 11, FALSE)</f>
        <v xml:space="preserve">Salmo 148 </v>
      </c>
      <c r="F22" t="s">
        <v>129</v>
      </c>
      <c r="G22" s="12" t="str">
        <f>_xlfn.CONCAT("""","archivo","""",": ","""","/cantos/resucito/" &amp; LEFT(Table14[[#This Row],[id]], 1),"/",Table14[[#This Row],[id]],".html","""")</f>
        <v>"archivo": "/cantos/resucito/a/alabadalsenorenelcielo.html"</v>
      </c>
      <c r="H22" s="12" t="str">
        <f t="shared" si="0"/>
        <v>{ "id": "alabadalsenorenelcielo", "titulo": "Alabad al señor en el cielo", "salmo": "Salmo 148 ", "letra": "alabad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 "archivo": "/cantos/resucito/a/alabadalsenorenelcielo.html"},</v>
      </c>
    </row>
    <row r="23" spans="1:8" x14ac:dyDescent="0.25">
      <c r="A23">
        <v>12</v>
      </c>
      <c r="B23" t="str" cm="1">
        <f t="array" ref="B2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alegriahanacidoelsalvador</v>
      </c>
      <c r="C23" t="str">
        <f>REPLACE(LOWER(Table14[[#This Row],[CANTO]]),1,1,UPPER(LEFT(Table14[[#This Row],[CANTO]],1)))</f>
        <v>Alegría, ha nacido el salvador</v>
      </c>
      <c r="D23" t="s">
        <v>133</v>
      </c>
      <c r="E23" t="str">
        <f>VLOOKUP(Table14[[#This Row],['#]],'Codigo Cantos'!A4:AN239, 11, FALSE)</f>
        <v>Villancico (Kiko Argüello)</v>
      </c>
      <c r="F23" t="s">
        <v>130</v>
      </c>
      <c r="G23" s="12" t="str">
        <f>_xlfn.CONCAT("""","archivo","""",": ","""","/cantos/resucito/" &amp; LEFT(Table14[[#This Row],[id]], 1),"/",Table14[[#This Row],[id]],".html","""")</f>
        <v>"archivo": "/cantos/resucito/a/alegriahanacidoelsalvador.html"</v>
      </c>
      <c r="H23" s="12" t="str">
        <f t="shared" si="0"/>
        <v>{ "id": "alegriahanacidoelsalvador", "titulo": "Alegría, ha nacido el salvador", "salmo": "Villancico (Kiko Argüello)", "letra": "alegría,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 "archivo": "/cantos/resucito/a/alegriahanacidoelsalvador.html"},</v>
      </c>
    </row>
    <row r="24" spans="1:8" x14ac:dyDescent="0.25">
      <c r="A24">
        <v>13</v>
      </c>
      <c r="B24" t="str" cm="1">
        <f t="array" ref="B2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aleluyaalabadalsenor</v>
      </c>
      <c r="C24" t="str">
        <f>REPLACE(LOWER(Table14[[#This Row],[CANTO]]),1,1,UPPER(LEFT(Table14[[#This Row],[CANTO]],1)))</f>
        <v>Aleluya, alabad al señor</v>
      </c>
      <c r="D24" t="s">
        <v>135</v>
      </c>
      <c r="E24" t="str">
        <f>VLOOKUP(Table14[[#This Row],['#]],'Codigo Cantos'!A4:AN239, 11, FALSE)</f>
        <v>Salmo 150</v>
      </c>
      <c r="F24" t="s">
        <v>1</v>
      </c>
      <c r="G24" s="12" t="str">
        <f>_xlfn.CONCAT("""","archivo","""",": ","""","/cantos/resucito/" &amp; LEFT(Table14[[#This Row],[id]], 1),"/",Table14[[#This Row],[id]],".html","""")</f>
        <v>"archivo": "/cantos/resucito/a/aleluyaalabadalsenor.html"</v>
      </c>
      <c r="H24" s="12" t="str">
        <f t="shared" si="0"/>
        <v>{ "id": "aleluyaalabadalsenor", "titulo": "Aleluya, alabad al señor", "salmo": "Salmo 150", "letra": "aleluya,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 "archivo": "/cantos/resucito/a/aleluyaalabadalsenor.html"},</v>
      </c>
    </row>
    <row r="25" spans="1:8" x14ac:dyDescent="0.25">
      <c r="A25">
        <v>14</v>
      </c>
      <c r="B25" t="str" cm="1">
        <f t="array" ref="B2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aleluyabendecidalsenor</v>
      </c>
      <c r="C25" t="str">
        <f>REPLACE(LOWER(Table14[[#This Row],[CANTO]]),1,1,UPPER(LEFT(Table14[[#This Row],[CANTO]],1)))</f>
        <v>Aleluya, bendecid al señor</v>
      </c>
      <c r="D25" t="s">
        <v>136</v>
      </c>
      <c r="E25" t="str">
        <f>VLOOKUP(Table14[[#This Row],['#]],'Codigo Cantos'!A4:AN239, 11, FALSE)</f>
        <v>Salmo 1.34 (1.33) - Melodía hebraica</v>
      </c>
      <c r="F25" t="s">
        <v>2</v>
      </c>
      <c r="G25" s="12" t="str">
        <f>_xlfn.CONCAT("""","archivo","""",": ","""","/cantos/resucito/" &amp; LEFT(Table14[[#This Row],[id]], 1),"/",Table14[[#This Row],[id]],".html","""")</f>
        <v>"archivo": "/cantos/resucito/a/aleluyabendecidalsenor.html"</v>
      </c>
      <c r="H25" s="12" t="str">
        <f t="shared" si="0"/>
        <v>{ "id": "aleluyabendecidalsenor", "titulo": "Aleluya, bendecid al señor", "salmo": "Salmo 1.34 (1.33) - Melodía hebraica", "letra": "aleluya,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 "archivo": "/cantos/resucito/a/aleluyabendecidalsenor.html"},</v>
      </c>
    </row>
    <row r="26" spans="1:8" x14ac:dyDescent="0.25">
      <c r="A26">
        <v>15</v>
      </c>
      <c r="B26" t="str" cm="1">
        <f t="array" ref="B2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aleluyayallegoelreino</v>
      </c>
      <c r="C26" t="str">
        <f>REPLACE(LOWER(Table14[[#This Row],[CANTO]]),1,1,UPPER(LEFT(Table14[[#This Row],[CANTO]],1)))</f>
        <v>Aleluya, ya llegó el reino</v>
      </c>
      <c r="D26" t="s">
        <v>137</v>
      </c>
      <c r="E26" t="str">
        <f>VLOOKUP(Table14[[#This Row],['#]],'Codigo Cantos'!A4:AN239, 11, FALSE)</f>
        <v>Apocalipsis 19,6-9</v>
      </c>
      <c r="F26" t="s">
        <v>789</v>
      </c>
      <c r="G26" s="12" t="str">
        <f>_xlfn.CONCAT("""","archivo","""",": ","""","/cantos/resucito/" &amp; LEFT(Table14[[#This Row],[id]], 1),"/",Table14[[#This Row],[id]],".html","""")</f>
        <v>"archivo": "/cantos/resucito/a/aleluyayallegoelreino.html"</v>
      </c>
      <c r="H26" s="12" t="str">
        <f t="shared" si="0"/>
        <v>{ "id": "aleluyayallegoelreino", "titulo": "Aleluya, ya llegó el reino", "salmo": "Apocalipsis 19,6-9", "letra": "aleluya,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 "archivo": "/cantos/resucito/a/aleluyayallegoelreino.html"},</v>
      </c>
    </row>
    <row r="27" spans="1:8" x14ac:dyDescent="0.25">
      <c r="A27">
        <v>16</v>
      </c>
      <c r="B27" t="str" cm="1">
        <f t="array" ref="B2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alzaospuertas</v>
      </c>
      <c r="C27" t="str">
        <f>REPLACE(LOWER(Table14[[#This Row],[CANTO]]),1,1,UPPER(LEFT(Table14[[#This Row],[CANTO]],1)))</f>
        <v xml:space="preserve">Alzaos,puertas </v>
      </c>
      <c r="D27" t="s">
        <v>139</v>
      </c>
      <c r="E27" t="str">
        <f>VLOOKUP(Table14[[#This Row],['#]],'Codigo Cantos'!A4:AN239, 11, FALSE)</f>
        <v>Salmo 24 (23)</v>
      </c>
      <c r="F27" t="s">
        <v>790</v>
      </c>
      <c r="G27" s="12" t="str">
        <f>_xlfn.CONCAT("""","archivo","""",": ","""","/cantos/resucito/" &amp; LEFT(Table14[[#This Row],[id]], 1),"/",Table14[[#This Row],[id]],".html","""")</f>
        <v>"archivo": "/cantos/resucito/a/alzaospuertas.html"</v>
      </c>
      <c r="H27" s="12" t="str">
        <f t="shared" si="0"/>
        <v>{ "id": "alzaospuertas", "titulo": "Alzaos,puertas ", "salmo": "Salmo 24 (23)", "letra": "alzaos,puertas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 "archivo": "/cantos/resucito/a/alzaospuertas.html"},</v>
      </c>
    </row>
    <row r="28" spans="1:8" x14ac:dyDescent="0.25">
      <c r="A28">
        <v>17</v>
      </c>
      <c r="B28" t="str" cm="1">
        <f t="array" ref="B2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amenamenamen</v>
      </c>
      <c r="C28" t="str">
        <f>REPLACE(LOWER(Table14[[#This Row],[CANTO]]),1,1,UPPER(LEFT(Table14[[#This Row],[CANTO]],1)))</f>
        <v>Amén, amén, amén</v>
      </c>
      <c r="D28" t="s">
        <v>140</v>
      </c>
      <c r="E28" t="str">
        <f>VLOOKUP(Table14[[#This Row],['#]],'Codigo Cantos'!A4:AN239, 11, FALSE)</f>
        <v xml:space="preserve">Apocalipsis 7,12-14 </v>
      </c>
      <c r="F28" t="s">
        <v>791</v>
      </c>
      <c r="G28" s="12" t="str">
        <f>_xlfn.CONCAT("""","archivo","""",": ","""","/cantos/resucito/" &amp; LEFT(Table14[[#This Row],[id]], 1),"/",Table14[[#This Row],[id]],".html","""")</f>
        <v>"archivo": "/cantos/resucito/a/amenamenamen.html"</v>
      </c>
      <c r="H28" s="12" t="str">
        <f t="shared" si="0"/>
        <v>{ "id": "amenamenamen", "titulo": "Amén, amén, amén", "salmo": "Apocalipsis 7,12-14 ", "letra": "amén,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 "archivo": "/cantos/resucito/a/amenamenamen.html"},</v>
      </c>
    </row>
    <row r="29" spans="1:8" x14ac:dyDescent="0.25">
      <c r="A29">
        <v>18</v>
      </c>
      <c r="B29" t="str" cm="1">
        <f t="array" ref="B2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amoalsenor</v>
      </c>
      <c r="C29" t="str">
        <f>REPLACE(LOWER(Table14[[#This Row],[CANTO]]),1,1,UPPER(LEFT(Table14[[#This Row],[CANTO]],1)))</f>
        <v>Amo al señor</v>
      </c>
      <c r="D29" t="s">
        <v>141</v>
      </c>
      <c r="E29" t="str">
        <f>VLOOKUP(Table14[[#This Row],['#]],'Codigo Cantos'!A4:AN239, 11, FALSE)</f>
        <v>Salmo 116 (114-115)</v>
      </c>
      <c r="F29" t="s">
        <v>3</v>
      </c>
      <c r="G29" s="12" t="str">
        <f>_xlfn.CONCAT("""","archivo","""",": ","""","/cantos/resucito/" &amp; LEFT(Table14[[#This Row],[id]], 1),"/",Table14[[#This Row],[id]],".html","""")</f>
        <v>"archivo": "/cantos/resucito/a/amoalsenor.html"</v>
      </c>
      <c r="H29" s="12" t="str">
        <f t="shared" si="0"/>
        <v>{ "id": "amoalsenor", "titulo": "Amo al señor", "salmo": "Salmo 116 (114-115)", "letra": "amo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 "archivo": "/cantos/resucito/a/amoalsenor.html"},</v>
      </c>
    </row>
    <row r="30" spans="1:8" x14ac:dyDescent="0.25">
      <c r="A30">
        <v>19</v>
      </c>
      <c r="B30" t="str" cm="1">
        <f t="array" ref="B3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aquedah</v>
      </c>
      <c r="C30" t="str">
        <f>REPLACE(LOWER(Table14[[#This Row],[CANTO]]),1,1,UPPER(LEFT(Table14[[#This Row],[CANTO]],1)))</f>
        <v>Aquedah</v>
      </c>
      <c r="D30" t="s">
        <v>142</v>
      </c>
      <c r="E30" t="str">
        <f>VLOOKUP(Table14[[#This Row],['#]],'Codigo Cantos'!A4:AN239, 11, FALSE)</f>
        <v>Gn 22,1-19 - Del Targum Neofiti sobre el sacrificio de Isaac</v>
      </c>
      <c r="F30" t="s">
        <v>4</v>
      </c>
      <c r="G30" s="12" t="str">
        <f>_xlfn.CONCAT("""","archivo","""",": ","""","/cantos/resucito/" &amp; LEFT(Table14[[#This Row],[id]], 1),"/",Table14[[#This Row],[id]],".html","""")</f>
        <v>"archivo": "/cantos/resucito/a/aquedah.html"</v>
      </c>
      <c r="H30" s="12" t="str">
        <f t="shared" si="0"/>
        <v>{ "id": "aquedah", "titulo": "Aquedah", "salmo": "Gn 22,1-19 - Del Targum Neofiti sobre el sacrificio de Isaac", "letra": "aquedah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 "archivo": "/cantos/resucito/a/aquedah.html"},</v>
      </c>
    </row>
    <row r="31" spans="1:8" x14ac:dyDescent="0.25">
      <c r="A31">
        <v>20</v>
      </c>
      <c r="B31" t="str" cm="1">
        <f t="array" ref="B3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asihablaelamen</v>
      </c>
      <c r="C31" t="str">
        <f>REPLACE(LOWER(Table14[[#This Row],[CANTO]]),1,1,UPPER(LEFT(Table14[[#This Row],[CANTO]],1)))</f>
        <v>Así habla el amén</v>
      </c>
      <c r="D31" t="s">
        <v>143</v>
      </c>
      <c r="E31" t="str">
        <f>VLOOKUP(Table14[[#This Row],['#]],'Codigo Cantos'!A4:AN239, 11, FALSE)</f>
        <v>Ap 3,14-20</v>
      </c>
      <c r="F31" t="s">
        <v>792</v>
      </c>
      <c r="G31" s="12" t="str">
        <f>_xlfn.CONCAT("""","archivo","""",": ","""","/cantos/resucito/" &amp; LEFT(Table14[[#This Row],[id]], 1),"/",Table14[[#This Row],[id]],".html","""")</f>
        <v>"archivo": "/cantos/resucito/a/asihablaelamen.html"</v>
      </c>
      <c r="H31" s="12" t="str">
        <f t="shared" si="0"/>
        <v>{ "id": "asihablaelamen", "titulo": "Así habla el amén", "salmo": "Ap 3,14-20", "letra": "así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 "archivo": "/cantos/resucito/a/asihablaelamen.html"},</v>
      </c>
    </row>
    <row r="32" spans="1:8" x14ac:dyDescent="0.25">
      <c r="A32">
        <v>21</v>
      </c>
      <c r="B32" t="str" cm="1">
        <f t="array" ref="B3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avemariai</v>
      </c>
      <c r="C32" t="str">
        <f>REPLACE(LOWER(Table14[[#This Row],[CANTO]]),1,1,UPPER(LEFT(Table14[[#This Row],[CANTO]],1)))</f>
        <v>Ave maria i</v>
      </c>
      <c r="D32" t="s">
        <v>145</v>
      </c>
      <c r="E32" t="str">
        <f>VLOOKUP(Table14[[#This Row],['#]],'Codigo Cantos'!A4:AN239, 11, FALSE)</f>
        <v>Lc 1,28ss</v>
      </c>
      <c r="F32" t="s">
        <v>793</v>
      </c>
      <c r="G32" s="12" t="str">
        <f>_xlfn.CONCAT("""","archivo","""",": ","""","/cantos/resucito/" &amp; LEFT(Table14[[#This Row],[id]], 1),"/",Table14[[#This Row],[id]],".html","""")</f>
        <v>"archivo": "/cantos/resucito/a/avemariai.html"</v>
      </c>
      <c r="H32" s="12" t="str">
        <f t="shared" si="0"/>
        <v>{ "id": "avemariai", "titulo": "Ave maria i", "salmo": "Lc 1,28ss", "letra": "ave maría i lucas 1,28ss ave maría, llena de gracia, el señor es contigo, bendita tú eres entre todas las mujeres, y bendito es el fruto de tu vientre, jesús. a santa maría, madre de Dios, ruega por nosotros que somos pecadores, ruega ahora y en la hora de nuestra muerte. amén. ", "archivo": "/cantos/resucito/a/avemariai.html"},</v>
      </c>
    </row>
    <row r="33" spans="1:8" x14ac:dyDescent="0.25">
      <c r="A33">
        <v>22</v>
      </c>
      <c r="B33" t="str" cm="1">
        <f t="array" ref="B3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avemariaii</v>
      </c>
      <c r="C33" t="str">
        <f>REPLACE(LOWER(Table14[[#This Row],[CANTO]]),1,1,UPPER(LEFT(Table14[[#This Row],[CANTO]],1)))</f>
        <v>Ave maria ii</v>
      </c>
      <c r="D33" t="s">
        <v>144</v>
      </c>
      <c r="E33" t="str">
        <f>VLOOKUP(Table14[[#This Row],['#]],'Codigo Cantos'!A4:AN239, 11, FALSE)</f>
        <v xml:space="preserve">Lc 1,28ss - 1984 </v>
      </c>
      <c r="F33" t="s">
        <v>794</v>
      </c>
      <c r="G33" s="12" t="str">
        <f>_xlfn.CONCAT("""","archivo","""",": ","""","/cantos/resucito/" &amp; LEFT(Table14[[#This Row],[id]], 1),"/",Table14[[#This Row],[id]],".html","""")</f>
        <v>"archivo": "/cantos/resucito/a/avemariaii.html"</v>
      </c>
      <c r="H33" s="12" t="str">
        <f t="shared" si="0"/>
        <v>{ "id": "avemariaii", "titulo": "Ave maria ii", "salmo": "Lc 1,28ss - 1984 ", "letra": "ave maría ii le 1,28ss – 1984 ave maría, llena de gracia, el señor es contigo, bendita tú eres entre todas las mujeres, y bendito es el fruto de tu vientre, jesús. santa maría, madre de Dios, ruega por nosotros que somos pecadores, ruega ahora y en la hora de nuestra muerte.", "archivo": "/cantos/resucito/a/avemariaii.html"},</v>
      </c>
    </row>
    <row r="34" spans="1:8" x14ac:dyDescent="0.25">
      <c r="A34">
        <v>23</v>
      </c>
      <c r="B34" t="str" cm="1">
        <f t="array" ref="B3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babiloniacriminal</v>
      </c>
      <c r="C34" t="str">
        <f>REPLACE(LOWER(Table14[[#This Row],[CANTO]]),1,1,UPPER(LEFT(Table14[[#This Row],[CANTO]],1)))</f>
        <v xml:space="preserve">Babilonia criminal </v>
      </c>
      <c r="D34" t="s">
        <v>157</v>
      </c>
      <c r="E34" t="str">
        <f>VLOOKUP(Table14[[#This Row],['#]],'Codigo Cantos'!A4:AN239, 11, FALSE)</f>
        <v>Sal 137 (136)</v>
      </c>
      <c r="F34" t="s">
        <v>158</v>
      </c>
      <c r="G34" s="12" t="str">
        <f>_xlfn.CONCAT("""","archivo","""",": ","""","/cantos/resucito/" &amp; LEFT(Table14[[#This Row],[id]], 1),"/",Table14[[#This Row],[id]],".html","""")</f>
        <v>"archivo": "/cantos/resucito/b/babiloniacriminal.html"</v>
      </c>
      <c r="H34" s="12" t="str">
        <f t="shared" si="0"/>
        <v>{ "id": "babiloniacriminal", "titulo": "Babilonia criminal ", "salmo": "Sal 137 (136)", "letra": "junto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 "archivo": "/cantos/resucito/b/babiloniacriminal.html"},</v>
      </c>
    </row>
    <row r="35" spans="1:8" x14ac:dyDescent="0.25">
      <c r="A35">
        <v>24</v>
      </c>
      <c r="B35" t="str" cm="1">
        <f t="array" ref="B3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balaam</v>
      </c>
      <c r="C35" t="str">
        <f>REPLACE(LOWER(Table14[[#This Row],[CANTO]]),1,1,UPPER(LEFT(Table14[[#This Row],[CANTO]],1)))</f>
        <v>Balaam</v>
      </c>
      <c r="D35" t="s">
        <v>146</v>
      </c>
      <c r="E35" t="str">
        <f>VLOOKUP(Table14[[#This Row],['#]],'Codigo Cantos'!A4:AN239, 11, FALSE)</f>
        <v>Nm 23,7-24</v>
      </c>
      <c r="F35" t="s">
        <v>795</v>
      </c>
      <c r="G35" s="12" t="str">
        <f>_xlfn.CONCAT("""","archivo","""",": ","""","/cantos/resucito/" &amp; LEFT(Table14[[#This Row],[id]], 1),"/",Table14[[#This Row],[id]],".html","""")</f>
        <v>"archivo": "/cantos/resucito/b/balaam.html"</v>
      </c>
      <c r="H35" s="12" t="str">
        <f t="shared" si="0"/>
        <v>{ "id": "balaam", "titulo": "Balaam", "salmo": "Nm 23,7-24", "letra": "balaam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 "archivo": "/cantos/resucito/b/balaam.html"},</v>
      </c>
    </row>
    <row r="36" spans="1:8" x14ac:dyDescent="0.25">
      <c r="A36">
        <v>25</v>
      </c>
      <c r="B36" t="str" cm="1">
        <f t="array" ref="B3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bendedirealsenorentodotiempo</v>
      </c>
      <c r="C36" t="str">
        <f>REPLACE(LOWER(Table14[[#This Row],[CANTO]]),1,1,UPPER(LEFT(Table14[[#This Row],[CANTO]],1)))</f>
        <v>Bendediré al señor en todo tiempo</v>
      </c>
      <c r="D36" t="s">
        <v>147</v>
      </c>
      <c r="E36" t="str">
        <f>VLOOKUP(Table14[[#This Row],['#]],'Codigo Cantos'!A4:AN239, 11, FALSE)</f>
        <v>Sal 34 (33)</v>
      </c>
      <c r="F36" t="s">
        <v>5</v>
      </c>
      <c r="G36" s="12" t="str">
        <f>_xlfn.CONCAT("""","archivo","""",": ","""","/cantos/resucito/" &amp; LEFT(Table14[[#This Row],[id]], 1),"/",Table14[[#This Row],[id]],".html","""")</f>
        <v>"archivo": "/cantos/resucito/b/bendedirealsenorentodotiempo.html"</v>
      </c>
      <c r="H36" s="12" t="str">
        <f t="shared" si="0"/>
        <v>{ "id": "bendedirealsenorentodotiempo", "titulo": "Bendediré al señor en todo tiempo", "salmo": "Sal 34 (33)", "letra": "bendeciré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 "archivo": "/cantos/resucito/b/bendedirealsenorentodotiempo.html"},</v>
      </c>
    </row>
    <row r="37" spans="1:8" x14ac:dyDescent="0.25">
      <c r="A37">
        <v>26</v>
      </c>
      <c r="B37" t="str" cm="1">
        <f t="array" ref="B3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bendicealmamiaayahveh</v>
      </c>
      <c r="C37" t="str">
        <f>REPLACE(LOWER(Table14[[#This Row],[CANTO]]),1,1,UPPER(LEFT(Table14[[#This Row],[CANTO]],1)))</f>
        <v>Bendice, alma mia, a yahveh</v>
      </c>
      <c r="D37" t="s">
        <v>148</v>
      </c>
      <c r="E37" t="str">
        <f>VLOOKUP(Table14[[#This Row],['#]],'Codigo Cantos'!A4:AN239, 11, FALSE)</f>
        <v>Sal 103 (102)</v>
      </c>
      <c r="F37" t="s">
        <v>6</v>
      </c>
      <c r="G37" s="12" t="str">
        <f>_xlfn.CONCAT("""","archivo","""",": ","""","/cantos/resucito/" &amp; LEFT(Table14[[#This Row],[id]], 1),"/",Table14[[#This Row],[id]],".html","""")</f>
        <v>"archivo": "/cantos/resucito/b/bendicealmamiaayahveh.html"</v>
      </c>
      <c r="H37" s="12" t="str">
        <f t="shared" si="0"/>
        <v>{ "id": "bendicealmamiaayahveh", "titulo": "Bendice, alma mia, a yahveh", "salmo": "Sal 103 (102)", "letra": "bendice,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"archivo": "/cantos/resucito/b/bendicealmamiaayahveh.html"},</v>
      </c>
    </row>
    <row r="38" spans="1:8" x14ac:dyDescent="0.25">
      <c r="A38">
        <v>27</v>
      </c>
      <c r="B38" t="str" cm="1">
        <f t="array" ref="B3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benditaerestumaria</v>
      </c>
      <c r="C38" t="str">
        <f>REPLACE(LOWER(Table14[[#This Row],[CANTO]]),1,1,UPPER(LEFT(Table14[[#This Row],[CANTO]],1)))</f>
        <v>Bendita eres tú, maria</v>
      </c>
      <c r="D38" t="s">
        <v>153</v>
      </c>
      <c r="E38" t="str">
        <f>VLOOKUP(Table14[[#This Row],['#]],'Codigo Cantos'!A4:AN239, 11, FALSE)</f>
        <v>Lucas 1,42-45</v>
      </c>
      <c r="F38" t="s">
        <v>7</v>
      </c>
      <c r="G38" s="12" t="str">
        <f>_xlfn.CONCAT("""","archivo","""",": ","""","/cantos/resucito/" &amp; LEFT(Table14[[#This Row],[id]], 1),"/",Table14[[#This Row],[id]],".html","""")</f>
        <v>"archivo": "/cantos/resucito/b/benditaerestumaria.html"</v>
      </c>
      <c r="H38" s="12" t="str">
        <f t="shared" si="0"/>
        <v>{ "id": "benditaerestumaria", "titulo": "Bendita eres tú, maria", "salmo": "Lucas 1,42-45", "letra": "bendita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  porque apenas he sentido tu voz ... a maría, bendita maría ...", "archivo": "/cantos/resucito/b/benditaerestumaria.html"},</v>
      </c>
    </row>
    <row r="39" spans="1:8" x14ac:dyDescent="0.25">
      <c r="A39">
        <v>28</v>
      </c>
      <c r="B39" t="str" cm="1">
        <f t="array" ref="B3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benditoeressenor</v>
      </c>
      <c r="C39" t="str">
        <f>REPLACE(LOWER(Table14[[#This Row],[CANTO]]),1,1,UPPER(LEFT(Table14[[#This Row],[CANTO]],1)))</f>
        <v>Bendito eres, señor</v>
      </c>
      <c r="D39" t="s">
        <v>154</v>
      </c>
      <c r="E39" t="str">
        <f>VLOOKUP(Table14[[#This Row],['#]],'Codigo Cantos'!A4:AN239, 11, FALSE)</f>
        <v>Daniel 3,52-57</v>
      </c>
      <c r="F39" t="s">
        <v>796</v>
      </c>
      <c r="G39" s="12" t="str">
        <f>_xlfn.CONCAT("""","archivo","""",": ","""","/cantos/resucito/" &amp; LEFT(Table14[[#This Row],[id]], 1),"/",Table14[[#This Row],[id]],".html","""")</f>
        <v>"archivo": "/cantos/resucito/b/benditoeressenor.html"</v>
      </c>
      <c r="H39" s="12" t="str">
        <f t="shared" si="0"/>
        <v>{ "id": "benditoeressenor", "titulo": "Bendito eres, señor", "salmo": "Daniel 3,52-57", "letra": "bendito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 c bendito eres sobre el trono, sobre el trono de tu reino: a a ti gloria y alabanza ... dn 3,52-57 c bendito entre querubines, tú, que sondeas los abismos: a. a ti gloria y alabanza ...  bendito eres, señor, en la bóveda del cielo. a. a ti honor y alabanza, a ti gloria por los siglos. c criaturas todas del señor, a. bendecid al señor.  ensalzadlo con himnos por los siglos, a. ensalzadlo con himnos por los siglos.", "archivo": "/cantos/resucito/b/benditoeressenor.html"},</v>
      </c>
    </row>
    <row r="40" spans="1:8" x14ac:dyDescent="0.25">
      <c r="A40">
        <v>29</v>
      </c>
      <c r="B40" t="str" cm="1">
        <f t="array" ref="B4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benditoseadios</v>
      </c>
      <c r="C40" t="str">
        <f>REPLACE(LOWER(Table14[[#This Row],[CANTO]]),1,1,UPPER(LEFT(Table14[[#This Row],[CANTO]],1)))</f>
        <v>Bendito sea dios</v>
      </c>
      <c r="D40" t="s">
        <v>155</v>
      </c>
      <c r="E40" t="str">
        <f>VLOOKUP(Table14[[#This Row],['#]],'Codigo Cantos'!A4:AN239, 11, FALSE)</f>
        <v>Efesios 1,3-13</v>
      </c>
      <c r="F40" t="s">
        <v>797</v>
      </c>
      <c r="G40" s="12" t="str">
        <f>_xlfn.CONCAT("""","archivo","""",": ","""","/cantos/resucito/" &amp; LEFT(Table14[[#This Row],[id]], 1),"/",Table14[[#This Row],[id]],".html","""")</f>
        <v>"archivo": "/cantos/resucito/b/benditoseadios.html"</v>
      </c>
      <c r="H40" s="12" t="str">
        <f t="shared" si="0"/>
        <v>{ "id": "benditoseadios", "titulo": "Bendito sea dios", "salmo": "Efesios 1,3-13", "letra": "bendito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 en él tenemos la redención, el perdón de los pecados, según la riqueza de su amor, para que en la plenitud de los tiempos cristo sea todo en todos. a. para ser alabanza ... a. bendito sea Dios ...  en él también nosotros, tras haber escucha palabra de la verdad, la buena nueva de nuestra salvación, fuimos sellados con el espíritu santo, garantía de nuestra resurrección. a. para ser alabanza ...", "archivo": "/cantos/resucito/b/benditoseadios.html"},</v>
      </c>
    </row>
    <row r="41" spans="1:8" x14ac:dyDescent="0.25">
      <c r="A41">
        <v>30</v>
      </c>
      <c r="B41" t="str" cm="1">
        <f t="array" ref="B4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benetictus</v>
      </c>
      <c r="C41" t="str">
        <f>REPLACE(LOWER(Table14[[#This Row],[CANTO]]),1,1,UPPER(LEFT(Table14[[#This Row],[CANTO]],1)))</f>
        <v>Benetictus</v>
      </c>
      <c r="D41" t="s">
        <v>156</v>
      </c>
      <c r="E41" t="str">
        <f>VLOOKUP(Table14[[#This Row],['#]],'Codigo Cantos'!A4:AN239, 11, FALSE)</f>
        <v>Lucas 1,67-80</v>
      </c>
      <c r="F41" t="s">
        <v>798</v>
      </c>
      <c r="G41" s="12" t="str">
        <f>_xlfn.CONCAT("""","archivo","""",": ","""","/cantos/resucito/" &amp; LEFT(Table14[[#This Row],[id]], 1),"/",Table14[[#This Row],[id]],".html","""")</f>
        <v>"archivo": "/cantos/resucito/b/benetictus.html"</v>
      </c>
      <c r="H41" s="12" t="str">
        <f t="shared" si="0"/>
        <v>{ "id": "benetictus", "titulo": "Benetictus", "salmo": "Lucas 1,67-80", "letra": "benedictus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"archivo": "/cantos/resucito/b/benetictus.html"},</v>
      </c>
    </row>
    <row r="42" spans="1:8" x14ac:dyDescent="0.25">
      <c r="A42">
        <v>31</v>
      </c>
      <c r="B42" t="str" cm="1">
        <f t="array" ref="B4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cantadadios</v>
      </c>
      <c r="C42" t="str">
        <f>REPLACE(LOWER(Table14[[#This Row],[CANTO]]),1,1,UPPER(LEFT(Table14[[#This Row],[CANTO]],1)))</f>
        <v>Cantad a dios</v>
      </c>
      <c r="D42" t="s">
        <v>159</v>
      </c>
      <c r="E42" t="str">
        <f>VLOOKUP(Table14[[#This Row],['#]],'Codigo Cantos'!A4:AN239, 11, FALSE)</f>
        <v>Salmo 67 (68) 2.4-7</v>
      </c>
      <c r="F42" t="s">
        <v>799</v>
      </c>
      <c r="G42" s="12" t="str">
        <f>_xlfn.CONCAT("""","archivo","""",": ","""","/cantos/resucito/" &amp; LEFT(Table14[[#This Row],[id]], 1),"/",Table14[[#This Row],[id]],".html","""")</f>
        <v>"archivo": "/cantos/resucito/c/cantadadios.html"</v>
      </c>
      <c r="H42" s="12" t="str">
        <f t="shared" si="0"/>
        <v>{ "id": "cantadadios", "titulo": "Cantad a dios", "salmo": "Salmo 67 (68) 2.4-7", "letra": "cantad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"archivo": "/cantos/resucito/c/cantadadios.html"},</v>
      </c>
    </row>
    <row r="43" spans="1:8" x14ac:dyDescent="0.25">
      <c r="A43">
        <v>32</v>
      </c>
      <c r="B43" t="str" cm="1">
        <f t="array" ref="B4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cantadalsenor</v>
      </c>
      <c r="C43" t="str">
        <f>REPLACE(LOWER(Table14[[#This Row],[CANTO]]),1,1,UPPER(LEFT(Table14[[#This Row],[CANTO]],1)))</f>
        <v>Cantad al señor</v>
      </c>
      <c r="D43" t="s">
        <v>160</v>
      </c>
      <c r="E43" t="str">
        <f>VLOOKUP(Table14[[#This Row],['#]],'Codigo Cantos'!A4:AN239, 11, FALSE)</f>
        <v>Salmo 117 (116)</v>
      </c>
      <c r="F43" t="s">
        <v>8</v>
      </c>
      <c r="G43" s="12" t="str">
        <f>_xlfn.CONCAT("""","archivo","""",": ","""","/cantos/resucito/" &amp; LEFT(Table14[[#This Row],[id]], 1),"/",Table14[[#This Row],[id]],".html","""")</f>
        <v>"archivo": "/cantos/resucito/c/cantadalsenor.html"</v>
      </c>
      <c r="H43" s="12" t="str">
        <f t="shared" si="0"/>
        <v>{ "id": "cantadalsenor", "titulo": "Cantad al señor", "salmo": "Salmo 117 (116)", "letra": "cantad al señor sal 117 (116) cantad al señor, pueblos todos de la tierra, naciones, dadle gloria.  porque grande es su amor hacia nosotros, es eterna su misericordia, naciones, dadle gloria. a. cantad al señor ...  porque firme es su amor hacia nosotros, su fidelidad dura por siempre, naciones, dadle gloria.", "archivo": "/cantos/resucito/c/cantadalsenor.html"},</v>
      </c>
    </row>
    <row r="44" spans="1:8" x14ac:dyDescent="0.25">
      <c r="A44">
        <v>33</v>
      </c>
      <c r="B44" t="str" cm="1">
        <f t="array" ref="B4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cantiagodelostresjovenes</v>
      </c>
      <c r="C44" t="str">
        <f>REPLACE(LOWER(Table14[[#This Row],[CANTO]]),1,1,UPPER(LEFT(Table14[[#This Row],[CANTO]],1)))</f>
        <v>Cantiago de los tres jovenes</v>
      </c>
      <c r="D44" t="s">
        <v>161</v>
      </c>
      <c r="E44" t="str">
        <f>VLOOKUP(Table14[[#This Row],['#]],'Codigo Cantos'!A4:AN239, 11, FALSE)</f>
        <v>Daniel 3,57-58</v>
      </c>
      <c r="F44" t="s">
        <v>9</v>
      </c>
      <c r="G44" s="12" t="str">
        <f>_xlfn.CONCAT("""","archivo","""",": ","""","/cantos/resucito/" &amp; LEFT(Table14[[#This Row],[id]], 1),"/",Table14[[#This Row],[id]],".html","""")</f>
        <v>"archivo": "/cantos/resucito/c/cantiagodelostresjovenes.html"</v>
      </c>
      <c r="H44" s="12" t="str">
        <f t="shared" si="0"/>
        <v>{ "id": "cantiagodelostresjovenes", "titulo": "Cantiago de los tres jovenes", "salmo": "Daniel 3,57-58", "letra": "cántico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"archivo": "/cantos/resucito/c/cantiagodelostresjovenes.html"},</v>
      </c>
    </row>
    <row r="45" spans="1:8" x14ac:dyDescent="0.25">
      <c r="A45">
        <v>34</v>
      </c>
      <c r="B45" t="str" cm="1">
        <f t="array" ref="B4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cantodemoises</v>
      </c>
      <c r="C45" t="str">
        <f>REPLACE(LOWER(Table14[[#This Row],[CANTO]]),1,1,UPPER(LEFT(Table14[[#This Row],[CANTO]],1)))</f>
        <v>Canto de moises</v>
      </c>
      <c r="D45" t="s">
        <v>162</v>
      </c>
      <c r="E45" t="str">
        <f>VLOOKUP(Table14[[#This Row],['#]],'Codigo Cantos'!A4:AN239, 11, FALSE)</f>
        <v>Éxodo 15,1-18</v>
      </c>
      <c r="F45" t="s">
        <v>800</v>
      </c>
      <c r="G45" s="12" t="str">
        <f>_xlfn.CONCAT("""","archivo","""",": ","""","/cantos/resucito/" &amp; LEFT(Table14[[#This Row],[id]], 1),"/",Table14[[#This Row],[id]],".html","""")</f>
        <v>"archivo": "/cantos/resucito/c/cantodemoises.html"</v>
      </c>
      <c r="H45" s="12" t="str">
        <f t="shared" si="0"/>
        <v>{ "id": "cantodemoises", "titulo": "Canto de moises", "salmo": "Éxodo 15,1-18", "letra": "canto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"archivo": "/cantos/resucito/c/cantodemoises.html"},</v>
      </c>
    </row>
    <row r="46" spans="1:8" x14ac:dyDescent="0.25">
      <c r="A46">
        <v>35</v>
      </c>
      <c r="B46" t="str" cm="1">
        <f t="array" ref="B4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caritaschristiurgetnos</v>
      </c>
      <c r="C46" t="str">
        <f>REPLACE(LOWER(Table14[[#This Row],[CANTO]]),1,1,UPPER(LEFT(Table14[[#This Row],[CANTO]],1)))</f>
        <v>Caritas christi urget nos</v>
      </c>
      <c r="D46" t="s">
        <v>163</v>
      </c>
      <c r="E46" t="str">
        <f>VLOOKUP(Table14[[#This Row],['#]],'Codigo Cantos'!A4:AN239, 11, FALSE)</f>
        <v>2ª Corintios 5,14.15.17.21</v>
      </c>
      <c r="F46" t="s">
        <v>801</v>
      </c>
      <c r="G46" s="12" t="str">
        <f>_xlfn.CONCAT("""","archivo","""",": ","""","/cantos/resucito/" &amp; LEFT(Table14[[#This Row],[id]], 1),"/",Table14[[#This Row],[id]],".html","""")</f>
        <v>"archivo": "/cantos/resucito/c/caritaschristiurgetnos.html"</v>
      </c>
      <c r="H46" s="12" t="str">
        <f t="shared" si="0"/>
        <v>{ "id": "caritaschristiurgetnos", "titulo": "Caritas christi urget nos", "salmo": "2ª Corintios 5,14.15.17.21", "letra": "caritas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"archivo": "/cantos/resucito/c/caritaschristiurgetnos.html"},</v>
      </c>
    </row>
    <row r="47" spans="1:8" x14ac:dyDescent="0.25">
      <c r="A47">
        <v>36</v>
      </c>
      <c r="B47" t="str" cm="1">
        <f t="array" ref="B4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carmen63</v>
      </c>
      <c r="C47" t="str">
        <f>REPLACE(LOWER(Table14[[#This Row],[CANTO]]),1,1,UPPER(LEFT(Table14[[#This Row],[CANTO]],1)))</f>
        <v>Carmen 63</v>
      </c>
      <c r="D47" t="s">
        <v>164</v>
      </c>
      <c r="E47" t="str">
        <f>VLOOKUP(Table14[[#This Row],['#]],'Codigo Cantos'!A4:AN239, 11, FALSE)</f>
        <v>(Rabindranath Tagore)*</v>
      </c>
      <c r="F47" t="s">
        <v>10</v>
      </c>
      <c r="G47" s="12" t="str">
        <f>_xlfn.CONCAT("""","archivo","""",": ","""","/cantos/resucito/" &amp; LEFT(Table14[[#This Row],[id]], 1),"/",Table14[[#This Row],[id]],".html","""")</f>
        <v>"archivo": "/cantos/resucito/c/carmen63.html"</v>
      </c>
      <c r="H47" s="12" t="str">
        <f t="shared" si="0"/>
        <v>{ "id": "carmen63", "titulo": "Carmen 63", "salmo": "(Rabindranath Tagore)*", "letra": "están rotas mis ataduras, pagadas mis deudas, mis puertas de par en par ...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 ¡me voy a todas partes! a. ¡ganaré mi reino ...", "archivo": "/cantos/resucito/c/carmen63.html"},</v>
      </c>
    </row>
    <row r="48" spans="1:8" x14ac:dyDescent="0.25">
      <c r="A48">
        <v>37</v>
      </c>
      <c r="B48" t="str" cm="1">
        <f t="array" ref="B4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comocondenadosamuerte</v>
      </c>
      <c r="C48" t="str">
        <f>REPLACE(LOWER(Table14[[#This Row],[CANTO]]),1,1,UPPER(LEFT(Table14[[#This Row],[CANTO]],1)))</f>
        <v xml:space="preserve">Como condenados a muerte </v>
      </c>
      <c r="D48" t="s">
        <v>165</v>
      </c>
      <c r="E48" t="str">
        <f>VLOOKUP(Table14[[#This Row],['#]],'Codigo Cantos'!A4:AN239, 11, FALSE)</f>
        <v>1ª Corintios 4,9-13</v>
      </c>
      <c r="F48" t="s">
        <v>802</v>
      </c>
      <c r="G48" s="12" t="str">
        <f>_xlfn.CONCAT("""","archivo","""",": ","""","/cantos/resucito/" &amp; LEFT(Table14[[#This Row],[id]], 1),"/",Table14[[#This Row],[id]],".html","""")</f>
        <v>"archivo": "/cantos/resucito/c/comocondenadosamuerte.html"</v>
      </c>
      <c r="H48" s="12" t="str">
        <f t="shared" si="0"/>
        <v>{ "id": "comocondenadosamuerte", "titulo": "Como condenados a muerte ", "salmo": "1ª Corintios 4,9-13", "letra": "como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 a. hemos venido a ser ..", "archivo": "/cantos/resucito/c/comocondenadosamuerte.html"},</v>
      </c>
    </row>
    <row r="49" spans="1:8" x14ac:dyDescent="0.25">
      <c r="A49">
        <v>38</v>
      </c>
      <c r="B49" t="str" cm="1">
        <f t="array" ref="B4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comoesmaravilloso</v>
      </c>
      <c r="C49" t="str">
        <f>REPLACE(LOWER(Table14[[#This Row],[CANTO]]),1,1,UPPER(LEFT(Table14[[#This Row],[CANTO]],1)))</f>
        <v>Cómo es maravilloso</v>
      </c>
      <c r="D49" t="s">
        <v>166</v>
      </c>
      <c r="E49" t="str">
        <f>VLOOKUP(Table14[[#This Row],['#]],'Codigo Cantos'!A4:AN239, 11, FALSE)</f>
        <v>Salmo 133 (132)</v>
      </c>
      <c r="F49" t="s">
        <v>11</v>
      </c>
      <c r="G49" s="12" t="str">
        <f>_xlfn.CONCAT("""","archivo","""",": ","""","/cantos/resucito/" &amp; LEFT(Table14[[#This Row],[id]], 1),"/",Table14[[#This Row],[id]],".html","""")</f>
        <v>"archivo": "/cantos/resucito/c/comoesmaravilloso.html"</v>
      </c>
      <c r="H49" s="12" t="str">
        <f t="shared" si="0"/>
        <v>{ "id": "comoesmaravilloso", "titulo": "Cómo es maravilloso", "salmo": "Salmo 133 (132)", "letra": "cómo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"archivo": "/cantos/resucito/c/comoesmaravilloso.html"},</v>
      </c>
    </row>
    <row r="50" spans="1:8" x14ac:dyDescent="0.25">
      <c r="A50">
        <v>39</v>
      </c>
      <c r="B50" t="str" cm="1">
        <f t="array" ref="B5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comolacierva</v>
      </c>
      <c r="C50" t="str">
        <f>REPLACE(LOWER(Table14[[#This Row],[CANTO]]),1,1,UPPER(LEFT(Table14[[#This Row],[CANTO]],1)))</f>
        <v>Como la cierva</v>
      </c>
      <c r="D50" t="s">
        <v>167</v>
      </c>
      <c r="E50" t="str">
        <f>VLOOKUP(Table14[[#This Row],['#]],'Codigo Cantos'!A4:AN239, 11, FALSE)</f>
        <v>Salmo 42-43 (41-42)</v>
      </c>
      <c r="F50" t="s">
        <v>803</v>
      </c>
      <c r="G50" s="12" t="str">
        <f>_xlfn.CONCAT("""","archivo","""",": ","""","/cantos/resucito/" &amp; LEFT(Table14[[#This Row],[id]], 1),"/",Table14[[#This Row],[id]],".html","""")</f>
        <v>"archivo": "/cantos/resucito/c/comolacierva.html"</v>
      </c>
      <c r="H50" s="12" t="str">
        <f t="shared" si="0"/>
        <v>{ "id": "comolacierva", "titulo": "Como la cierva", "salmo": "Salmo 42-43 (41-42)", "letra": "como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 a. espera en Dios ... c porque él, él es tu salvación ... a. espera en Dios ...", "archivo": "/cantos/resucito/c/comolacierva.html"},</v>
      </c>
    </row>
    <row r="51" spans="1:8" x14ac:dyDescent="0.25">
      <c r="A51">
        <v>40</v>
      </c>
      <c r="B51" t="str" cm="1">
        <f t="array" ref="B5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comoovejaqueve</v>
      </c>
      <c r="C51" t="str">
        <f>REPLACE(LOWER(Table14[[#This Row],[CANTO]]),1,1,UPPER(LEFT(Table14[[#This Row],[CANTO]],1)))</f>
        <v>Como oveja que ve</v>
      </c>
      <c r="D51" t="s">
        <v>168</v>
      </c>
      <c r="E51" t="str">
        <f>VLOOKUP(Table14[[#This Row],['#]],'Codigo Cantos'!A4:AN239, 11, FALSE)</f>
        <v>Kontáklon (Romano el Meloda)</v>
      </c>
      <c r="F51" t="s">
        <v>804</v>
      </c>
      <c r="G51" s="12" t="str">
        <f>_xlfn.CONCAT("""","archivo","""",": ","""","/cantos/resucito/" &amp; LEFT(Table14[[#This Row],[id]], 1),"/",Table14[[#This Row],[id]],".html","""")</f>
        <v>"archivo": "/cantos/resucito/c/comoovejaqueve.html"</v>
      </c>
      <c r="H51" s="12" t="str">
        <f t="shared" si="0"/>
        <v>{ "id": "comoovejaqueve", "titulo": "Como oveja que ve", "salmo": "Kontáklon (Romano el Meloda)", "letra": "como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 ... de tu vida?  ¡háblame: no pases, te ruego, sin hablarme, hijo mío, hijo mío y Dios mío! a. ¡hijo mío, hijo mío y Dios mío!", "archivo": "/cantos/resucito/c/comoovejaqueve.html"},</v>
      </c>
    </row>
    <row r="52" spans="1:8" x14ac:dyDescent="0.25">
      <c r="A52">
        <v>41</v>
      </c>
      <c r="B52" t="str" cm="1">
        <f t="array" ref="B5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consoladamipueblo</v>
      </c>
      <c r="C52" t="str">
        <f>REPLACE(LOWER(Table14[[#This Row],[CANTO]]),1,1,UPPER(LEFT(Table14[[#This Row],[CANTO]],1)))</f>
        <v>Consolad a mi pueblo</v>
      </c>
      <c r="D52" t="s">
        <v>170</v>
      </c>
      <c r="E52" t="str">
        <f>VLOOKUP(Table14[[#This Row],['#]],'Codigo Cantos'!A4:AN239, 11, FALSE)</f>
        <v xml:space="preserve">Isaías 40,1-11 - Melodía hebraica </v>
      </c>
      <c r="F52" t="s">
        <v>12</v>
      </c>
      <c r="G52" s="12" t="str">
        <f>_xlfn.CONCAT("""","archivo","""",": ","""","/cantos/resucito/" &amp; LEFT(Table14[[#This Row],[id]], 1),"/",Table14[[#This Row],[id]],".html","""")</f>
        <v>"archivo": "/cantos/resucito/c/consoladamipueblo.html"</v>
      </c>
      <c r="H52" s="12" t="str">
        <f t="shared" si="0"/>
        <v>{ "id": "consoladamipueblo", "titulo": "Consolad a mi pueblo", "salmo": "Isaías 40,1-11 - Melodía hebraica ", "letra": "consolad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 "archivo": "/cantos/resucito/c/consoladamipueblo.html"},</v>
      </c>
    </row>
    <row r="53" spans="1:8" x14ac:dyDescent="0.25">
      <c r="A53">
        <v>42</v>
      </c>
      <c r="B53" t="str" cm="1">
        <f t="array" ref="B5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cristoeslaluz</v>
      </c>
      <c r="C53" t="str">
        <f>REPLACE(LOWER(Table14[[#This Row],[CANTO]]),1,1,UPPER(LEFT(Table14[[#This Row],[CANTO]],1)))</f>
        <v xml:space="preserve">Cristo es la luz </v>
      </c>
      <c r="D53" t="s">
        <v>171</v>
      </c>
      <c r="E53" t="str">
        <f>VLOOKUP(Table14[[#This Row],['#]],'Codigo Cantos'!A4:AN239, 11, FALSE)</f>
        <v>Himno - Juan 8,12; 14,6</v>
      </c>
      <c r="F53" t="s">
        <v>13</v>
      </c>
      <c r="G53" s="12" t="str">
        <f>_xlfn.CONCAT("""","archivo","""",": ","""","/cantos/resucito/" &amp; LEFT(Table14[[#This Row],[id]], 1),"/",Table14[[#This Row],[id]],".html","""")</f>
        <v>"archivo": "/cantos/resucito/c/cristoeslaluz.html"</v>
      </c>
      <c r="H53" s="12" t="str">
        <f t="shared" si="0"/>
        <v>{ "id": "cristoeslaluz", "titulo": "Cristo es la luz ", "salmo": "Himno - Juan 8,12; 14,6", "letra": "cristo es la luz juan 8,12; 14,6 cristo es la luz. él es la salvación cristo es el camino. cristo es la verdad. cristo es la vida.", "archivo": "/cantos/resucito/c/cristoeslaluz.html"},</v>
      </c>
    </row>
    <row r="54" spans="1:8" x14ac:dyDescent="0.25">
      <c r="A54">
        <v>43</v>
      </c>
      <c r="B54" t="str" cm="1">
        <f t="array" ref="B5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cuandoelsenor</v>
      </c>
      <c r="C54" t="str">
        <f>REPLACE(LOWER(Table14[[#This Row],[CANTO]]),1,1,UPPER(LEFT(Table14[[#This Row],[CANTO]],1)))</f>
        <v>Cuando el señor</v>
      </c>
      <c r="D54" t="s">
        <v>172</v>
      </c>
      <c r="E54" t="str">
        <f>VLOOKUP(Table14[[#This Row],['#]],'Codigo Cantos'!A4:AN239, 11, FALSE)</f>
        <v>Salmo 126 (125)</v>
      </c>
      <c r="F54" t="s">
        <v>14</v>
      </c>
      <c r="G54" s="12" t="str">
        <f>_xlfn.CONCAT("""","archivo","""",": ","""","/cantos/resucito/" &amp; LEFT(Table14[[#This Row],[id]], 1),"/",Table14[[#This Row],[id]],".html","""")</f>
        <v>"archivo": "/cantos/resucito/c/cuandoelsenor.html"</v>
      </c>
      <c r="H54" s="12" t="str">
        <f t="shared" si="0"/>
        <v>{ "id": "cuandoelsenor", "titulo": "Cuando el señor", "salmo": "Salmo 126 (125)", "letra": "cuando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"archivo": "/cantos/resucito/c/cuandoelsenor.html"},</v>
      </c>
    </row>
    <row r="55" spans="1:8" x14ac:dyDescent="0.25">
      <c r="A55">
        <v>44</v>
      </c>
      <c r="B55" t="str" cm="1">
        <f t="array" ref="B5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cuandoisraelsaliodeegipo</v>
      </c>
      <c r="C55" t="str">
        <f>REPLACE(LOWER(Table14[[#This Row],[CANTO]]),1,1,UPPER(LEFT(Table14[[#This Row],[CANTO]],1)))</f>
        <v>Cuando israel salió de egipo</v>
      </c>
      <c r="D55" t="s">
        <v>173</v>
      </c>
      <c r="E55" t="str">
        <f>VLOOKUP(Table14[[#This Row],['#]],'Codigo Cantos'!A4:AN239, 11, FALSE)</f>
        <v>Salmo 114 (113)</v>
      </c>
      <c r="F55" t="s">
        <v>805</v>
      </c>
      <c r="G55" s="12" t="str">
        <f>_xlfn.CONCAT("""","archivo","""",": ","""","/cantos/resucito/" &amp; LEFT(Table14[[#This Row],[id]], 1),"/",Table14[[#This Row],[id]],".html","""")</f>
        <v>"archivo": "/cantos/resucito/c/cuandoisraelsaliodeegipo.html"</v>
      </c>
      <c r="H55" s="12" t="str">
        <f t="shared" si="0"/>
        <v>{ "id": "cuandoisraelsaliodeegipo", "titulo": "Cuando israel salió de egipo", "salmo": "Salmo 114 (113)", "letra": "cuando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"archivo": "/cantos/resucito/c/cuandoisraelsaliodeegipo.html"},</v>
      </c>
    </row>
    <row r="56" spans="1:8" x14ac:dyDescent="0.25">
      <c r="A56">
        <v>45</v>
      </c>
      <c r="B56" t="str" cm="1">
        <f t="array" ref="B5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dayenu</v>
      </c>
      <c r="C56" t="str">
        <f>REPLACE(LOWER(Table14[[#This Row],[CANTO]]),1,1,UPPER(LEFT(Table14[[#This Row],[CANTO]],1)))</f>
        <v>Dayenú</v>
      </c>
      <c r="D56" t="s">
        <v>174</v>
      </c>
      <c r="E56" t="str">
        <f>VLOOKUP(Table14[[#This Row],['#]],'Codigo Cantos'!A4:AN239, 11, FALSE)</f>
        <v>De la Hagadá de Pésaj hebrea</v>
      </c>
      <c r="F56" t="s">
        <v>15</v>
      </c>
      <c r="G56" s="12" t="str">
        <f>_xlfn.CONCAT("""","archivo","""",": ","""","/cantos/resucito/" &amp; LEFT(Table14[[#This Row],[id]], 1),"/",Table14[[#This Row],[id]],".html","""")</f>
        <v>"archivo": "/cantos/resucito/d/dayenu.html"</v>
      </c>
      <c r="H56" s="12" t="str">
        <f t="shared" si="0"/>
        <v>{ "id": "dayenu", "titulo": "Dayenú", "salmo": "De la Hagadá de Pésaj hebrea", "letra": "dayenú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 c si nos hubiera librado de todos los ídolos y no nos hubiera dado todas sus riquezas: a eso nos habría bastado ... c si nos hubiera dado todas sus riquezas y no hubiera abierto el mar para nosotros: a eso nos habría bastado ...  si hubiera abierto el mar para nosotros y no hubiera hundido a nuestros opresores: a. eso nos habría bastado ... c si hubiera hundido a nuestros opresores y no nos hubiera abierto un camino en el desierto: a eso nos habría bastado ...  si nos hubiera abierto un camino en el desierto y no nos hubiera nutrido con el pan de la vida: a eso nos habría bastado ... c si nos hubiera nutrido con el pan de la vida y no nos hubiera dado el día del señor: a. eso nos habría bastado ...  si nos hubiera dado el día del señor y no nos hubiera sellado una nueva alianza: a. eso nos habría bastado ... c si hubiera hecho con nosotros una nueva alianza y no nos hubiera hecho entrar en su iglesia: a. eso nos habría bastado ... c si nos hubiera hecho entrar en su iglesia y no hubiera construido en nosotros su templo: a. eso nos habría bastado ... si hubiera construido en nosotros su templo y no lo hubiera llenado de su santo espíritu: a. eso nos habría bastado ...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"archivo": "/cantos/resucito/d/dayenu.html"},</v>
      </c>
    </row>
    <row r="57" spans="1:8" x14ac:dyDescent="0.25">
      <c r="A57">
        <v>47</v>
      </c>
      <c r="B57" t="str" cm="1">
        <f t="array" ref="B5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deprofundis</v>
      </c>
      <c r="C57" t="str">
        <f>REPLACE(LOWER(Table14[[#This Row],[CANTO]]),1,1,UPPER(LEFT(Table14[[#This Row],[CANTO]],1)))</f>
        <v>De profundis</v>
      </c>
      <c r="D57" t="s">
        <v>175</v>
      </c>
      <c r="E57" t="str">
        <f>VLOOKUP(Table14[[#This Row],['#]],'Codigo Cantos'!A4:AN239, 11, FALSE)</f>
        <v>Salmo 130 (129)</v>
      </c>
      <c r="F57" t="s">
        <v>16</v>
      </c>
      <c r="G57" s="12" t="str">
        <f>_xlfn.CONCAT("""","archivo","""",": ","""","/cantos/resucito/" &amp; LEFT(Table14[[#This Row],[id]], 1),"/",Table14[[#This Row],[id]],".html","""")</f>
        <v>"archivo": "/cantos/resucito/d/deprofundis.html"</v>
      </c>
      <c r="H57" s="12" t="str">
        <f t="shared" si="0"/>
        <v>{ "id": "deprofundis", "titulo": "De profundis", "salmo": "Salmo 130 (129)", "letra": "de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"archivo": "/cantos/resucito/d/deprofundis.html"},</v>
      </c>
    </row>
    <row r="58" spans="1:8" x14ac:dyDescent="0.25">
      <c r="A58">
        <v>48</v>
      </c>
      <c r="B58" t="str" cm="1">
        <f t="array" ref="B5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decidlealosdecorazoncansado</v>
      </c>
      <c r="C58" t="str">
        <f>REPLACE(LOWER(Table14[[#This Row],[CANTO]]),1,1,UPPER(LEFT(Table14[[#This Row],[CANTO]],1)))</f>
        <v>Decidle a los de corazón cansado</v>
      </c>
      <c r="D58" t="s">
        <v>176</v>
      </c>
      <c r="E58" t="str">
        <f>VLOOKUP(Table14[[#This Row],['#]],'Codigo Cantos'!A4:AN239, 11, FALSE)</f>
        <v>Isaías 35,4ss</v>
      </c>
      <c r="F58" t="s">
        <v>806</v>
      </c>
      <c r="G58" s="12" t="str">
        <f>_xlfn.CONCAT("""","archivo","""",": ","""","/cantos/resucito/" &amp; LEFT(Table14[[#This Row],[id]], 1),"/",Table14[[#This Row],[id]],".html","""")</f>
        <v>"archivo": "/cantos/resucito/d/decidlealosdecorazoncansado.html"</v>
      </c>
      <c r="H58" s="12" t="str">
        <f t="shared" si="0"/>
        <v>{ "id": "decidlealosdecorazoncansado", "titulo": "Decidle a los de corazón cansado", "salmo": "Isaías 35,4ss", "letra": "decidle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"archivo": "/cantos/resucito/d/decidlealosdecorazoncansado.html"},</v>
      </c>
    </row>
    <row r="59" spans="1:8" x14ac:dyDescent="0.25">
      <c r="A59">
        <v>49</v>
      </c>
      <c r="B59" t="str" cm="1">
        <f t="array" ref="B5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delantedelosangeles</v>
      </c>
      <c r="C59" t="str">
        <f>REPLACE(LOWER(Table14[[#This Row],[CANTO]]),1,1,UPPER(LEFT(Table14[[#This Row],[CANTO]],1)))</f>
        <v xml:space="preserve">Delante de los ángeles </v>
      </c>
      <c r="D59" t="s">
        <v>177</v>
      </c>
      <c r="E59" t="str">
        <f>VLOOKUP(Table14[[#This Row],['#]],'Codigo Cantos'!A4:AN239, 11, FALSE)</f>
        <v>Salmo 138 (137)</v>
      </c>
      <c r="F59" t="s">
        <v>17</v>
      </c>
      <c r="G59" s="12" t="str">
        <f>_xlfn.CONCAT("""","archivo","""",": ","""","/cantos/resucito/" &amp; LEFT(Table14[[#This Row],[id]], 1),"/",Table14[[#This Row],[id]],".html","""")</f>
        <v>"archivo": "/cantos/resucito/d/delantedelosangeles.html"</v>
      </c>
      <c r="H59" s="12" t="str">
        <f t="shared" si="0"/>
        <v>{ "id": "delantedelosangeles", "titulo": "Delante de los ángeles ", "salmo": "Salmo 138 (137)", "letra": "delante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"archivo": "/cantos/resucito/d/delantedelosangeles.html"},</v>
      </c>
    </row>
    <row r="60" spans="1:8" x14ac:dyDescent="0.25">
      <c r="A60">
        <v>50</v>
      </c>
      <c r="B60" t="str" cm="1">
        <f t="array" ref="B6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diadereposo</v>
      </c>
      <c r="C60" t="str">
        <f>REPLACE(LOWER(Table14[[#This Row],[CANTO]]),1,1,UPPER(LEFT(Table14[[#This Row],[CANTO]],1)))</f>
        <v xml:space="preserve">Día de reposo </v>
      </c>
      <c r="D60" t="s">
        <v>178</v>
      </c>
      <c r="E60" t="str">
        <f>VLOOKUP(Table14[[#This Row],['#]],'Codigo Cantos'!A4:AN239, 11, FALSE)</f>
        <v>Juan 8,52</v>
      </c>
      <c r="F60" t="s">
        <v>18</v>
      </c>
      <c r="G60" s="12" t="str">
        <f>_xlfn.CONCAT("""","archivo","""",": ","""","/cantos/resucito/" &amp; LEFT(Table14[[#This Row],[id]], 1),"/",Table14[[#This Row],[id]],".html","""")</f>
        <v>"archivo": "/cantos/resucito/d/diadereposo.html"</v>
      </c>
      <c r="H60" s="12" t="str">
        <f t="shared" si="0"/>
        <v>{ "id": "diadereposo", "titulo": "Día de reposo ", "salmo": "Juan 8,52", "letra": "día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"archivo": "/cantos/resucito/d/diadereposo.html"},</v>
      </c>
    </row>
    <row r="61" spans="1:8" x14ac:dyDescent="0.25">
      <c r="A61">
        <v>51</v>
      </c>
      <c r="B61" t="str" cm="1">
        <f t="array" ref="B6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diceelsenoramisenor</v>
      </c>
      <c r="C61" t="str">
        <f>REPLACE(LOWER(Table14[[#This Row],[CANTO]]),1,1,UPPER(LEFT(Table14[[#This Row],[CANTO]],1)))</f>
        <v>Dice el señor a mi señor</v>
      </c>
      <c r="D61" t="s">
        <v>179</v>
      </c>
      <c r="E61" t="str">
        <f>VLOOKUP(Table14[[#This Row],['#]],'Codigo Cantos'!A4:AN239, 11, FALSE)</f>
        <v>Salmo 110 (109)</v>
      </c>
      <c r="F61" t="s">
        <v>19</v>
      </c>
      <c r="G61" s="12" t="str">
        <f>_xlfn.CONCAT("""","archivo","""",": ","""","/cantos/resucito/" &amp; LEFT(Table14[[#This Row],[id]], 1),"/",Table14[[#This Row],[id]],".html","""")</f>
        <v>"archivo": "/cantos/resucito/d/diceelsenoramisenor.html"</v>
      </c>
      <c r="H61" s="12" t="str">
        <f t="shared" si="0"/>
        <v>{ "id": "diceelsenoramisenor", "titulo": "Dice el señor a mi señor", "salmo": "Salmo 110 (109)", "letra": "dice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 "archivo": "/cantos/resucito/d/diceelsenoramisenor.html"},</v>
      </c>
    </row>
    <row r="62" spans="1:8" x14ac:dyDescent="0.25">
      <c r="A62">
        <v>52</v>
      </c>
      <c r="B62" t="str" cm="1">
        <f t="array" ref="B6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dichosoelhombre</v>
      </c>
      <c r="C62" t="str">
        <f>REPLACE(LOWER(Table14[[#This Row],[CANTO]]),1,1,UPPER(LEFT(Table14[[#This Row],[CANTO]],1)))</f>
        <v>Dichoso el hombre</v>
      </c>
      <c r="D62" t="s">
        <v>180</v>
      </c>
      <c r="E62" t="str">
        <f>VLOOKUP(Table14[[#This Row],['#]],'Codigo Cantos'!A4:AN239, 11, FALSE)</f>
        <v>Salmo 1</v>
      </c>
      <c r="F62" t="s">
        <v>20</v>
      </c>
      <c r="G62" s="12" t="str">
        <f>_xlfn.CONCAT("""","archivo","""",": ","""","/cantos/resucito/" &amp; LEFT(Table14[[#This Row],[id]], 1),"/",Table14[[#This Row],[id]],".html","""")</f>
        <v>"archivo": "/cantos/resucito/d/dichosoelhombre.html"</v>
      </c>
      <c r="H62" s="12" t="str">
        <f t="shared" si="0"/>
        <v>{ "id": "dichosoelhombre", "titulo": "Dichoso el hombre", "salmo": "Salmo 1", "letra": "dichoso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 "archivo": "/cantos/resucito/d/dichosoelhombre.html"},</v>
      </c>
    </row>
    <row r="63" spans="1:8" x14ac:dyDescent="0.25">
      <c r="A63">
        <v>53</v>
      </c>
      <c r="B63" t="str" cm="1">
        <f t="array" ref="B6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elcombateescatologico</v>
      </c>
      <c r="C63" t="str">
        <f>REPLACE(LOWER(Table14[[#This Row],[CANTO]]),1,1,UPPER(LEFT(Table14[[#This Row],[CANTO]],1)))</f>
        <v>El combate escatológico</v>
      </c>
      <c r="D63" t="s">
        <v>181</v>
      </c>
      <c r="E63" t="str">
        <f>VLOOKUP(Table14[[#This Row],['#]],'Codigo Cantos'!A4:AN239, 11, FALSE)</f>
        <v>Apocalipsis 19,11-20</v>
      </c>
      <c r="F63" t="s">
        <v>807</v>
      </c>
      <c r="G63" s="12" t="str">
        <f>_xlfn.CONCAT("""","archivo","""",": ","""","/cantos/resucito/" &amp; LEFT(Table14[[#This Row],[id]], 1),"/",Table14[[#This Row],[id]],".html","""")</f>
        <v>"archivo": "/cantos/resucito/e/elcombateescatologico.html"</v>
      </c>
      <c r="H63" s="12" t="str">
        <f t="shared" si="0"/>
        <v>{ "id": "elcombateescatologico", "titulo": "El combate escatológico", "salmo": "Apocalipsis 19,11-20", "letra": "el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"archivo": "/cantos/resucito/e/elcombateescatologico.html"},</v>
      </c>
    </row>
    <row r="64" spans="1:8" x14ac:dyDescent="0.25">
      <c r="A64">
        <v>54</v>
      </c>
      <c r="B64" t="str" cm="1">
        <f t="array" ref="B6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elespiritudelsenorestasobremi</v>
      </c>
      <c r="C64" t="str">
        <f>REPLACE(LOWER(Table14[[#This Row],[CANTO]]),1,1,UPPER(LEFT(Table14[[#This Row],[CANTO]],1)))</f>
        <v>El espíritu del señor está sobre mí</v>
      </c>
      <c r="D64" t="s">
        <v>182</v>
      </c>
      <c r="E64" t="str">
        <f>VLOOKUP(Table14[[#This Row],['#]],'Codigo Cantos'!A4:AN239, 11, FALSE)</f>
        <v>Lucas 4,18 – Isaías 61,1-3</v>
      </c>
      <c r="F64" t="s">
        <v>21</v>
      </c>
      <c r="G64" s="12" t="str">
        <f>_xlfn.CONCAT("""","archivo","""",": ","""","/cantos/resucito/" &amp; LEFT(Table14[[#This Row],[id]], 1),"/",Table14[[#This Row],[id]],".html","""")</f>
        <v>"archivo": "/cantos/resucito/e/elespiritudelsenorestasobremi.html"</v>
      </c>
      <c r="H64" s="12" t="str">
        <f t="shared" si="0"/>
        <v>{ "id": "elespiritudelsenorestasobremi", "titulo": "El espíritu del señor está sobre mí", "salmo": "Lucas 4,18 – Isaías 61,1-3", "letra": "el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"archivo": "/cantos/resucito/e/elespiritudelsenorestasobremi.html"},</v>
      </c>
    </row>
    <row r="65" spans="1:8" x14ac:dyDescent="0.25">
      <c r="A65">
        <v>55</v>
      </c>
      <c r="B65" t="str" cm="1">
        <f t="array" ref="B6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eljacaldelospastores</v>
      </c>
      <c r="C65" t="str">
        <f>REPLACE(LOWER(Table14[[#This Row],[CANTO]]),1,1,UPPER(LEFT(Table14[[#This Row],[CANTO]],1)))</f>
        <v>El jacal de los pastores</v>
      </c>
      <c r="D65" t="s">
        <v>183</v>
      </c>
      <c r="E65" t="str">
        <f>VLOOKUP(Table14[[#This Row],['#]],'Codigo Cantos'!A4:AN239, 11, FALSE)</f>
        <v>Cantar de los Cantares 1,2-8</v>
      </c>
      <c r="F65" t="s">
        <v>22</v>
      </c>
      <c r="G65" s="12" t="str">
        <f>_xlfn.CONCAT("""","archivo","""",": ","""","/cantos/resucito/" &amp; LEFT(Table14[[#This Row],[id]], 1),"/",Table14[[#This Row],[id]],".html","""")</f>
        <v>"archivo": "/cantos/resucito/e/eljacaldelospastores.html"</v>
      </c>
      <c r="H65" s="12" t="str">
        <f t="shared" si="0"/>
        <v>{ "id": "eljacaldelospastores", "titulo": "El jacal de los pastores", "salmo": "Cantar de los Cantares 1,2-8", "letra": "el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"archivo": "/cantos/resucito/e/eljacaldelospastores.html"},</v>
      </c>
    </row>
    <row r="66" spans="1:8" x14ac:dyDescent="0.25">
      <c r="A66">
        <v>56</v>
      </c>
      <c r="B66" t="str" cm="1">
        <f t="array" ref="B6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ellagarero</v>
      </c>
      <c r="C66" t="str">
        <f>REPLACE(LOWER(Table14[[#This Row],[CANTO]]),1,1,UPPER(LEFT(Table14[[#This Row],[CANTO]],1)))</f>
        <v xml:space="preserve">El lagarero </v>
      </c>
      <c r="D66" t="s">
        <v>184</v>
      </c>
      <c r="E66" t="str">
        <f>VLOOKUP(Table14[[#This Row],['#]],'Codigo Cantos'!A4:AN239, 11, FALSE)</f>
        <v>Isaías 63,1-6</v>
      </c>
      <c r="F66" t="s">
        <v>23</v>
      </c>
      <c r="G66" s="12" t="str">
        <f>_xlfn.CONCAT("""","archivo","""",": ","""","/cantos/resucito/" &amp; LEFT(Table14[[#This Row],[id]], 1),"/",Table14[[#This Row],[id]],".html","""")</f>
        <v>"archivo": "/cantos/resucito/e/ellagarero.html"</v>
      </c>
      <c r="H66" s="12" t="str">
        <f t="shared" si="0"/>
        <v>{ "id": "ellagarero", "titulo": "El lagarero ", "salmo": "Isaías 63,1-6", "letra": "el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 "archivo": "/cantos/resucito/e/ellagarero.html"},</v>
      </c>
    </row>
    <row r="67" spans="1:8" x14ac:dyDescent="0.25">
      <c r="A67">
        <v>57</v>
      </c>
      <c r="B67" t="str" cm="1">
        <f t="array" ref="B6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elmesiasleon</v>
      </c>
      <c r="C67" t="str">
        <f>REPLACE(LOWER(Table14[[#This Row],[CANTO]]),1,1,UPPER(LEFT(Table14[[#This Row],[CANTO]],1)))</f>
        <v>El mesías león</v>
      </c>
      <c r="D67" t="s">
        <v>185</v>
      </c>
      <c r="E67" t="str">
        <f>VLOOKUP(Table14[[#This Row],['#]],'Codigo Cantos'!A4:AN239, 11, FALSE)</f>
        <v>Comentario al Apocalipsis (Victorino de Pettau)</v>
      </c>
      <c r="F67" t="s">
        <v>24</v>
      </c>
      <c r="G67" s="12" t="str">
        <f>_xlfn.CONCAT("""","archivo","""",": ","""","/cantos/resucito/" &amp; LEFT(Table14[[#This Row],[id]], 1),"/",Table14[[#This Row],[id]],".html","""")</f>
        <v>"archivo": "/cantos/resucito/e/elmesiasleon.html"</v>
      </c>
      <c r="H67" s="12" t="str">
        <f t="shared" si="0"/>
        <v>{ "id": "elmesiasleon", "titulo": "El mesías león", "salmo": "Comentario al Apocalipsis (Victorino de Pettau)", "letra": "el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"archivo": "/cantos/resucito/e/elmesiasleon.html"},</v>
      </c>
    </row>
    <row r="68" spans="1:8" x14ac:dyDescent="0.25">
      <c r="A68">
        <v>58</v>
      </c>
      <c r="B68" t="str" cm="1">
        <f t="array" ref="B6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elneciopiensaquediosnoexiste</v>
      </c>
      <c r="C68" t="str">
        <f>REPLACE(LOWER(Table14[[#This Row],[CANTO]]),1,1,UPPER(LEFT(Table14[[#This Row],[CANTO]],1)))</f>
        <v>El necio piensa que dios no existe</v>
      </c>
      <c r="D68" t="s">
        <v>186</v>
      </c>
      <c r="E68" t="str">
        <f>VLOOKUP(Table14[[#This Row],['#]],'Codigo Cantos'!A4:AN239, 11, FALSE)</f>
        <v>Salmo 14 (13)</v>
      </c>
      <c r="F68" t="s">
        <v>808</v>
      </c>
      <c r="G68" s="12" t="str">
        <f>_xlfn.CONCAT("""","archivo","""",": ","""","/cantos/resucito/" &amp; LEFT(Table14[[#This Row],[id]], 1),"/",Table14[[#This Row],[id]],".html","""")</f>
        <v>"archivo": "/cantos/resucito/e/elneciopiensaquediosnoexiste.html"</v>
      </c>
      <c r="H68" s="12" t="str">
        <f t="shared" si="0"/>
        <v>{ "id": "elneciopiensaquediosnoexiste", "titulo": "El necio piensa que dios no existe", "salmo": "Salmo 14 (13)", "letra": "el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"archivo": "/cantos/resucito/e/elneciopiensaquediosnoexiste.html"},</v>
      </c>
    </row>
    <row r="69" spans="1:8" x14ac:dyDescent="0.25">
      <c r="A69">
        <v>59</v>
      </c>
      <c r="B69" t="str" cm="1">
        <f t="array" ref="B6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elpuebloquecaminabaenlastinieblas</v>
      </c>
      <c r="C69" t="str">
        <f>REPLACE(LOWER(Table14[[#This Row],[CANTO]]),1,1,UPPER(LEFT(Table14[[#This Row],[CANTO]],1)))</f>
        <v>El pueblo que caminaba en las tinieblas</v>
      </c>
      <c r="D69" t="s">
        <v>187</v>
      </c>
      <c r="E69" t="str">
        <f>VLOOKUP(Table14[[#This Row],['#]],'Codigo Cantos'!A4:AN239, 11, FALSE)</f>
        <v>Isaías 9,1-5</v>
      </c>
      <c r="F69" t="s">
        <v>809</v>
      </c>
      <c r="G69" s="12" t="str">
        <f>_xlfn.CONCAT("""","archivo","""",": ","""","/cantos/resucito/" &amp; LEFT(Table14[[#This Row],[id]], 1),"/",Table14[[#This Row],[id]],".html","""")</f>
        <v>"archivo": "/cantos/resucito/e/elpuebloquecaminabaenlastinieblas.html"</v>
      </c>
      <c r="H69" s="12" t="str">
        <f t="shared" si="0"/>
        <v>{ "id": "elpuebloquecaminabaenlastinieblas", "titulo": "El pueblo que caminaba en las tinieblas", "salmo": "Isaías 9,1-5", "letra": "el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"archivo": "/cantos/resucito/e/elpuebloquecaminabaenlastinieblas.html"},</v>
      </c>
    </row>
    <row r="70" spans="1:8" x14ac:dyDescent="0.25">
      <c r="A70">
        <v>60</v>
      </c>
      <c r="B70" t="str" cm="1">
        <f t="array" ref="B7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elsenoranunciaunanoticia</v>
      </c>
      <c r="C70" t="str">
        <f>REPLACE(LOWER(Table14[[#This Row],[CANTO]]),1,1,UPPER(LEFT(Table14[[#This Row],[CANTO]],1)))</f>
        <v>El señor anuncia una noticia</v>
      </c>
      <c r="D70" t="s">
        <v>188</v>
      </c>
      <c r="E70" t="str">
        <f>VLOOKUP(Table14[[#This Row],['#]],'Codigo Cantos'!A4:AN239, 11, FALSE)</f>
        <v>Salmo 68 (67)</v>
      </c>
      <c r="F70" t="s">
        <v>810</v>
      </c>
      <c r="G70" s="12" t="str">
        <f>_xlfn.CONCAT("""","archivo","""",": ","""","/cantos/resucito/" &amp; LEFT(Table14[[#This Row],[id]], 1),"/",Table14[[#This Row],[id]],".html","""")</f>
        <v>"archivo": "/cantos/resucito/e/elsenoranunciaunanoticia.html"</v>
      </c>
      <c r="H70" s="12" t="str">
        <f t="shared" si="0"/>
        <v>{ "id": "elsenoranunciaunanoticia", "titulo": "El señor anuncia una noticia", "salmo": "Salmo 68 (67)", "letra": "el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"archivo": "/cantos/resucito/e/elsenoranunciaunanoticia.html"},</v>
      </c>
    </row>
    <row r="71" spans="1:8" x14ac:dyDescent="0.25">
      <c r="A71">
        <v>61</v>
      </c>
      <c r="B71" t="str" cm="1">
        <f t="array" ref="B7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elsenoresmipastor</v>
      </c>
      <c r="C71" t="str">
        <f>REPLACE(LOWER(Table14[[#This Row],[CANTO]]),1,1,UPPER(LEFT(Table14[[#This Row],[CANTO]],1)))</f>
        <v>El señor es mi pastor</v>
      </c>
      <c r="D71" t="s">
        <v>189</v>
      </c>
      <c r="E71" t="str">
        <f>VLOOKUP(Table14[[#This Row],['#]],'Codigo Cantos'!A4:AN239, 11, FALSE)</f>
        <v>Salmo 23 (22)</v>
      </c>
      <c r="F71" t="s">
        <v>25</v>
      </c>
      <c r="G71" s="12" t="str">
        <f>_xlfn.CONCAT("""","archivo","""",": ","""","/cantos/resucito/" &amp; LEFT(Table14[[#This Row],[id]], 1),"/",Table14[[#This Row],[id]],".html","""")</f>
        <v>"archivo": "/cantos/resucito/e/elsenoresmipastor.html"</v>
      </c>
      <c r="H71" s="12" t="str">
        <f t="shared" si="0"/>
        <v>{ "id": "elsenoresmipastor", "titulo": "El señor es mi pastor", "salmo": "Salmo 23 (22)", "letra": "el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"archivo": "/cantos/resucito/e/elsenoresmipastor.html"},</v>
      </c>
    </row>
    <row r="72" spans="1:8" x14ac:dyDescent="0.25">
      <c r="A72">
        <v>62</v>
      </c>
      <c r="B72" t="str" cm="1">
        <f t="array" ref="B7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elsenormehadado</v>
      </c>
      <c r="C72" t="str">
        <f>REPLACE(LOWER(Table14[[#This Row],[CANTO]]),1,1,UPPER(LEFT(Table14[[#This Row],[CANTO]],1)))</f>
        <v>El señor me ha dado</v>
      </c>
      <c r="D72" t="s">
        <v>190</v>
      </c>
      <c r="E72" t="str">
        <f>VLOOKUP(Table14[[#This Row],['#]],'Codigo Cantos'!A4:AN239, 11, FALSE)</f>
        <v>Isaías 50,4-10  - Tercer canto del Siervo de Yahveh</v>
      </c>
      <c r="F72" t="s">
        <v>811</v>
      </c>
      <c r="G72" s="12" t="str">
        <f>_xlfn.CONCAT("""","archivo","""",": ","""","/cantos/resucito/" &amp; LEFT(Table14[[#This Row],[id]], 1),"/",Table14[[#This Row],[id]],".html","""")</f>
        <v>"archivo": "/cantos/resucito/e/elsenormehadado.html"</v>
      </c>
      <c r="H72" s="12" t="str">
        <f t="shared" si="0"/>
        <v>{ "id": "elsenormehadado", "titulo": "El señor me ha dado", "salmo": "Isaías 50,4-10  - Tercer canto del Siervo de Yahveh", "letra": "el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"archivo": "/cantos/resucito/e/elsenormehadado.html"},</v>
      </c>
    </row>
    <row r="73" spans="1:8" x14ac:dyDescent="0.25">
      <c r="A73">
        <v>63</v>
      </c>
      <c r="B73" t="str" cm="1">
        <f t="array" ref="B7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elielilamasabactani</v>
      </c>
      <c r="C73" t="str">
        <f>REPLACE(LOWER(Table14[[#This Row],[CANTO]]),1,1,UPPER(LEFT(Table14[[#This Row],[CANTO]],1)))</f>
        <v>Elí, elí, lamá sabactaní</v>
      </c>
      <c r="D73" t="s">
        <v>191</v>
      </c>
      <c r="E73" t="str">
        <f>VLOOKUP(Table14[[#This Row],['#]],'Codigo Cantos'!A4:AN239, 11, FALSE)</f>
        <v>Salmo 22 (21)</v>
      </c>
      <c r="F73" t="s">
        <v>812</v>
      </c>
      <c r="G73" s="12" t="str">
        <f>_xlfn.CONCAT("""","archivo","""",": ","""","/cantos/resucito/" &amp; LEFT(Table14[[#This Row],[id]], 1),"/",Table14[[#This Row],[id]],".html","""")</f>
        <v>"archivo": "/cantos/resucito/e/elielilamasabactani.html"</v>
      </c>
      <c r="H73" s="12" t="str">
        <f t="shared" si="0"/>
        <v>{ "id": "elielilamasabactani", "titulo": "Elí, elí, lamá sabactaní", "salmo": "Salmo 22 (21)", "letra": "elí,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"archivo": "/cantos/resucito/e/elielilamasabactani.html"},</v>
      </c>
    </row>
    <row r="74" spans="1:8" x14ac:dyDescent="0.25">
      <c r="A74">
        <v>64</v>
      </c>
      <c r="B74" t="str" cm="1">
        <f t="array" ref="B7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enmediodeaquelgentio</v>
      </c>
      <c r="C74" t="str">
        <f>REPLACE(LOWER(Table14[[#This Row],[CANTO]]),1,1,UPPER(LEFT(Table14[[#This Row],[CANTO]],1)))</f>
        <v xml:space="preserve">En medio de aquel gentío </v>
      </c>
      <c r="D74" t="s">
        <v>192</v>
      </c>
      <c r="E74" t="str">
        <f>VLOOKUP(Table14[[#This Row],['#]],'Codigo Cantos'!A4:AN239, 11, FALSE)</f>
        <v>Lucas 8,42b-48</v>
      </c>
      <c r="F74" t="s">
        <v>813</v>
      </c>
      <c r="G74" s="12" t="str">
        <f>_xlfn.CONCAT("""","archivo","""",": ","""","/cantos/resucito/" &amp; LEFT(Table14[[#This Row],[id]], 1),"/",Table14[[#This Row],[id]],".html","""")</f>
        <v>"archivo": "/cantos/resucito/e/enmediodeaquelgentio.html"</v>
      </c>
      <c r="H74" s="12" t="str">
        <f t="shared" si="0"/>
        <v>{ "id": "enmediodeaquelgentio", "titulo": "En medio de aquel gentío ", "salmo": "Lucas 8,42b-48", "letra": "en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"archivo": "/cantos/resucito/e/enmediodeaquelgentio.html"},</v>
      </c>
    </row>
    <row r="75" spans="1:8" x14ac:dyDescent="0.25">
      <c r="A75">
        <v>65</v>
      </c>
      <c r="B75" t="str" cm="1">
        <f t="array" ref="B7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enunanocheoscura</v>
      </c>
      <c r="C75" t="str">
        <f>REPLACE(LOWER(Table14[[#This Row],[CANTO]]),1,1,UPPER(LEFT(Table14[[#This Row],[CANTO]],1)))</f>
        <v xml:space="preserve">En una noche oscura </v>
      </c>
      <c r="D75" t="s">
        <v>193</v>
      </c>
      <c r="E75" t="str">
        <f>VLOOKUP(Table14[[#This Row],['#]],'Codigo Cantos'!A4:AN239, 11, FALSE)</f>
        <v>Subida al Monte Carmelo – San Juan de la Cruz</v>
      </c>
      <c r="F75" t="s">
        <v>26</v>
      </c>
      <c r="G75" s="12" t="str">
        <f>_xlfn.CONCAT("""","archivo","""",": ","""","/cantos/resucito/" &amp; LEFT(Table14[[#This Row],[id]], 1),"/",Table14[[#This Row],[id]],".html","""")</f>
        <v>"archivo": "/cantos/resucito/e/enunanocheoscura.html"</v>
      </c>
      <c r="H75" s="12" t="str">
        <f t="shared" si="0"/>
        <v>{ "id": "enunanocheoscura", "titulo": "En una noche oscura ", "salmo": "Subida al Monte Carmelo – San Juan de la Cruz", "letra": "en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"archivo": "/cantos/resucito/e/enunanocheoscura.html"},</v>
      </c>
    </row>
    <row r="76" spans="1:8" x14ac:dyDescent="0.25">
      <c r="A76">
        <v>66</v>
      </c>
      <c r="B76" t="str" cm="1">
        <f t="array" ref="B7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eresdignodetomarellibro</v>
      </c>
      <c r="C76" t="str">
        <f>REPLACE(LOWER(Table14[[#This Row],[CANTO]]),1,1,UPPER(LEFT(Table14[[#This Row],[CANTO]],1)))</f>
        <v>Eres digno de tomar el libro</v>
      </c>
      <c r="D76" t="s">
        <v>194</v>
      </c>
      <c r="E76" t="str">
        <f>VLOOKUP(Table14[[#This Row],['#]],'Codigo Cantos'!A4:AN239, 11, FALSE)</f>
        <v>Apocalipsis 5,9ss</v>
      </c>
      <c r="F76" t="s">
        <v>814</v>
      </c>
      <c r="G76" s="12" t="str">
        <f>_xlfn.CONCAT("""","archivo","""",": ","""","/cantos/resucito/" &amp; LEFT(Table14[[#This Row],[id]], 1),"/",Table14[[#This Row],[id]],".html","""")</f>
        <v>"archivo": "/cantos/resucito/e/eresdignodetomarellibro.html"</v>
      </c>
      <c r="H76" s="12" t="str">
        <f t="shared" ref="H76:H139" si="1">_xlfn.CONCAT("{ ","""","id","""",": ","""","",B76,"""",", ","""","titulo","""",": ","""",C76,"""",", ","""","salmo","""",": ","""",E76,"""",", ","""","letra","""",": ","""",F76,"""",", ",G76,"},")</f>
        <v>{ "id": "eresdignodetomarellibro", "titulo": "Eres digno de tomar el libro", "salmo": "Apocalipsis 5,9ss", "letra": "eres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"archivo": "/cantos/resucito/e/eresdignodetomarellibro.html"},</v>
      </c>
    </row>
    <row r="77" spans="1:8" x14ac:dyDescent="0.25">
      <c r="A77">
        <v>67</v>
      </c>
      <c r="B77" t="str" cm="1">
        <f t="array" ref="B7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ereshermoso</v>
      </c>
      <c r="C77" t="str">
        <f>REPLACE(LOWER(Table14[[#This Row],[CANTO]]),1,1,UPPER(LEFT(Table14[[#This Row],[CANTO]],1)))</f>
        <v>Eres hermoso</v>
      </c>
      <c r="D77" t="s">
        <v>196</v>
      </c>
      <c r="E77" t="str">
        <f>VLOOKUP(Table14[[#This Row],['#]],'Codigo Cantos'!A4:AN239, 11, FALSE)</f>
        <v xml:space="preserve">Salmo 45 (44) </v>
      </c>
      <c r="F77" t="s">
        <v>27</v>
      </c>
      <c r="G77" s="12" t="str">
        <f>_xlfn.CONCAT("""","archivo","""",": ","""","/cantos/resucito/" &amp; LEFT(Table14[[#This Row],[id]], 1),"/",Table14[[#This Row],[id]],".html","""")</f>
        <v>"archivo": "/cantos/resucito/e/ereshermoso.html"</v>
      </c>
      <c r="H77" s="12" t="str">
        <f t="shared" si="1"/>
        <v>{ "id": "ereshermoso", "titulo": "Eres hermoso", "salmo": "Salmo 45 (44) ", "letra": "eres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"archivo": "/cantos/resucito/e/ereshermoso.html"},</v>
      </c>
    </row>
    <row r="78" spans="1:8" x14ac:dyDescent="0.25">
      <c r="A78">
        <v>68</v>
      </c>
      <c r="B78" t="str" cm="1">
        <f t="array" ref="B7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espaciente</v>
      </c>
      <c r="C78" t="str">
        <f>REPLACE(LOWER(Table14[[#This Row],[CANTO]]),1,1,UPPER(LEFT(Table14[[#This Row],[CANTO]],1)))</f>
        <v>Es paciente</v>
      </c>
      <c r="D78" t="s">
        <v>197</v>
      </c>
      <c r="E78" t="str">
        <f>VLOOKUP(Table14[[#This Row],['#]],'Codigo Cantos'!A4:AN239, 11, FALSE)</f>
        <v xml:space="preserve">Himno al Espíritu Santo (Kiko Argüello) </v>
      </c>
      <c r="F78" t="s">
        <v>815</v>
      </c>
      <c r="G78" s="12" t="str">
        <f>_xlfn.CONCAT("""","archivo","""",": ","""","/cantos/resucito/" &amp; LEFT(Table14[[#This Row],[id]], 1),"/",Table14[[#This Row],[id]],".html","""")</f>
        <v>"archivo": "/cantos/resucito/e/espaciente.html"</v>
      </c>
      <c r="H78" s="12" t="str">
        <f t="shared" si="1"/>
        <v>{ "id": "espaciente", "titulo": "Es paciente", "salmo": "Himno al Espíritu Santo (Kiko Argüello) ", "letra": "es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"archivo": "/cantos/resucito/e/espaciente.html"},</v>
      </c>
    </row>
    <row r="79" spans="1:8" x14ac:dyDescent="0.25">
      <c r="A79">
        <v>69</v>
      </c>
      <c r="B79" t="str" cm="1">
        <f t="array" ref="B7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escondemeenloocultodetutienda</v>
      </c>
      <c r="C79" t="str">
        <f>REPLACE(LOWER(Table14[[#This Row],[CANTO]]),1,1,UPPER(LEFT(Table14[[#This Row],[CANTO]],1)))</f>
        <v xml:space="preserve">Escóndeme en lo oculto de tu tienda </v>
      </c>
      <c r="D79" t="s">
        <v>198</v>
      </c>
      <c r="E79" t="str">
        <f>VLOOKUP(Table14[[#This Row],['#]],'Codigo Cantos'!A4:AN239, 11, FALSE)</f>
        <v>Salmo 27 (26)</v>
      </c>
      <c r="F79" t="s">
        <v>28</v>
      </c>
      <c r="G79" s="12" t="str">
        <f>_xlfn.CONCAT("""","archivo","""",": ","""","/cantos/resucito/" &amp; LEFT(Table14[[#This Row],[id]], 1),"/",Table14[[#This Row],[id]],".html","""")</f>
        <v>"archivo": "/cantos/resucito/e/escondemeenloocultodetutienda.html"</v>
      </c>
      <c r="H79" s="12" t="str">
        <f t="shared" si="1"/>
        <v>{ "id": "escondemeenloocultodetutienda", "titulo": "Escóndeme en lo oculto de tu tienda ", "salmo": "Salmo 27 (26)", "letra": "escóndeme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"archivo": "/cantos/resucito/e/escondemeenloocultodetutienda.html"},</v>
      </c>
    </row>
    <row r="80" spans="1:8" x14ac:dyDescent="0.25">
      <c r="A80">
        <v>70</v>
      </c>
      <c r="B80" t="str" cm="1">
        <f t="array" ref="B8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escuchadislaslejanas</v>
      </c>
      <c r="C80" t="str">
        <f>REPLACE(LOWER(Table14[[#This Row],[CANTO]]),1,1,UPPER(LEFT(Table14[[#This Row],[CANTO]],1)))</f>
        <v xml:space="preserve">Escuchad, islas lejanas </v>
      </c>
      <c r="D80" t="s">
        <v>199</v>
      </c>
      <c r="E80" t="str">
        <f>VLOOKUP(Table14[[#This Row],['#]],'Codigo Cantos'!A4:AN239, 11, FALSE)</f>
        <v>Isaias 49,1-16 - Segundo canto de Siervo de Yahveh</v>
      </c>
      <c r="F80" t="s">
        <v>29</v>
      </c>
      <c r="G80" s="12" t="str">
        <f>_xlfn.CONCAT("""","archivo","""",": ","""","/cantos/resucito/" &amp; LEFT(Table14[[#This Row],[id]], 1),"/",Table14[[#This Row],[id]],".html","""")</f>
        <v>"archivo": "/cantos/resucito/e/escuchadislaslejanas.html"</v>
      </c>
      <c r="H80" s="12" t="str">
        <f t="shared" si="1"/>
        <v>{ "id": "escuchadislaslejanas", "titulo": "Escuchad, islas lejanas ", "salmo": "Isaias 49,1-16 - Segundo canto de Siervo de Yahveh", "letra": "escuchad,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"archivo": "/cantos/resucito/e/escuchadislaslejanas.html"},</v>
      </c>
    </row>
    <row r="81" spans="1:8" x14ac:dyDescent="0.25">
      <c r="A81">
        <v>71</v>
      </c>
      <c r="B81" t="str" cm="1">
        <f t="array" ref="B8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esteeseldiaenqueactuoelsenor</v>
      </c>
      <c r="C81" t="str">
        <f>REPLACE(LOWER(Table14[[#This Row],[CANTO]]),1,1,UPPER(LEFT(Table14[[#This Row],[CANTO]],1)))</f>
        <v xml:space="preserve">Este es el día en que actuó el señor </v>
      </c>
      <c r="D81" t="s">
        <v>200</v>
      </c>
      <c r="E81" t="str">
        <f>VLOOKUP(Table14[[#This Row],['#]],'Codigo Cantos'!A4:AN239, 11, FALSE)</f>
        <v>Sal 118 (117)</v>
      </c>
      <c r="F81" t="s">
        <v>30</v>
      </c>
      <c r="G81" s="12" t="str">
        <f>_xlfn.CONCAT("""","archivo","""",": ","""","/cantos/resucito/" &amp; LEFT(Table14[[#This Row],[id]], 1),"/",Table14[[#This Row],[id]],".html","""")</f>
        <v>"archivo": "/cantos/resucito/e/esteeseldiaenqueactuoelsenor.html"</v>
      </c>
      <c r="H81" s="12" t="str">
        <f t="shared" si="1"/>
        <v>{ "id": "esteeseldiaenqueactuoelsenor", "titulo": "Este es el día en que actuó el señor ", "salmo": "Sal 118 (117)", "letra": "este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"archivo": "/cantos/resucito/e/esteeseldiaenqueactuoelsenor.html"},</v>
      </c>
    </row>
    <row r="82" spans="1:8" x14ac:dyDescent="0.25">
      <c r="A82">
        <v>72</v>
      </c>
      <c r="B82" t="str" cm="1">
        <f t="array" ref="B8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esteeselmandamientomio</v>
      </c>
      <c r="C82" t="str">
        <f>REPLACE(LOWER(Table14[[#This Row],[CANTO]]),1,1,UPPER(LEFT(Table14[[#This Row],[CANTO]],1)))</f>
        <v xml:space="preserve">Este es el mandamiento mío </v>
      </c>
      <c r="D82" t="s">
        <v>201</v>
      </c>
      <c r="E82" t="str">
        <f>VLOOKUP(Table14[[#This Row],['#]],'Codigo Cantos'!A4:AN239, 11, FALSE)</f>
        <v>Jn 15,12ss</v>
      </c>
      <c r="F82" t="s">
        <v>31</v>
      </c>
      <c r="G82" s="12" t="str">
        <f>_xlfn.CONCAT("""","archivo","""",": ","""","/cantos/resucito/" &amp; LEFT(Table14[[#This Row],[id]], 1),"/",Table14[[#This Row],[id]],".html","""")</f>
        <v>"archivo": "/cantos/resucito/e/esteeselmandamientomio.html"</v>
      </c>
      <c r="H82" s="12" t="str">
        <f t="shared" si="1"/>
        <v>{ "id": "esteeselmandamientomio", "titulo": "Este es el mandamiento mío ", "salmo": "Jn 15,12ss", "letra": "este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"archivo": "/cantos/resucito/e/esteeselmandamientomio.html"},</v>
      </c>
    </row>
    <row r="83" spans="1:8" x14ac:dyDescent="0.25">
      <c r="A83">
        <v>73</v>
      </c>
      <c r="B83" t="str" cm="1">
        <f t="array" ref="B8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evenushalomalejem</v>
      </c>
      <c r="C83" t="str">
        <f>REPLACE(LOWER(Table14[[#This Row],[CANTO]]),1,1,UPPER(LEFT(Table14[[#This Row],[CANTO]],1)))</f>
        <v xml:space="preserve">Evenu shalom alejem </v>
      </c>
      <c r="D83" t="s">
        <v>203</v>
      </c>
      <c r="E83" t="str">
        <f>VLOOKUP(Table14[[#This Row],['#]],'Codigo Cantos'!A4:AN239, 11, FALSE)</f>
        <v>Melodía hebraica</v>
      </c>
      <c r="F83" t="s">
        <v>32</v>
      </c>
      <c r="G83" s="12" t="str">
        <f>_xlfn.CONCAT("""","archivo","""",": ","""","/cantos/resucito/" &amp; LEFT(Table14[[#This Row],[id]], 1),"/",Table14[[#This Row],[id]],".html","""")</f>
        <v>"archivo": "/cantos/resucito/e/evenushalomalejem.html"</v>
      </c>
      <c r="H83" s="12" t="str">
        <f t="shared" si="1"/>
        <v>{ "id": "evenushalomalejem", "titulo": "Evenu shalom alejem ", "salmo": "Melodía hebraica", "letra": "evenu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"archivo": "/cantos/resucito/e/evenushalomalejem.html"},</v>
      </c>
    </row>
    <row r="84" spans="1:8" x14ac:dyDescent="0.25">
      <c r="A84">
        <v>74</v>
      </c>
      <c r="B84" t="str" cm="1">
        <f t="array" ref="B8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extiendomismanos</v>
      </c>
      <c r="C84" t="str">
        <f>REPLACE(LOWER(Table14[[#This Row],[CANTO]]),1,1,UPPER(LEFT(Table14[[#This Row],[CANTO]],1)))</f>
        <v xml:space="preserve">Extiendo mis manos </v>
      </c>
      <c r="D84" t="s">
        <v>205</v>
      </c>
      <c r="E84" t="str">
        <f>VLOOKUP(Table14[[#This Row],['#]],'Codigo Cantos'!A4:AN239, 11, FALSE)</f>
        <v>Oda XXVII de Salomón</v>
      </c>
      <c r="F84" t="s">
        <v>33</v>
      </c>
      <c r="G84" s="12" t="str">
        <f>_xlfn.CONCAT("""","archivo","""",": ","""","/cantos/resucito/" &amp; LEFT(Table14[[#This Row],[id]], 1),"/",Table14[[#This Row],[id]],".html","""")</f>
        <v>"archivo": "/cantos/resucito/e/extiendomismanos.html"</v>
      </c>
      <c r="H84" s="12" t="str">
        <f t="shared" si="1"/>
        <v>{ "id": "extiendomismanos", "titulo": "Extiendo mis manos ", "salmo": "Oda XXVII de Salomón", "letra": "extiendo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"archivo": "/cantos/resucito/e/extiendomismanos.html"},</v>
      </c>
    </row>
    <row r="85" spans="1:8" x14ac:dyDescent="0.25">
      <c r="A85">
        <v>75</v>
      </c>
      <c r="B85" t="str" cm="1">
        <f t="array" ref="B8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exultadjustosenelsenor</v>
      </c>
      <c r="C85" t="str">
        <f>REPLACE(LOWER(Table14[[#This Row],[CANTO]]),1,1,UPPER(LEFT(Table14[[#This Row],[CANTO]],1)))</f>
        <v>Exultad, justos, en el señor</v>
      </c>
      <c r="D85" t="s">
        <v>207</v>
      </c>
      <c r="E85" t="str">
        <f>VLOOKUP(Table14[[#This Row],['#]],'Codigo Cantos'!A4:AN239, 11, FALSE)</f>
        <v>Sal 33 (32)</v>
      </c>
      <c r="F85" t="s">
        <v>34</v>
      </c>
      <c r="G85" s="12" t="str">
        <f>_xlfn.CONCAT("""","archivo","""",": ","""","/cantos/resucito/" &amp; LEFT(Table14[[#This Row],[id]], 1),"/",Table14[[#This Row],[id]],".html","""")</f>
        <v>"archivo": "/cantos/resucito/e/exultadjustosenelsenor.html"</v>
      </c>
      <c r="H85" s="12" t="str">
        <f t="shared" si="1"/>
        <v>{ "id": "exultadjustosenelsenor", "titulo": "Exultad, justos, en el señor", "salmo": "Sal 33 (32)", "letra": "exultad,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"archivo": "/cantos/resucito/e/exultadjustosenelsenor.html"},</v>
      </c>
    </row>
    <row r="86" spans="1:8" x14ac:dyDescent="0.25">
      <c r="A86">
        <v>76</v>
      </c>
      <c r="B86" t="str" cm="1">
        <f t="array" ref="B8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felicidadparaelhombre</v>
      </c>
      <c r="C86" t="str">
        <f>REPLACE(LOWER(Table14[[#This Row],[CANTO]]),1,1,UPPER(LEFT(Table14[[#This Row],[CANTO]],1)))</f>
        <v xml:space="preserve">Felicidad para el hombre </v>
      </c>
      <c r="D86" t="s">
        <v>208</v>
      </c>
      <c r="E86" t="str">
        <f>VLOOKUP(Table14[[#This Row],['#]],'Codigo Cantos'!A4:AN239, 11, FALSE)</f>
        <v>Sal 128 (127)</v>
      </c>
      <c r="F86" t="s">
        <v>816</v>
      </c>
      <c r="G86" s="12" t="str">
        <f>_xlfn.CONCAT("""","archivo","""",": ","""","/cantos/resucito/" &amp; LEFT(Table14[[#This Row],[id]], 1),"/",Table14[[#This Row],[id]],".html","""")</f>
        <v>"archivo": "/cantos/resucito/f/felicidadparaelhombre.html"</v>
      </c>
      <c r="H86" s="12" t="str">
        <f t="shared" si="1"/>
        <v>{ "id": "felicidadparaelhombre", "titulo": "Felicidad para el hombre ", "salmo": "Sal 128 (127)", "letra": "felicidad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"archivo": "/cantos/resucito/f/felicidadparaelhombre.html"},</v>
      </c>
    </row>
    <row r="87" spans="1:8" x14ac:dyDescent="0.25">
      <c r="A87">
        <v>77</v>
      </c>
      <c r="B87" t="str" cm="1">
        <f t="array" ref="B8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graciasayahveh</v>
      </c>
      <c r="C87" t="str">
        <f>REPLACE(LOWER(Table14[[#This Row],[CANTO]]),1,1,UPPER(LEFT(Table14[[#This Row],[CANTO]],1)))</f>
        <v>Gracias a yahveh</v>
      </c>
      <c r="D87" t="s">
        <v>210</v>
      </c>
      <c r="E87" t="str">
        <f>VLOOKUP(Table14[[#This Row],['#]],'Codigo Cantos'!A4:AN239, 11, FALSE)</f>
        <v>Sal 136 (135) - Melodía hebraica</v>
      </c>
      <c r="F87" t="s">
        <v>817</v>
      </c>
      <c r="G87" s="12" t="str">
        <f>_xlfn.CONCAT("""","archivo","""",": ","""","/cantos/resucito/" &amp; LEFT(Table14[[#This Row],[id]], 1),"/",Table14[[#This Row],[id]],".html","""")</f>
        <v>"archivo": "/cantos/resucito/g/graciasayahveh.html"</v>
      </c>
      <c r="H87" s="12" t="str">
        <f t="shared" si="1"/>
        <v>{ "id": "graciasayahveh", "titulo": "Gracias a yahveh", "salmo": "Sal 136 (135) - Melodía hebraica", "letra": "gracias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"archivo": "/cantos/resucito/g/graciasayahveh.html"},</v>
      </c>
    </row>
    <row r="88" spans="1:8" x14ac:dyDescent="0.25">
      <c r="A88">
        <v>78</v>
      </c>
      <c r="B88" t="str" cm="1">
        <f t="array" ref="B8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gritadjubilosos</v>
      </c>
      <c r="C88" t="str">
        <f>REPLACE(LOWER(Table14[[#This Row],[CANTO]]),1,1,UPPER(LEFT(Table14[[#This Row],[CANTO]],1)))</f>
        <v>Gritad jubilosos</v>
      </c>
      <c r="D88" t="s">
        <v>212</v>
      </c>
      <c r="E88" t="str">
        <f>VLOOKUP(Table14[[#This Row],['#]],'Codigo Cantos'!A4:AN239, 11, FALSE)</f>
        <v>Isaías 12,1ss</v>
      </c>
      <c r="F88" t="s">
        <v>818</v>
      </c>
      <c r="G88" s="12" t="str">
        <f>_xlfn.CONCAT("""","archivo","""",": ","""","/cantos/resucito/" &amp; LEFT(Table14[[#This Row],[id]], 1),"/",Table14[[#This Row],[id]],".html","""")</f>
        <v>"archivo": "/cantos/resucito/g/gritadjubilosos.html"</v>
      </c>
      <c r="H88" s="12" t="str">
        <f t="shared" si="1"/>
        <v>{ "id": "gritadjubilosos", "titulo": "Gritad jubilosos", "salmo": "Isaías 12,1ss", "letra": "gritad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"archivo": "/cantos/resucito/g/gritadjubilosos.html"},</v>
      </c>
    </row>
    <row r="89" spans="1:8" x14ac:dyDescent="0.25">
      <c r="A89">
        <v>79</v>
      </c>
      <c r="B89" t="str" cm="1">
        <f t="array" ref="B8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haciatimoradasanta</v>
      </c>
      <c r="C89" t="str">
        <f>REPLACE(LOWER(Table14[[#This Row],[CANTO]]),1,1,UPPER(LEFT(Table14[[#This Row],[CANTO]],1)))</f>
        <v>Hacia ti, morada santa</v>
      </c>
      <c r="D89" t="s">
        <v>213</v>
      </c>
      <c r="E89" t="str">
        <f>VLOOKUP(Table14[[#This Row],['#]],'Codigo Cantos'!A4:AN239, 11, FALSE)</f>
        <v>Himno procesional eucarístico (Kiko Argüello)</v>
      </c>
      <c r="F89" t="s">
        <v>35</v>
      </c>
      <c r="G89" s="12" t="str">
        <f>_xlfn.CONCAT("""","archivo","""",": ","""","/cantos/resucito/" &amp; LEFT(Table14[[#This Row],[id]], 1),"/",Table14[[#This Row],[id]],".html","""")</f>
        <v>"archivo": "/cantos/resucito/h/haciatimoradasanta.html"</v>
      </c>
      <c r="H89" s="12" t="str">
        <f t="shared" si="1"/>
        <v>{ "id": "haciatimoradasanta", "titulo": "Hacia ti, morada santa", "salmo": "Himno procesional eucarístico (Kiko Argüello)", "letra": "hacia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"archivo": "/cantos/resucito/h/haciatimoradasanta.html"},</v>
      </c>
    </row>
    <row r="90" spans="1:8" x14ac:dyDescent="0.25">
      <c r="A90">
        <v>80</v>
      </c>
      <c r="B90" t="str" cm="1">
        <f t="array" ref="B9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hastacuando</v>
      </c>
      <c r="C90" t="str">
        <f>REPLACE(LOWER(Table14[[#This Row],[CANTO]]),1,1,UPPER(LEFT(Table14[[#This Row],[CANTO]],1)))</f>
        <v>Hasta cuándo</v>
      </c>
      <c r="D90" t="s">
        <v>214</v>
      </c>
      <c r="E90" t="str">
        <f>VLOOKUP(Table14[[#This Row],['#]],'Codigo Cantos'!A4:AN239, 11, FALSE)</f>
        <v>Sal 13 (12)</v>
      </c>
      <c r="F90" t="s">
        <v>36</v>
      </c>
      <c r="G90" s="12" t="str">
        <f>_xlfn.CONCAT("""","archivo","""",": ","""","/cantos/resucito/" &amp; LEFT(Table14[[#This Row],[id]], 1),"/",Table14[[#This Row],[id]],".html","""")</f>
        <v>"archivo": "/cantos/resucito/h/hastacuando.html"</v>
      </c>
      <c r="H90" s="12" t="str">
        <f t="shared" si="1"/>
        <v>{ "id": "hastacuando", "titulo": "Hasta cuándo", "salmo": "Sal 13 (12)", "letra": "hasta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"archivo": "/cantos/resucito/h/hastacuando.html"},</v>
      </c>
    </row>
    <row r="91" spans="1:8" x14ac:dyDescent="0.25">
      <c r="A91">
        <v>81</v>
      </c>
      <c r="B91" t="str" cm="1">
        <f t="array" ref="B9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heaquimisiervo</v>
      </c>
      <c r="C91" t="str">
        <f>REPLACE(LOWER(Table14[[#This Row],[CANTO]]),1,1,UPPER(LEFT(Table14[[#This Row],[CANTO]],1)))</f>
        <v>He aquí mi siervo</v>
      </c>
      <c r="D91" t="s">
        <v>216</v>
      </c>
      <c r="E91" t="str">
        <f>VLOOKUP(Table14[[#This Row],['#]],'Codigo Cantos'!A4:AN239, 11, FALSE)</f>
        <v>Isaías 42,1-4; Mateo 12,18-21 - Primer canto de Siervo de Yahveh</v>
      </c>
      <c r="F91" t="s">
        <v>37</v>
      </c>
      <c r="G91" s="12" t="str">
        <f>_xlfn.CONCAT("""","archivo","""",": ","""","/cantos/resucito/" &amp; LEFT(Table14[[#This Row],[id]], 1),"/",Table14[[#This Row],[id]],".html","""")</f>
        <v>"archivo": "/cantos/resucito/h/heaquimisiervo.html"</v>
      </c>
      <c r="H91" s="12" t="str">
        <f t="shared" si="1"/>
        <v>{ "id": "heaquimisiervo", "titulo": "He aquí mi siervo", "salmo": "Isaías 42,1-4; Mateo 12,18-21 - Primer canto de Siervo de Yahveh", "letra": "he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"archivo": "/cantos/resucito/h/heaquimisiervo.html"},</v>
      </c>
    </row>
    <row r="92" spans="1:8" x14ac:dyDescent="0.25">
      <c r="A92">
        <v>82</v>
      </c>
      <c r="B92" t="str" cm="1">
        <f t="array" ref="B9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heaquiquevengopresto</v>
      </c>
      <c r="C92" t="str">
        <f>REPLACE(LOWER(Table14[[#This Row],[CANTO]]),1,1,UPPER(LEFT(Table14[[#This Row],[CANTO]],1)))</f>
        <v>He aquí que vengo presto</v>
      </c>
      <c r="D92" t="s">
        <v>217</v>
      </c>
      <c r="E92" t="str">
        <f>VLOOKUP(Table14[[#This Row],['#]],'Codigo Cantos'!A4:AN239, 11, FALSE)</f>
        <v>Apocalipsis 22,12-16</v>
      </c>
      <c r="F92" t="s">
        <v>38</v>
      </c>
      <c r="G92" s="12" t="str">
        <f>_xlfn.CONCAT("""","archivo","""",": ","""","/cantos/resucito/" &amp; LEFT(Table14[[#This Row],[id]], 1),"/",Table14[[#This Row],[id]],".html","""")</f>
        <v>"archivo": "/cantos/resucito/h/heaquiquevengopresto.html"</v>
      </c>
      <c r="H92" s="12" t="str">
        <f t="shared" si="1"/>
        <v>{ "id": "heaquiquevengopresto", "titulo": "He aquí que vengo presto", "salmo": "Apocalipsis 22,12-16", "letra": "he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"archivo": "/cantos/resucito/h/heaquiquevengopresto.html"},</v>
      </c>
    </row>
    <row r="93" spans="1:8" x14ac:dyDescent="0.25">
      <c r="A93">
        <v>83</v>
      </c>
      <c r="B93" t="str" cm="1">
        <f t="array" ref="B9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heesperadoenelsenor</v>
      </c>
      <c r="C93" t="str">
        <f>REPLACE(LOWER(Table14[[#This Row],[CANTO]]),1,1,UPPER(LEFT(Table14[[#This Row],[CANTO]],1)))</f>
        <v>He esperado en el señor</v>
      </c>
      <c r="D93" t="s">
        <v>218</v>
      </c>
      <c r="E93" t="str">
        <f>VLOOKUP(Table14[[#This Row],['#]],'Codigo Cantos'!A4:AN239, 11, FALSE)</f>
        <v>Salmo 40 (39)</v>
      </c>
      <c r="F93" t="s">
        <v>819</v>
      </c>
      <c r="G93" s="12" t="str">
        <f>_xlfn.CONCAT("""","archivo","""",": ","""","/cantos/resucito/" &amp; LEFT(Table14[[#This Row],[id]], 1),"/",Table14[[#This Row],[id]],".html","""")</f>
        <v>"archivo": "/cantos/resucito/h/heesperadoenelsenor.html"</v>
      </c>
      <c r="H93" s="12" t="str">
        <f t="shared" si="1"/>
        <v>{ "id": "heesperadoenelsenor", "titulo": "He esperado en el señor", "salmo": "Salmo 40 (39)", "letra": "he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"archivo": "/cantos/resucito/h/heesperadoenelsenor.html"},</v>
      </c>
    </row>
    <row r="94" spans="1:8" x14ac:dyDescent="0.25">
      <c r="A94">
        <v>84</v>
      </c>
      <c r="B94" t="str" cm="1">
        <f t="array" ref="B9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hijasdejerusalen</v>
      </c>
      <c r="C94" t="str">
        <f>REPLACE(LOWER(Table14[[#This Row],[CANTO]]),1,1,UPPER(LEFT(Table14[[#This Row],[CANTO]],1)))</f>
        <v>Hijas de jerusalén</v>
      </c>
      <c r="D94" t="s">
        <v>219</v>
      </c>
      <c r="E94" t="str">
        <f>VLOOKUP(Table14[[#This Row],['#]],'Codigo Cantos'!A4:AN239, 11, FALSE)</f>
        <v>Lucas 23,28-46</v>
      </c>
      <c r="F94" t="s">
        <v>39</v>
      </c>
      <c r="G94" s="12" t="str">
        <f>_xlfn.CONCAT("""","archivo","""",": ","""","/cantos/resucito/" &amp; LEFT(Table14[[#This Row],[id]], 1),"/",Table14[[#This Row],[id]],".html","""")</f>
        <v>"archivo": "/cantos/resucito/h/hijasdejerusalen.html"</v>
      </c>
      <c r="H94" s="12" t="str">
        <f t="shared" si="1"/>
        <v>{ "id": "hijasdejerusalen", "titulo": "Hijas de jerusalén", "salmo": "Lucas 23,28-46", "letra": "hijas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"archivo": "/cantos/resucito/h/hijasdejerusalen.html"},</v>
      </c>
    </row>
    <row r="95" spans="1:8" x14ac:dyDescent="0.25">
      <c r="A95">
        <v>85</v>
      </c>
      <c r="B95" t="str" cm="1">
        <f t="array" ref="B9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himnoacristoluz</v>
      </c>
      <c r="C95" t="str">
        <f>REPLACE(LOWER(Table14[[#This Row],[CANTO]]),1,1,UPPER(LEFT(Table14[[#This Row],[CANTO]],1)))</f>
        <v>Himno a cristo luz</v>
      </c>
      <c r="D95" t="s">
        <v>220</v>
      </c>
      <c r="E95" t="str">
        <f>VLOOKUP(Table14[[#This Row],['#]],'Codigo Cantos'!A4:AN239, 11, FALSE)</f>
        <v>Himno vespertino (San Gregorio Nacianceno)</v>
      </c>
      <c r="F95" t="s">
        <v>820</v>
      </c>
      <c r="G95" s="12" t="str">
        <f>_xlfn.CONCAT("""","archivo","""",": ","""","/cantos/resucito/" &amp; LEFT(Table14[[#This Row],[id]], 1),"/",Table14[[#This Row],[id]],".html","""")</f>
        <v>"archivo": "/cantos/resucito/h/himnoacristoluz.html"</v>
      </c>
      <c r="H95" s="12" t="str">
        <f t="shared" si="1"/>
        <v>{ "id": "himnoacristoluz", "titulo": "Himno a cristo luz", "salmo": "Himno vespertino (San Gregorio Nacianceno)", "letra": "himno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 "archivo": "/cantos/resucito/h/himnoacristoluz.html"},</v>
      </c>
    </row>
    <row r="96" spans="1:8" x14ac:dyDescent="0.25">
      <c r="A96">
        <v>86</v>
      </c>
      <c r="B96" t="str" cm="1">
        <f t="array" ref="B9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himnoalacaridad</v>
      </c>
      <c r="C96" t="str">
        <f>REPLACE(LOWER(Table14[[#This Row],[CANTO]]),1,1,UPPER(LEFT(Table14[[#This Row],[CANTO]],1)))</f>
        <v>Himno a la caridad</v>
      </c>
      <c r="D96" t="s">
        <v>222</v>
      </c>
      <c r="E96" t="str">
        <f>VLOOKUP(Table14[[#This Row],['#]],'Codigo Cantos'!A4:AN239, 11, FALSE)</f>
        <v>1 Corintios 13,1-7</v>
      </c>
      <c r="F96" t="s">
        <v>821</v>
      </c>
      <c r="G96" s="12" t="str">
        <f>_xlfn.CONCAT("""","archivo","""",": ","""","/cantos/resucito/" &amp; LEFT(Table14[[#This Row],[id]], 1),"/",Table14[[#This Row],[id]],".html","""")</f>
        <v>"archivo": "/cantos/resucito/h/himnoalacaridad.html"</v>
      </c>
      <c r="H96" s="12" t="str">
        <f t="shared" si="1"/>
        <v>{ "id": "himnoalacaridad", "titulo": "Himno a la caridad", "salmo": "1 Corintios 13,1-7", "letra": "himno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 "archivo": "/cantos/resucito/h/himnoalacaridad.html"},</v>
      </c>
    </row>
    <row r="97" spans="1:8" x14ac:dyDescent="0.25">
      <c r="A97">
        <v>87</v>
      </c>
      <c r="B97" t="str" cm="1">
        <f t="array" ref="B9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himnoalakenosis</v>
      </c>
      <c r="C97" t="str">
        <f>REPLACE(LOWER(Table14[[#This Row],[CANTO]]),1,1,UPPER(LEFT(Table14[[#This Row],[CANTO]],1)))</f>
        <v>Himno a la kenosis</v>
      </c>
      <c r="D97" t="s">
        <v>223</v>
      </c>
      <c r="E97" t="str">
        <f>VLOOKUP(Table14[[#This Row],['#]],'Codigo Cantos'!A4:AN239, 11, FALSE)</f>
        <v>Filipenses 2,1-11</v>
      </c>
      <c r="F97" t="s">
        <v>822</v>
      </c>
      <c r="G97" s="12" t="str">
        <f>_xlfn.CONCAT("""","archivo","""",": ","""","/cantos/resucito/" &amp; LEFT(Table14[[#This Row],[id]], 1),"/",Table14[[#This Row],[id]],".html","""")</f>
        <v>"archivo": "/cantos/resucito/h/himnoalakenosis.html"</v>
      </c>
      <c r="H97" s="12" t="str">
        <f t="shared" si="1"/>
        <v>{ "id": "himnoalakenosis", "titulo": "Himno a la kenosis", "salmo": "Filipenses 2,1-11", "letra": "himno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 "archivo": "/cantos/resucito/h/himnoalakenosis.html"},</v>
      </c>
    </row>
    <row r="98" spans="1:8" x14ac:dyDescent="0.25">
      <c r="A98">
        <v>88</v>
      </c>
      <c r="B98" t="str" cm="1">
        <f t="array" ref="B9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himnodeadviento</v>
      </c>
      <c r="C98" t="str">
        <f>REPLACE(LOWER(Table14[[#This Row],[CANTO]]),1,1,UPPER(LEFT(Table14[[#This Row],[CANTO]],1)))</f>
        <v>Himno de adviento</v>
      </c>
      <c r="D98" t="s">
        <v>224</v>
      </c>
      <c r="E98" t="str">
        <f>VLOOKUP(Table14[[#This Row],['#]],'Codigo Cantos'!A4:AN239, 11, FALSE)</f>
        <v>Himno lat. «Vox clara ecce Intonat»</v>
      </c>
      <c r="F98" t="s">
        <v>40</v>
      </c>
      <c r="G98" s="12" t="str">
        <f>_xlfn.CONCAT("""","archivo","""",": ","""","/cantos/resucito/" &amp; LEFT(Table14[[#This Row],[id]], 1),"/",Table14[[#This Row],[id]],".html","""")</f>
        <v>"archivo": "/cantos/resucito/h/himnodeadviento.html"</v>
      </c>
      <c r="H98" s="12" t="str">
        <f t="shared" si="1"/>
        <v>{ "id": "himnodeadviento", "titulo": "Himno de adviento", "salmo": "Himno lat. «Vox clara ecce Intonat»", "letra": "himno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"archivo": "/cantos/resucito/h/himnodeadviento.html"},</v>
      </c>
    </row>
    <row r="99" spans="1:8" x14ac:dyDescent="0.25">
      <c r="A99">
        <v>89</v>
      </c>
      <c r="B99" t="str" cm="1">
        <f t="array" ref="B9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himnodelaascension</v>
      </c>
      <c r="C99" t="str">
        <f>REPLACE(LOWER(Table14[[#This Row],[CANTO]]),1,1,UPPER(LEFT(Table14[[#This Row],[CANTO]],1)))</f>
        <v>Himno de la ascensión</v>
      </c>
      <c r="D99" t="s">
        <v>225</v>
      </c>
      <c r="E99" t="str">
        <f>VLOOKUP(Table14[[#This Row],['#]],'Codigo Cantos'!A4:AN239, 11, FALSE)</f>
        <v xml:space="preserve">Himno de Laudes del tiempo Pascual, de la Ascensión a Pentecostés  / Himno de la liturgia de las horas </v>
      </c>
      <c r="F99" t="s">
        <v>823</v>
      </c>
      <c r="G99" s="12" t="str">
        <f>_xlfn.CONCAT("""","archivo","""",": ","""","/cantos/resucito/" &amp; LEFT(Table14[[#This Row],[id]], 1),"/",Table14[[#This Row],[id]],".html","""")</f>
        <v>"archivo": "/cantos/resucito/h/himnodelaascension.html"</v>
      </c>
      <c r="H99" s="12" t="str">
        <f t="shared" si="1"/>
        <v>{ "id": "himnodelaascension", "titulo": "Himno de la ascensión", "salmo": "Himno de Laudes del tiempo Pascual, de la Ascensión a Pentecostés  / Himno de la liturgia de las horas ", "letra": "himno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"archivo": "/cantos/resucito/h/himnodelaascension.html"},</v>
      </c>
    </row>
    <row r="100" spans="1:8" x14ac:dyDescent="0.25">
      <c r="A100">
        <v>90</v>
      </c>
      <c r="B100" t="str" cm="1">
        <f t="array" ref="B10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himnodepascua</v>
      </c>
      <c r="C100" t="str">
        <f>REPLACE(LOWER(Table14[[#This Row],[CANTO]]),1,1,UPPER(LEFT(Table14[[#This Row],[CANTO]],1)))</f>
        <v>Himno de pascua</v>
      </c>
      <c r="D100" t="s">
        <v>226</v>
      </c>
      <c r="E100" t="str">
        <f>VLOOKUP(Table14[[#This Row],['#]],'Codigo Cantos'!A4:AN239, 11, FALSE)</f>
        <v>Himno lat. «Aurora lucis rutiiat»</v>
      </c>
      <c r="F100" t="s">
        <v>41</v>
      </c>
      <c r="G100" s="12" t="str">
        <f>_xlfn.CONCAT("""","archivo","""",": ","""","/cantos/resucito/" &amp; LEFT(Table14[[#This Row],[id]], 1),"/",Table14[[#This Row],[id]],".html","""")</f>
        <v>"archivo": "/cantos/resucito/h/himnodepascua.html"</v>
      </c>
      <c r="H100" s="12" t="str">
        <f t="shared" si="1"/>
        <v>{ "id": "himnodepascua", "titulo": "Himno de pascua", "salmo": "Himno lat. «Aurora lucis rutiiat»", "letra": "himno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"archivo": "/cantos/resucito/h/himnodepascua.html"},</v>
      </c>
    </row>
    <row r="101" spans="1:8" x14ac:dyDescent="0.25">
      <c r="A101">
        <v>91</v>
      </c>
      <c r="B101" t="str" cm="1">
        <f t="array" ref="B10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huyeamadomio</v>
      </c>
      <c r="C101" t="str">
        <f>REPLACE(LOWER(Table14[[#This Row],[CANTO]]),1,1,UPPER(LEFT(Table14[[#This Row],[CANTO]],1)))</f>
        <v>Huye, amado mío</v>
      </c>
      <c r="D101" t="s">
        <v>227</v>
      </c>
      <c r="E101" t="str">
        <f>VLOOKUP(Table14[[#This Row],['#]],'Codigo Cantos'!A4:AN239, 11, FALSE)</f>
        <v>Cantar de los Cantares 8,10-14</v>
      </c>
      <c r="F101" t="s">
        <v>42</v>
      </c>
      <c r="G101" s="12" t="str">
        <f>_xlfn.CONCAT("""","archivo","""",": ","""","/cantos/resucito/" &amp; LEFT(Table14[[#This Row],[id]], 1),"/",Table14[[#This Row],[id]],".html","""")</f>
        <v>"archivo": "/cantos/resucito/h/huyeamadomio.html"</v>
      </c>
      <c r="H101" s="12" t="str">
        <f t="shared" si="1"/>
        <v>{ "id": "huyeamadomio", "titulo": "Huye, amado mío", "salmo": "Cantar de los Cantares 8,10-14", "letra": "huye,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"archivo": "/cantos/resucito/h/huyeamadomio.html"},</v>
      </c>
    </row>
    <row r="102" spans="1:8" x14ac:dyDescent="0.25">
      <c r="A102">
        <v>92</v>
      </c>
      <c r="B102" t="str" cm="1">
        <f t="array" ref="B10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idyanunciadamishermanos</v>
      </c>
      <c r="C102" t="str">
        <f>REPLACE(LOWER(Table14[[#This Row],[CANTO]]),1,1,UPPER(LEFT(Table14[[#This Row],[CANTO]],1)))</f>
        <v>Id y anunciad a mis hermanos</v>
      </c>
      <c r="D102" t="s">
        <v>228</v>
      </c>
      <c r="E102" t="str">
        <f>VLOOKUP(Table14[[#This Row],['#]],'Codigo Cantos'!A4:AN239, 11, FALSE)</f>
        <v>Mateo 28,10.16-20</v>
      </c>
      <c r="F102" t="s">
        <v>43</v>
      </c>
      <c r="G102" s="12" t="str">
        <f>_xlfn.CONCAT("""","archivo","""",": ","""","/cantos/resucito/" &amp; LEFT(Table14[[#This Row],[id]], 1),"/",Table14[[#This Row],[id]],".html","""")</f>
        <v>"archivo": "/cantos/resucito/i/idyanunciadamishermanos.html"</v>
      </c>
      <c r="H102" s="12" t="str">
        <f t="shared" si="1"/>
        <v>{ "id": "idyanunciadamishermanos", "titulo": "Id y anunciad a mis hermanos", "salmo": "Mateo 28,10.16-20", "letra": "id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"archivo": "/cantos/resucito/i/idyanunciadamishermanos.html"},</v>
      </c>
    </row>
    <row r="103" spans="1:8" x14ac:dyDescent="0.25">
      <c r="A103">
        <v>93</v>
      </c>
      <c r="B103" t="str" cm="1">
        <f t="array" ref="B10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improperios</v>
      </c>
      <c r="C103" t="str">
        <f>REPLACE(LOWER(Table14[[#This Row],[CANTO]]),1,1,UPPER(LEFT(Table14[[#This Row],[CANTO]],1)))</f>
        <v>Improperios</v>
      </c>
      <c r="D103" t="s">
        <v>229</v>
      </c>
      <c r="E103" t="str">
        <f>VLOOKUP(Table14[[#This Row],['#]],'Codigo Cantos'!A4:AN239, 11, FALSE)</f>
        <v>Adoración de la santa Cruz el Viernes santo</v>
      </c>
      <c r="F103" t="s">
        <v>44</v>
      </c>
      <c r="G103" s="12" t="str">
        <f>_xlfn.CONCAT("""","archivo","""",": ","""","/cantos/resucito/" &amp; LEFT(Table14[[#This Row],[id]], 1),"/",Table14[[#This Row],[id]],".html","""")</f>
        <v>"archivo": "/cantos/resucito/i/improperios.html"</v>
      </c>
      <c r="H103" s="12" t="str">
        <f t="shared" si="1"/>
        <v>{ "id": "improperios", "titulo": "Improperios", "salmo": "Adoración de la santa Cruz el Viernes santo", "letra": "improperios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 yo te he abierto un camino en el desierto, yo te he alimentado con el maná, te he introducido en la tierra prometida, y tú, y tú, me has preparado la cruz. ¡oh pueblo mío ... ¿qué más he podido hacer por ti que no haya hecho? yo te llamé: «mi viña amada», y tú, y tú me has dado fruto amargo. hágios o théos, sanctus deus. hágios ischyrós, sanctus fortis. hágios athánatos, eléison himás. sanctus et inmortalis, miserere nobis. ¡oh pueblo mío ...", "archivo": "/cantos/resucito/i/improperios.html"},</v>
      </c>
    </row>
    <row r="104" spans="1:8" x14ac:dyDescent="0.25">
      <c r="A104">
        <v>94</v>
      </c>
      <c r="B104" t="str" cm="1">
        <f t="array" ref="B10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jerusalenreconstruida</v>
      </c>
      <c r="C104" t="str">
        <f>REPLACE(LOWER(Table14[[#This Row],[CANTO]]),1,1,UPPER(LEFT(Table14[[#This Row],[CANTO]],1)))</f>
        <v>Jerusalén reconstruida</v>
      </c>
      <c r="D104" t="s">
        <v>231</v>
      </c>
      <c r="E104" t="str">
        <f>VLOOKUP(Table14[[#This Row],['#]],'Codigo Cantos'!A4:AN239, 11, FALSE)</f>
        <v>Tobias 13,11-17</v>
      </c>
      <c r="F104" t="s">
        <v>45</v>
      </c>
      <c r="G104" s="12" t="str">
        <f>_xlfn.CONCAT("""","archivo","""",": ","""","/cantos/resucito/" &amp; LEFT(Table14[[#This Row],[id]], 1),"/",Table14[[#This Row],[id]],".html","""")</f>
        <v>"archivo": "/cantos/resucito/j/jerusalenreconstruida.html"</v>
      </c>
      <c r="H104" s="12" t="str">
        <f t="shared" si="1"/>
        <v>{ "id": "jerusalenreconstruida", "titulo": "Jerusalén reconstruida", "salmo": "Tobias 13,11-17", "letra": "jerusalén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 a. aleluya,aleluya,aleluya,aleluya. aleluya,aleluya,aleluya,aleluya.", "archivo": "/cantos/resucito/j/jerusalenreconstruida.html"},</v>
      </c>
    </row>
    <row r="105" spans="1:8" x14ac:dyDescent="0.25">
      <c r="A105">
        <v>95</v>
      </c>
      <c r="B105" t="str" cm="1">
        <f t="array" ref="B10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jesusrecorriatodaslasciudades</v>
      </c>
      <c r="C105" t="str">
        <f>REPLACE(LOWER(Table14[[#This Row],[CANTO]]),1,1,UPPER(LEFT(Table14[[#This Row],[CANTO]],1)))</f>
        <v>Jesús recorría todas las ciudades</v>
      </c>
      <c r="D105" t="s">
        <v>232</v>
      </c>
      <c r="E105" t="str">
        <f>VLOOKUP(Table14[[#This Row],['#]],'Codigo Cantos'!A4:AN239, 11, FALSE)</f>
        <v xml:space="preserve">Mateo 9,35ss; 10 </v>
      </c>
      <c r="F105" t="s">
        <v>824</v>
      </c>
      <c r="G105" s="12" t="str">
        <f>_xlfn.CONCAT("""","archivo","""",": ","""","/cantos/resucito/" &amp; LEFT(Table14[[#This Row],[id]], 1),"/",Table14[[#This Row],[id]],".html","""")</f>
        <v>"archivo": "/cantos/resucito/j/jesusrecorriatodaslasciudades.html"</v>
      </c>
      <c r="H105" s="12" t="str">
        <f t="shared" si="1"/>
        <v>{ "id": "jesusrecorriatodaslasciudades", "titulo": "Jesús recorría todas las ciudades", "salmo": "Mateo 9,35ss; 10 ", "letra": "jesús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"archivo": "/cantos/resucito/j/jesusrecorriatodaslasciudades.html"},</v>
      </c>
    </row>
    <row r="106" spans="1:8" x14ac:dyDescent="0.25">
      <c r="A106">
        <v>96</v>
      </c>
      <c r="B106" t="str" cm="1">
        <f t="array" ref="B10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lacorderadedios</v>
      </c>
      <c r="C106" t="str">
        <f>REPLACE(LOWER(Table14[[#This Row],[CANTO]]),1,1,UPPER(LEFT(Table14[[#This Row],[CANTO]],1)))</f>
        <v>La cordera de dios</v>
      </c>
      <c r="D106" t="s">
        <v>233</v>
      </c>
      <c r="E106" t="str">
        <f>VLOOKUP(Table14[[#This Row],['#]],'Codigo Cantos'!A4:AN239, 11, FALSE)</f>
        <v>Mateo 1,18s; 2,13s.18</v>
      </c>
      <c r="F106" t="s">
        <v>888</v>
      </c>
      <c r="G106" s="12" t="str">
        <f>_xlfn.CONCAT("""","archivo","""",": ","""","/cantos/resucito/" &amp; LEFT(Table14[[#This Row],[id]], 1),"/",Table14[[#This Row],[id]],".html","""")</f>
        <v>"archivo": "/cantos/resucito/l/lacorderadedios.html"</v>
      </c>
      <c r="H106" s="12" t="str">
        <f t="shared" si="1"/>
        <v>{ "id": "lacorderadedios", "titulo": "La cordera de dios", "salmo": "Mateo 1,18s; 2,13s.18", "letra": "la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"archivo": "/cantos/resucito/l/lacorderadedios.html"},</v>
      </c>
    </row>
    <row r="107" spans="1:8" x14ac:dyDescent="0.25">
      <c r="A107">
        <v>97</v>
      </c>
      <c r="B107" t="str" cm="1">
        <f t="array" ref="B10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laespada</v>
      </c>
      <c r="C107" t="str">
        <f>REPLACE(LOWER(Table14[[#This Row],[CANTO]]),1,1,UPPER(LEFT(Table14[[#This Row],[CANTO]],1)))</f>
        <v>La espada</v>
      </c>
      <c r="D107" t="s">
        <v>234</v>
      </c>
      <c r="E107" t="str">
        <f>VLOOKUP(Table14[[#This Row],['#]],'Codigo Cantos'!A4:AN239, 11, FALSE)</f>
        <v>Ezequiel 21,14-22</v>
      </c>
      <c r="F107" t="s">
        <v>825</v>
      </c>
      <c r="G107" s="12" t="str">
        <f>_xlfn.CONCAT("""","archivo","""",": ","""","/cantos/resucito/" &amp; LEFT(Table14[[#This Row],[id]], 1),"/",Table14[[#This Row],[id]],".html","""")</f>
        <v>"archivo": "/cantos/resucito/l/laespada.html"</v>
      </c>
      <c r="H107" s="12" t="str">
        <f t="shared" si="1"/>
        <v>{ "id": "laespada", "titulo": "La espada", "salmo": "Ezequiel 21,14-22", "letra": "la espada ezequiel 21,14-22  espada, espada, bruñida para matar. a. espada, espada, bruñida para matar.  maría, maría, madre de Dios. a. maría, maría, madre de Dios.  grita, hijo de hombre, grita, hijo de hombre: la espada es para mi pueblo, espada para mi pueblo. a. espada, espada .... maría, maría ...  gira a tu derecha, gira hacia tu izquierda, allí donde tus filos quedarán saciados, allí donde se saciará mi alma. a. espada, espada .... maría, maría ...  bruñida para matar, bruñida para matar. grita, hijo de hombre, grita, hijo de hombre: la espada es para mi pueblo, espada para mi pueblo. a. espada, espada ... maría, maría ...", "archivo": "/cantos/resucito/l/laespada.html"},</v>
      </c>
    </row>
    <row r="108" spans="1:8" x14ac:dyDescent="0.25">
      <c r="A108">
        <v>98</v>
      </c>
      <c r="B108" t="str" cm="1">
        <f t="array" ref="B10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lamarchaesdura</v>
      </c>
      <c r="C108" t="str">
        <f>REPLACE(LOWER(Table14[[#This Row],[CANTO]]),1,1,UPPER(LEFT(Table14[[#This Row],[CANTO]],1)))</f>
        <v>La marcha es dura</v>
      </c>
      <c r="D108" t="s">
        <v>235</v>
      </c>
      <c r="E108" t="str">
        <f>VLOOKUP(Table14[[#This Row],['#]],'Codigo Cantos'!A4:AN239, 11, FALSE)</f>
        <v>Espiritual negro «Go down, Moses»</v>
      </c>
      <c r="F108" t="s">
        <v>46</v>
      </c>
      <c r="G108" s="12" t="str">
        <f>_xlfn.CONCAT("""","archivo","""",": ","""","/cantos/resucito/" &amp; LEFT(Table14[[#This Row],[id]], 1),"/",Table14[[#This Row],[id]],".html","""")</f>
        <v>"archivo": "/cantos/resucito/l/lamarchaesdura.html"</v>
      </c>
      <c r="H108" s="12" t="str">
        <f t="shared" si="1"/>
        <v>{ "id": "lamarchaesdura", "titulo": "La marcha es dura", "salmo": "Espiritual negro «Go down, Moses»", "letra": "la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"archivo": "/cantos/resucito/l/lamarchaesdura.html"},</v>
      </c>
    </row>
    <row r="109" spans="1:8" x14ac:dyDescent="0.25">
      <c r="A109">
        <v>99</v>
      </c>
      <c r="B109" t="str" cm="1">
        <f t="array" ref="B10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lasalve</v>
      </c>
      <c r="C109" t="str">
        <f>REPLACE(LOWER(Table14[[#This Row],[CANTO]]),1,1,UPPER(LEFT(Table14[[#This Row],[CANTO]],1)))</f>
        <v>La salve</v>
      </c>
      <c r="D109" t="s">
        <v>237</v>
      </c>
      <c r="E109" t="str">
        <f>VLOOKUP(Table14[[#This Row],['#]],'Codigo Cantos'!A4:AN239, 11, FALSE)</f>
        <v>Himno lat. «Salve Regina»</v>
      </c>
      <c r="F109" t="s">
        <v>826</v>
      </c>
      <c r="G109" s="12" t="str">
        <f>_xlfn.CONCAT("""","archivo","""",": ","""","/cantos/resucito/" &amp; LEFT(Table14[[#This Row],[id]], 1),"/",Table14[[#This Row],[id]],".html","""")</f>
        <v>"archivo": "/cantos/resucito/l/lasalve.html"</v>
      </c>
      <c r="H109" s="12" t="str">
        <f t="shared" si="1"/>
        <v>{ "id": "lasalve", "titulo": "La salve", "salmo": "Himno lat. «Salve Regina»", "letra": "la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"archivo": "/cantos/resucito/l/lasalve.html"},</v>
      </c>
    </row>
    <row r="110" spans="1:8" x14ac:dyDescent="0.25">
      <c r="A110">
        <v>100</v>
      </c>
      <c r="B110" t="str" cm="1">
        <f t="array" ref="B11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lasiegadelasnaciones</v>
      </c>
      <c r="C110" t="str">
        <f>REPLACE(LOWER(Table14[[#This Row],[CANTO]]),1,1,UPPER(LEFT(Table14[[#This Row],[CANTO]],1)))</f>
        <v>La siega de las naciones</v>
      </c>
      <c r="D110" t="s">
        <v>239</v>
      </c>
      <c r="E110" t="str">
        <f>VLOOKUP(Table14[[#This Row],['#]],'Codigo Cantos'!A4:AN239, 11, FALSE)</f>
        <v>Juan 4,31-38</v>
      </c>
      <c r="F110" t="s">
        <v>47</v>
      </c>
      <c r="G110" s="12" t="str">
        <f>_xlfn.CONCAT("""","archivo","""",": ","""","/cantos/resucito/" &amp; LEFT(Table14[[#This Row],[id]], 1),"/",Table14[[#This Row],[id]],".html","""")</f>
        <v>"archivo": "/cantos/resucito/l/lasiegadelasnaciones.html"</v>
      </c>
      <c r="H110" s="12" t="str">
        <f t="shared" si="1"/>
        <v>{ "id": "lasiegadelasnaciones", "titulo": "La siega de las naciones", "salmo": "Juan 4,31-38", "letra": "la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 jn 4,31-38 ya se reúnen los segadores, a ya se reúnen los segadores, y reciben el salario y recogen fruto para la vida eterna, a para la vida eterna. a. ¿no decís vosotros ... yo os he mandado a segar lo que vosotros no habéis trabajado; otros se fatigaron y vosotros os aprovecháis de su fatiga; de modo que el sembrador se alegra, se alegra con el segador. a. ¿no decís vosotros ...", "archivo": "/cantos/resucito/l/lasiegadelasnaciones.html"},</v>
      </c>
    </row>
    <row r="111" spans="1:8" x14ac:dyDescent="0.25">
      <c r="A111">
        <v>101</v>
      </c>
      <c r="B111" t="str" cm="1">
        <f t="array" ref="B11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lavozdemiamado</v>
      </c>
      <c r="C111" t="str">
        <f>REPLACE(LOWER(Table14[[#This Row],[CANTO]]),1,1,UPPER(LEFT(Table14[[#This Row],[CANTO]],1)))</f>
        <v>La voz de mi amado</v>
      </c>
      <c r="D111" t="s">
        <v>240</v>
      </c>
      <c r="E111" t="str">
        <f>VLOOKUP(Table14[[#This Row],['#]],'Codigo Cantos'!A4:AN239, 11, FALSE)</f>
        <v>Cantar de los Cantares 2,8-17</v>
      </c>
      <c r="F111" t="s">
        <v>48</v>
      </c>
      <c r="G111" s="12" t="str">
        <f>_xlfn.CONCAT("""","archivo","""",": ","""","/cantos/resucito/" &amp; LEFT(Table14[[#This Row],[id]], 1),"/",Table14[[#This Row],[id]],".html","""")</f>
        <v>"archivo": "/cantos/resucito/l/lavozdemiamado.html"</v>
      </c>
      <c r="H111" s="12" t="str">
        <f t="shared" si="1"/>
        <v>{ "id": "lavozdemiamado", "titulo": "La voz de mi amado", "salmo": "Cantar de los Cantares 2,8-17", "letra": "la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 "archivo": "/cantos/resucito/l/lavozdemiamado.html"},</v>
      </c>
    </row>
    <row r="112" spans="1:8" x14ac:dyDescent="0.25">
      <c r="A112">
        <v>102</v>
      </c>
      <c r="B112" t="str" cm="1">
        <f t="array" ref="B11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lasarmasdelaluz</v>
      </c>
      <c r="C112" t="str">
        <f>REPLACE(LOWER(Table14[[#This Row],[CANTO]]),1,1,UPPER(LEFT(Table14[[#This Row],[CANTO]],1)))</f>
        <v>Las armas de la luz</v>
      </c>
      <c r="D112" t="s">
        <v>241</v>
      </c>
      <c r="E112" t="str">
        <f>VLOOKUP(Table14[[#This Row],['#]],'Codigo Cantos'!A4:AN239, 11, FALSE)</f>
        <v>cf Efesios 6,11.ss</v>
      </c>
      <c r="F112" t="s">
        <v>827</v>
      </c>
      <c r="G112" s="12" t="str">
        <f>_xlfn.CONCAT("""","archivo","""",": ","""","/cantos/resucito/" &amp; LEFT(Table14[[#This Row],[id]], 1),"/",Table14[[#This Row],[id]],".html","""")</f>
        <v>"archivo": "/cantos/resucito/l/lasarmasdelaluz.html"</v>
      </c>
      <c r="H112" s="12" t="str">
        <f t="shared" si="1"/>
        <v>{ "id": "lasarmasdelaluz", "titulo": "Las armas de la luz", "salmo": "cf Efesios 6,11.ss", "letra": "las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"archivo": "/cantos/resucito/l/lasarmasdelaluz.html"},</v>
      </c>
    </row>
    <row r="113" spans="1:8" x14ac:dyDescent="0.25">
      <c r="A113">
        <v>103</v>
      </c>
      <c r="B113" t="str" cm="1">
        <f t="array" ref="B11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laudasion</v>
      </c>
      <c r="C113" t="str">
        <f>REPLACE(LOWER(Table14[[#This Row],[CANTO]]),1,1,UPPER(LEFT(Table14[[#This Row],[CANTO]],1)))</f>
        <v>Lauda sion</v>
      </c>
      <c r="D113" t="s">
        <v>242</v>
      </c>
      <c r="E113" t="str">
        <f>VLOOKUP(Table14[[#This Row],['#]],'Codigo Cantos'!A4:AN239, 11, FALSE)</f>
        <v xml:space="preserve">Secuencia del Corpus Christi (Santo Tomas de Aquino) </v>
      </c>
      <c r="F113" t="s">
        <v>49</v>
      </c>
      <c r="G113" s="12" t="str">
        <f>_xlfn.CONCAT("""","archivo","""",": ","""","/cantos/resucito/" &amp; LEFT(Table14[[#This Row],[id]], 1),"/",Table14[[#This Row],[id]],".html","""")</f>
        <v>"archivo": "/cantos/resucito/l/laudasion.html"</v>
      </c>
      <c r="H113" s="12" t="str">
        <f t="shared" si="1"/>
        <v>{ "id": "laudasion", "titulo": "Lauda sion", "salmo": "Secuencia del Corpus Christi (Santo Tomas de Aquino) ", "letra": "lauda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"archivo": "/cantos/resucito/l/laudasion.html"},</v>
      </c>
    </row>
    <row r="114" spans="1:8" x14ac:dyDescent="0.25">
      <c r="A114">
        <v>105</v>
      </c>
      <c r="B114" t="str" cm="1">
        <f t="array" ref="B11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levantomisojosalosmontes</v>
      </c>
      <c r="C114" t="str">
        <f>REPLACE(LOWER(Table14[[#This Row],[CANTO]]),1,1,UPPER(LEFT(Table14[[#This Row],[CANTO]],1)))</f>
        <v>Levanto mis ojos a los montes</v>
      </c>
      <c r="D114" t="s">
        <v>243</v>
      </c>
      <c r="E114" t="str">
        <f>VLOOKUP(Table14[[#This Row],['#]],'Codigo Cantos'!A4:AN239, 11, FALSE)</f>
        <v>Sal 121 (120)</v>
      </c>
      <c r="F114" t="s">
        <v>50</v>
      </c>
      <c r="G114" s="12" t="str">
        <f>_xlfn.CONCAT("""","archivo","""",": ","""","/cantos/resucito/" &amp; LEFT(Table14[[#This Row],[id]], 1),"/",Table14[[#This Row],[id]],".html","""")</f>
        <v>"archivo": "/cantos/resucito/l/levantomisojosalosmontes.html"</v>
      </c>
      <c r="H114" s="12" t="str">
        <f t="shared" si="1"/>
        <v>{ "id": "levantomisojosalosmontes", "titulo": "Levanto mis ojos a los montes", "salmo": "Sal 121 (120)", "letra": "levanto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"archivo": "/cantos/resucito/l/levantomisojosalosmontes.html"},</v>
      </c>
    </row>
    <row r="115" spans="1:8" x14ac:dyDescent="0.25">
      <c r="A115">
        <v>106</v>
      </c>
      <c r="B115" t="str" cm="1">
        <f t="array" ref="B11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lleguehastatupresenciamiclamor</v>
      </c>
      <c r="C115" t="str">
        <f>REPLACE(LOWER(Table14[[#This Row],[CANTO]]),1,1,UPPER(LEFT(Table14[[#This Row],[CANTO]],1)))</f>
        <v>Llegue hasta tu presencia mi clamor</v>
      </c>
      <c r="D115" t="s">
        <v>245</v>
      </c>
      <c r="E115" t="str">
        <f>VLOOKUP(Table14[[#This Row],['#]],'Codigo Cantos'!A4:AN239, 11, FALSE)</f>
        <v>Sal 119 (118)</v>
      </c>
      <c r="F115" t="s">
        <v>51</v>
      </c>
      <c r="G115" s="12" t="str">
        <f>_xlfn.CONCAT("""","archivo","""",": ","""","/cantos/resucito/" &amp; LEFT(Table14[[#This Row],[id]], 1),"/",Table14[[#This Row],[id]],".html","""")</f>
        <v>"archivo": "/cantos/resucito/l/lleguehastatupresenciamiclamor.html"</v>
      </c>
      <c r="H115" s="12" t="str">
        <f t="shared" si="1"/>
        <v>{ "id": "lleguehastatupresenciamiclamor", "titulo": "Llegue hasta tu presencia mi clamor", "salmo": "Sal 119 (118)", "letra": "llegue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"archivo": "/cantos/resucito/l/lleguehastatupresenciamiclamor.html"},</v>
      </c>
    </row>
    <row r="116" spans="1:8" x14ac:dyDescent="0.25">
      <c r="A116">
        <v>107</v>
      </c>
      <c r="B116" t="str" cm="1">
        <f t="array" ref="B11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llevamealcielo</v>
      </c>
      <c r="C116" t="str">
        <f>REPLACE(LOWER(Table14[[#This Row],[CANTO]]),1,1,UPPER(LEFT(Table14[[#This Row],[CANTO]],1)))</f>
        <v>Llévame al cielo</v>
      </c>
      <c r="D116" t="s">
        <v>247</v>
      </c>
      <c r="E116" t="str">
        <f>VLOOKUP(Table14[[#This Row],['#]],'Codigo Cantos'!A4:AN239, 11, FALSE)</f>
        <v>Filipenses 1,23</v>
      </c>
      <c r="F116" t="s">
        <v>52</v>
      </c>
      <c r="G116" s="12" t="str">
        <f>_xlfn.CONCAT("""","archivo","""",": ","""","/cantos/resucito/" &amp; LEFT(Table14[[#This Row],[id]], 1),"/",Table14[[#This Row],[id]],".html","""")</f>
        <v>"archivo": "/cantos/resucito/l/llevamealcielo.html"</v>
      </c>
      <c r="H116" s="12" t="str">
        <f t="shared" si="1"/>
        <v>{ "id": "llevamealcielo", "titulo": "Llévame al cielo", "salmo": "Filipenses 1,23", "letra": "llévame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"archivo": "/cantos/resucito/l/llevamealcielo.html"},</v>
      </c>
    </row>
    <row r="117" spans="1:8" x14ac:dyDescent="0.25">
      <c r="A117">
        <v>108</v>
      </c>
      <c r="B117" t="str" cm="1">
        <f t="array" ref="B11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magnificat</v>
      </c>
      <c r="C117" t="str">
        <f>REPLACE(LOWER(Table14[[#This Row],[CANTO]]),1,1,UPPER(LEFT(Table14[[#This Row],[CANTO]],1)))</f>
        <v>Magníficat</v>
      </c>
      <c r="D117" t="s">
        <v>248</v>
      </c>
      <c r="E117" t="str">
        <f>VLOOKUP(Table14[[#This Row],['#]],'Codigo Cantos'!A4:AN239, 11, FALSE)</f>
        <v>Lucas 1,46-55</v>
      </c>
      <c r="F117" t="s">
        <v>828</v>
      </c>
      <c r="G117" s="12" t="str">
        <f>_xlfn.CONCAT("""","archivo","""",": ","""","/cantos/resucito/" &amp; LEFT(Table14[[#This Row],[id]], 1),"/",Table14[[#This Row],[id]],".html","""")</f>
        <v>"archivo": "/cantos/resucito/m/magnificat.html"</v>
      </c>
      <c r="H117" s="12" t="str">
        <f t="shared" si="1"/>
        <v>{ "id": "magnificat", "titulo": "Magníficat", "salmo": "Lucas 1,46-55", "letra": "proclama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"archivo": "/cantos/resucito/m/magnificat.html"},</v>
      </c>
    </row>
    <row r="118" spans="1:8" x14ac:dyDescent="0.25">
      <c r="A118">
        <v>109</v>
      </c>
      <c r="B118" t="str" cm="1">
        <f t="array" ref="B11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mariacasadebendicion</v>
      </c>
      <c r="C118" t="str">
        <f>REPLACE(LOWER(Table14[[#This Row],[CANTO]]),1,1,UPPER(LEFT(Table14[[#This Row],[CANTO]],1)))</f>
        <v>María, casa de bendición</v>
      </c>
      <c r="D118" t="s">
        <v>249</v>
      </c>
      <c r="E118" t="str">
        <f>VLOOKUP(Table14[[#This Row],['#]],'Codigo Cantos'!A4:AN239, 11, FALSE)</f>
        <v>Juan 2,1–11 – Las Bodas de Caná</v>
      </c>
      <c r="F118" t="s">
        <v>53</v>
      </c>
      <c r="G118" s="12" t="str">
        <f>_xlfn.CONCAT("""","archivo","""",": ","""","/cantos/resucito/" &amp; LEFT(Table14[[#This Row],[id]], 1),"/",Table14[[#This Row],[id]],".html","""")</f>
        <v>"archivo": "/cantos/resucito/m/mariacasadebendicion.html"</v>
      </c>
      <c r="H118" s="12" t="str">
        <f t="shared" si="1"/>
        <v>{ "id": "mariacasadebendicion", "titulo": "María, casa de bendición", "salmo": "Juan 2,1–11 – Las Bodas de Caná", "letra": "maría,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"archivo": "/cantos/resucito/m/mariacasadebendicion.html"},</v>
      </c>
    </row>
    <row r="119" spans="1:8" x14ac:dyDescent="0.25">
      <c r="A119">
        <v>110</v>
      </c>
      <c r="B119" t="str" cm="1">
        <f t="array" ref="B11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mariadejasnagora</v>
      </c>
      <c r="C119" t="str">
        <f>REPLACE(LOWER(Table14[[#This Row],[CANTO]]),1,1,UPPER(LEFT(Table14[[#This Row],[CANTO]],1)))</f>
        <v>María de jasna góra</v>
      </c>
      <c r="D119" t="s">
        <v>250</v>
      </c>
      <c r="E119" t="str">
        <f>VLOOKUP(Table14[[#This Row],['#]],'Codigo Cantos'!A4:AN239, 11, FALSE)</f>
        <v xml:space="preserve">Himno a la Virgen de Jasna Göra, Częstochowa Polonia (Kiko Argüello) </v>
      </c>
      <c r="F119" t="s">
        <v>54</v>
      </c>
      <c r="G119" s="12" t="str">
        <f>_xlfn.CONCAT("""","archivo","""",": ","""","/cantos/resucito/" &amp; LEFT(Table14[[#This Row],[id]], 1),"/",Table14[[#This Row],[id]],".html","""")</f>
        <v>"archivo": "/cantos/resucito/m/mariadejasnagora.html"</v>
      </c>
      <c r="H119" s="12" t="str">
        <f t="shared" si="1"/>
        <v>{ "id": "mariadejasnagora", "titulo": "María de jasna góra", "salmo": "Himno a la Virgen de Jasna Göra, Częstochowa Polonia (Kiko Argüello) ", "letra": "maría de jasna góra mater abscondita, at semper solicita; tu, redemptoris mater, ora pro nobis. surge como débora, sálvanos como judit, canta como ana, intercede como ester. maría ... madre del cielo, enséñanos a seguir las huellas de cristo, las huellas del siervo, del humilde hijo, de la humilde madre, de la siempre virgen maría. María", "archivo": "/cantos/resucito/m/mariadejasnagora.html"},</v>
      </c>
    </row>
    <row r="120" spans="1:8" x14ac:dyDescent="0.25">
      <c r="A120">
        <v>111</v>
      </c>
      <c r="B120" t="str" cm="1">
        <f t="array" ref="B12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mariamadredelaiglesia</v>
      </c>
      <c r="C120" t="str">
        <f>REPLACE(LOWER(Table14[[#This Row],[CANTO]]),1,1,UPPER(LEFT(Table14[[#This Row],[CANTO]],1)))</f>
        <v>María, madre de la iglesia</v>
      </c>
      <c r="D120" t="s">
        <v>251</v>
      </c>
      <c r="E120" t="str">
        <f>VLOOKUP(Table14[[#This Row],['#]],'Codigo Cantos'!A4:AN239, 11, FALSE)</f>
        <v>Juan 19,26-34</v>
      </c>
      <c r="F120" t="s">
        <v>55</v>
      </c>
      <c r="G120" s="12" t="str">
        <f>_xlfn.CONCAT("""","archivo","""",": ","""","/cantos/resucito/" &amp; LEFT(Table14[[#This Row],[id]], 1),"/",Table14[[#This Row],[id]],".html","""")</f>
        <v>"archivo": "/cantos/resucito/m/mariamadredelaiglesia.html"</v>
      </c>
      <c r="H120" s="12" t="str">
        <f t="shared" si="1"/>
        <v>{ "id": "mariamadredelaiglesia", "titulo": "María, madre de la iglesia", "salmo": "Juan 19,26-34", "letra": "maria,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"archivo": "/cantos/resucito/m/mariamadredelaiglesia.html"},</v>
      </c>
    </row>
    <row r="121" spans="1:8" x14ac:dyDescent="0.25">
      <c r="A121">
        <v>112</v>
      </c>
      <c r="B121" t="str" cm="1">
        <f t="array" ref="B12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mariamadredelcaminoardiente</v>
      </c>
      <c r="C121" t="str">
        <f>REPLACE(LOWER(Table14[[#This Row],[CANTO]]),1,1,UPPER(LEFT(Table14[[#This Row],[CANTO]],1)))</f>
        <v>María, madre del camino ardiente</v>
      </c>
      <c r="D121" t="s">
        <v>252</v>
      </c>
      <c r="E121" t="str">
        <f>VLOOKUP(Table14[[#This Row],['#]],'Codigo Cantos'!A4:AN239, 11, FALSE)</f>
        <v>Himno a la Virgen del Tercer Milenio (Kiko Argüello)</v>
      </c>
      <c r="F121" t="s">
        <v>56</v>
      </c>
      <c r="G121" s="12" t="str">
        <f>_xlfn.CONCAT("""","archivo","""",": ","""","/cantos/resucito/" &amp; LEFT(Table14[[#This Row],[id]], 1),"/",Table14[[#This Row],[id]],".html","""")</f>
        <v>"archivo": "/cantos/resucito/m/mariamadredelcaminoardiente.html"</v>
      </c>
      <c r="H121" s="12" t="str">
        <f t="shared" si="1"/>
        <v>{ "id": "mariamadredelcaminoardiente", "titulo": "María, madre del camino ardiente", "salmo": "Himno a la Virgen del Tercer Milenio (Kiko Argüello)", "letra": "maría,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"archivo": "/cantos/resucito/m/mariamadredelcaminoardiente.html"},</v>
      </c>
    </row>
    <row r="122" spans="1:8" x14ac:dyDescent="0.25">
      <c r="A122">
        <v>113</v>
      </c>
      <c r="B122" t="str" cm="1">
        <f t="array" ref="B12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mariapequenamaria</v>
      </c>
      <c r="C122" t="str">
        <f>REPLACE(LOWER(Table14[[#This Row],[CANTO]]),1,1,UPPER(LEFT(Table14[[#This Row],[CANTO]],1)))</f>
        <v>María, pequeña maría</v>
      </c>
      <c r="D122" t="s">
        <v>253</v>
      </c>
      <c r="E122" t="str">
        <f>VLOOKUP(Table14[[#This Row],['#]],'Codigo Cantos'!A4:AN239, 11, FALSE)</f>
        <v>Himno a la Virgen María (Kiko Argüello)</v>
      </c>
      <c r="F122" t="s">
        <v>829</v>
      </c>
      <c r="G122" s="12" t="str">
        <f>_xlfn.CONCAT("""","archivo","""",": ","""","/cantos/resucito/" &amp; LEFT(Table14[[#This Row],[id]], 1),"/",Table14[[#This Row],[id]],".html","""")</f>
        <v>"archivo": "/cantos/resucito/m/mariapequenamaria.html"</v>
      </c>
      <c r="H122" s="12" t="str">
        <f t="shared" si="1"/>
        <v>{ "id": "mariapequenamaria", "titulo": "María, pequeña maría", "salmo": "Himno a la Virgen María (Kiko Argüello)", "letra": "maría,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"archivo": "/cantos/resucito/m/mariapequenamaria.html"},</v>
      </c>
    </row>
    <row r="123" spans="1:8" x14ac:dyDescent="0.25">
      <c r="A123">
        <v>114</v>
      </c>
      <c r="B123" t="str" cm="1">
        <f t="array" ref="B12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meensenaraselcaminodelavida</v>
      </c>
      <c r="C123" t="str">
        <f>REPLACE(LOWER(Table14[[#This Row],[CANTO]]),1,1,UPPER(LEFT(Table14[[#This Row],[CANTO]],1)))</f>
        <v>Me enseñarás el camino de la vida</v>
      </c>
      <c r="D123" t="s">
        <v>255</v>
      </c>
      <c r="E123" t="str">
        <f>VLOOKUP(Table14[[#This Row],['#]],'Codigo Cantos'!A4:AN239, 11, FALSE)</f>
        <v>Sal 16 (15)</v>
      </c>
      <c r="F123" t="s">
        <v>830</v>
      </c>
      <c r="G123" s="12" t="str">
        <f>_xlfn.CONCAT("""","archivo","""",": ","""","/cantos/resucito/" &amp; LEFT(Table14[[#This Row],[id]], 1),"/",Table14[[#This Row],[id]],".html","""")</f>
        <v>"archivo": "/cantos/resucito/m/meensenaraselcaminodelavida.html"</v>
      </c>
      <c r="H123" s="12" t="str">
        <f t="shared" si="1"/>
        <v>{ "id": "meensenaraselcaminodelavida", "titulo": "Me enseñarás el camino de la vida", "salmo": "Sal 16 (15)", "letra": "me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"archivo": "/cantos/resucito/m/meensenaraselcaminodelavida.html"},</v>
      </c>
    </row>
    <row r="124" spans="1:8" x14ac:dyDescent="0.25">
      <c r="A124">
        <v>115</v>
      </c>
      <c r="B124" t="str" cm="1">
        <f t="array" ref="B12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mehasseducidosenor</v>
      </c>
      <c r="C124" t="str">
        <f>REPLACE(LOWER(Table14[[#This Row],[CANTO]]),1,1,UPPER(LEFT(Table14[[#This Row],[CANTO]],1)))</f>
        <v>Me has seducido, señor</v>
      </c>
      <c r="D124" t="s">
        <v>257</v>
      </c>
      <c r="E124" t="str">
        <f>VLOOKUP(Table14[[#This Row],['#]],'Codigo Cantos'!A4:AN239, 11, FALSE)</f>
        <v>Jeremias 20,7-18</v>
      </c>
      <c r="F124" t="s">
        <v>57</v>
      </c>
      <c r="G124" s="12" t="str">
        <f>_xlfn.CONCAT("""","archivo","""",": ","""","/cantos/resucito/" &amp; LEFT(Table14[[#This Row],[id]], 1),"/",Table14[[#This Row],[id]],".html","""")</f>
        <v>"archivo": "/cantos/resucito/m/mehasseducidosenor.html"</v>
      </c>
      <c r="H124" s="12" t="str">
        <f t="shared" si="1"/>
        <v>{ "id": "mehasseducidosenor", "titulo": "Me has seducido, señor", "salmo": "Jeremias 20,7-18", "letra": "me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"archivo": "/cantos/resucito/m/mehasseducidosenor.html"},</v>
      </c>
    </row>
    <row r="125" spans="1:8" x14ac:dyDescent="0.25">
      <c r="A125">
        <v>116</v>
      </c>
      <c r="B125" t="str" cm="1">
        <f t="array" ref="B12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¡miradqueestupendo!</v>
      </c>
      <c r="C125" t="str">
        <f>REPLACE(LOWER(Table14[[#This Row],[CANTO]]),1,1,UPPER(LEFT(Table14[[#This Row],[CANTO]],1)))</f>
        <v>¡mirad qué estupendo!</v>
      </c>
      <c r="D125" t="s">
        <v>258</v>
      </c>
      <c r="E125" t="str">
        <f>VLOOKUP(Table14[[#This Row],['#]],'Codigo Cantos'!A4:AN239, 11, FALSE)</f>
        <v>Sal 133 (132)</v>
      </c>
      <c r="F125" t="s">
        <v>58</v>
      </c>
      <c r="G125" s="12" t="str">
        <f>_xlfn.CONCAT("""","archivo","""",": ","""","/cantos/resucito/" &amp; LEFT(Table14[[#This Row],[id]], 1),"/",Table14[[#This Row],[id]],".html","""")</f>
        <v>"archivo": "/cantos/resucito/¡/¡miradqueestupendo!.html"</v>
      </c>
      <c r="H125" s="12" t="str">
        <f t="shared" si="1"/>
        <v>{ "id": "¡miradqueestupendo!", "titulo": "¡mirad qué estupendo!", "salmo": "Sal 133 (132)", "letra": "mirad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"archivo": "/cantos/resucito/¡/¡miradqueestupendo!.html"},</v>
      </c>
    </row>
    <row r="126" spans="1:8" x14ac:dyDescent="0.25">
      <c r="A126">
        <v>117</v>
      </c>
      <c r="B126" t="str" cm="1">
        <f t="array" ref="B12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misericordiadiosmio</v>
      </c>
      <c r="C126" t="str">
        <f>REPLACE(LOWER(Table14[[#This Row],[CANTO]]),1,1,UPPER(LEFT(Table14[[#This Row],[CANTO]],1)))</f>
        <v>Misericordia, dios mío</v>
      </c>
      <c r="D126" t="s">
        <v>260</v>
      </c>
      <c r="E126" t="str">
        <f>VLOOKUP(Table14[[#This Row],['#]],'Codigo Cantos'!A4:AN239, 11, FALSE)</f>
        <v>Sal 51(50)</v>
      </c>
      <c r="F126" t="s">
        <v>831</v>
      </c>
      <c r="G126" s="12" t="str">
        <f>_xlfn.CONCAT("""","archivo","""",": ","""","/cantos/resucito/" &amp; LEFT(Table14[[#This Row],[id]], 1),"/",Table14[[#This Row],[id]],".html","""")</f>
        <v>"archivo": "/cantos/resucito/m/misericordiadiosmio.html"</v>
      </c>
      <c r="H126" s="12" t="str">
        <f t="shared" si="1"/>
        <v>{ "id": "misericordiadiosmio", "titulo": "Misericordia, dios mío", "salmo": "Sal 51(50)", "letra": "misericordia,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"archivo": "/cantos/resucito/m/misericordiadiosmio.html"},</v>
      </c>
    </row>
    <row r="127" spans="1:8" x14ac:dyDescent="0.25">
      <c r="A127">
        <v>118</v>
      </c>
      <c r="B127" t="str" cm="1">
        <f t="array" ref="B12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misericordiamiamisericordia</v>
      </c>
      <c r="C127" t="str">
        <f>REPLACE(LOWER(Table14[[#This Row],[CANTO]]),1,1,UPPER(LEFT(Table14[[#This Row],[CANTO]],1)))</f>
        <v>Misericordia mía, misericordia</v>
      </c>
      <c r="D127" t="s">
        <v>262</v>
      </c>
      <c r="E127" t="str">
        <f>VLOOKUP(Table14[[#This Row],['#]],'Codigo Cantos'!A4:AN239, 11, FALSE)</f>
        <v>Sal 51 (50)</v>
      </c>
      <c r="F127" t="s">
        <v>832</v>
      </c>
      <c r="G127" s="12" t="str">
        <f>_xlfn.CONCAT("""","archivo","""",": ","""","/cantos/resucito/" &amp; LEFT(Table14[[#This Row],[id]], 1),"/",Table14[[#This Row],[id]],".html","""")</f>
        <v>"archivo": "/cantos/resucito/m/misericordiamiamisericordia.html"</v>
      </c>
      <c r="H127" s="12" t="str">
        <f t="shared" si="1"/>
        <v>{ "id": "misericordiamiamisericordia", "titulo": "Misericordia mía, misericordia", "salmo": "Sal 51 (50)", "letra": "misericordia mía, misericordia: salmo 51 (50) misericordia mía, misericordia ... bis a. c misericordia, Dios mío, por tu bondad, por tu inmensa compasión borra mi culpa; lava del todo mi delito, limpia mi pecado. 1  a. misericordia mía ... c pues yo reconozco mi culpa, tengo siempre presente mi pecado: contra ti, contra ti sólo pequé, cometí la maldad que aborreces. a. misericordia mía ... c en la sentencia tendrás razón, en el juicio resultarás inocente. mira, en la culpa nací, pecador me concibió mi madre. a. misericordia mía ... c te gusta un corazón sincero, y en mi interiorme inculcas sabiduría. rocíame con el hisopo: quedaré limpio; lávame: quedaré más blanco que la nieve. a. misericordia mía ... c hazme oír el gozo y la alegría, que se alegren los huesos quebrantados. aparta de mi pecado tu vista, borra en mí toda culpa. a misericordia mía ... c. oh Dios, crea en mí un corazón puro, renuévame por dentro con espíritu firme; no me arrojes lejos de tu rostro, no me quites tu santo espíritu. 2  a. misericordia mía ... c. devuélveme la alegría de tu salvación, afiánzame con espíritu generoso; enseñaré a los malvados tus caminos, los pecadores volverán a ti. a. misericordia mía ... c. líbrame de la sangre, oh Dios, Dios, salvador mío, y cantará mi lengua tu justicia. señor, me abrirás los labios, y mi boca proclamará tu alabanza. a. misericordia mía ... c los sacrificios no te satisfacen: si te ofreciera un holocausto, tú no lo querrías. mi sacrificio es un espíritu quebrantado; un corazón quebrantado y humillado, tú no lo desprecias. a. misericordia mía ... c señor, por tu bondad, favorece a sión, reconstruye las murallas de jerusalén   ", "archivo": "/cantos/resucito/m/misericordiamiamisericordia.html"},</v>
      </c>
    </row>
    <row r="128" spans="1:8" x14ac:dyDescent="0.25">
      <c r="A128">
        <v>119</v>
      </c>
      <c r="B128" t="str" cm="1">
        <f t="array" ref="B12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muchomehanperseguido</v>
      </c>
      <c r="C128" t="str">
        <f>REPLACE(LOWER(Table14[[#This Row],[CANTO]]),1,1,UPPER(LEFT(Table14[[#This Row],[CANTO]],1)))</f>
        <v>Mucho me han perseguido</v>
      </c>
      <c r="D128" t="s">
        <v>264</v>
      </c>
      <c r="E128" t="str">
        <f>VLOOKUP(Table14[[#This Row],['#]],'Codigo Cantos'!A4:AN239, 11, FALSE)</f>
        <v>Sal 129 (128)</v>
      </c>
      <c r="F128" t="s">
        <v>59</v>
      </c>
      <c r="G128" s="12" t="str">
        <f>_xlfn.CONCAT("""","archivo","""",": ","""","/cantos/resucito/" &amp; LEFT(Table14[[#This Row],[id]], 1),"/",Table14[[#This Row],[id]],".html","""")</f>
        <v>"archivo": "/cantos/resucito/m/muchomehanperseguido.html"</v>
      </c>
      <c r="H128" s="12" t="str">
        <f t="shared" si="1"/>
        <v>{ "id": "muchomehanperseguido", "titulo": "Mucho me han perseguido", "salmo": "Sal 129 (128)", "letra": "mucho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 a mucho me han perseguido ...", "archivo": "/cantos/resucito/m/muchomehanperseguido.html"},</v>
      </c>
    </row>
    <row r="129" spans="1:8" x14ac:dyDescent="0.25">
      <c r="A129">
        <v>120</v>
      </c>
      <c r="B129" t="str" cm="1">
        <f t="array" ref="B12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noestaaquiresucito</v>
      </c>
      <c r="C129" t="str">
        <f>REPLACE(LOWER(Table14[[#This Row],[CANTO]]),1,1,UPPER(LEFT(Table14[[#This Row],[CANTO]],1)))</f>
        <v>No está aquí, resucitó</v>
      </c>
      <c r="D129" t="s">
        <v>266</v>
      </c>
      <c r="E129" t="str">
        <f>VLOOKUP(Table14[[#This Row],['#]],'Codigo Cantos'!A4:AN239, 11, FALSE)</f>
        <v>Mateo 28,1-8</v>
      </c>
      <c r="F129" t="s">
        <v>60</v>
      </c>
      <c r="G129" s="12" t="str">
        <f>_xlfn.CONCAT("""","archivo","""",": ","""","/cantos/resucito/" &amp; LEFT(Table14[[#This Row],[id]], 1),"/",Table14[[#This Row],[id]],".html","""")</f>
        <v>"archivo": "/cantos/resucito/n/noestaaquiresucito.html"</v>
      </c>
      <c r="H129" s="12" t="str">
        <f t="shared" si="1"/>
        <v>{ "id": "noestaaquiresucito", "titulo": "No está aquí, resucitó", "salmo": "Mateo 28,1-8", "letra": "no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 c. y os precede en galilea, a. y os precede en galilea; c. allí le veréis, a. allí le veréis•.", "archivo": "/cantos/resucito/n/noestaaquiresucito.html"},</v>
      </c>
    </row>
    <row r="130" spans="1:8" x14ac:dyDescent="0.25">
      <c r="A130">
        <v>121</v>
      </c>
      <c r="B130" t="str" cm="1">
        <f t="array" ref="B13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nohayenelparecer</v>
      </c>
      <c r="C130" t="str">
        <f>REPLACE(LOWER(Table14[[#This Row],[CANTO]]),1,1,UPPER(LEFT(Table14[[#This Row],[CANTO]],1)))</f>
        <v>No hay en él parecer</v>
      </c>
      <c r="D130" t="s">
        <v>267</v>
      </c>
      <c r="E130" t="str">
        <f>VLOOKUP(Table14[[#This Row],['#]],'Codigo Cantos'!A4:AN239, 11, FALSE)</f>
        <v>Isaías 53,2ss - Cuarto canto del Siervo de Yahveh</v>
      </c>
      <c r="F130" t="s">
        <v>61</v>
      </c>
      <c r="G130" s="12" t="str">
        <f>_xlfn.CONCAT("""","archivo","""",": ","""","/cantos/resucito/" &amp; LEFT(Table14[[#This Row],[id]], 1),"/",Table14[[#This Row],[id]],".html","""")</f>
        <v>"archivo": "/cantos/resucito/n/nohayenelparecer.html"</v>
      </c>
      <c r="H130" s="12" t="str">
        <f t="shared" si="1"/>
        <v>{ "id": "nohayenelparecer", "titulo": "No hay en él parecer", "salmo": "Isaías 53,2ss - Cuarto canto del Siervo de Yahveh", "letra": "no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 c pero fue él, el que cargó con los pecados. pero fue él, el que cargó con los dolores. a. todos nosotros andábamos errantes. maltratado, mas él se sometió, no abrió la boca, como cordero llevado al matadero. ante quien se vuelve el rostro ••• a ¡maltratado!", "archivo": "/cantos/resucito/n/nohayenelparecer.html"},</v>
      </c>
    </row>
    <row r="131" spans="1:8" x14ac:dyDescent="0.25">
      <c r="A131">
        <v>122</v>
      </c>
      <c r="B131" t="str" cm="1">
        <f t="array" ref="B13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nolimetangere</v>
      </c>
      <c r="C131" t="str">
        <f>REPLACE(LOWER(Table14[[#This Row],[CANTO]]),1,1,UPPER(LEFT(Table14[[#This Row],[CANTO]],1)))</f>
        <v>Noli me tangere</v>
      </c>
      <c r="D131" t="s">
        <v>268</v>
      </c>
      <c r="E131" t="str">
        <f>VLOOKUP(Table14[[#This Row],['#]],'Codigo Cantos'!A4:AN239, 11, FALSE)</f>
        <v>Juan 20,15-17</v>
      </c>
      <c r="F131" t="s">
        <v>833</v>
      </c>
      <c r="G131" s="12" t="str">
        <f>_xlfn.CONCAT("""","archivo","""",": ","""","/cantos/resucito/" &amp; LEFT(Table14[[#This Row],[id]], 1),"/",Table14[[#This Row],[id]],".html","""")</f>
        <v>"archivo": "/cantos/resucito/n/nolimetangere.html"</v>
      </c>
      <c r="H131" s="12" t="str">
        <f t="shared" si="1"/>
        <v>{ "id": "nolimetangere", "titulo": "Noli me tangere", "salmo": "Juan 20,15-17", "letra": "noli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"archivo": "/cantos/resucito/n/nolimetangere.html"},</v>
      </c>
    </row>
    <row r="132" spans="1:8" x14ac:dyDescent="0.25">
      <c r="A132">
        <v>123</v>
      </c>
      <c r="B132" t="str" cm="1">
        <f t="array" ref="B13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ohcieloslloveddeloalto</v>
      </c>
      <c r="C132" t="str">
        <f>REPLACE(LOWER(Table14[[#This Row],[CANTO]]),1,1,UPPER(LEFT(Table14[[#This Row],[CANTO]],1)))</f>
        <v>Oh cielos, lloved de lo al to</v>
      </c>
      <c r="D132" t="s">
        <v>269</v>
      </c>
      <c r="E132" t="str">
        <f>VLOOKUP(Table14[[#This Row],['#]],'Codigo Cantos'!A4:AN239, 11, FALSE)</f>
        <v>Isaías 45,8</v>
      </c>
      <c r="F132" t="s">
        <v>62</v>
      </c>
      <c r="G132" s="12" t="str">
        <f>_xlfn.CONCAT("""","archivo","""",": ","""","/cantos/resucito/" &amp; LEFT(Table14[[#This Row],[id]], 1),"/",Table14[[#This Row],[id]],".html","""")</f>
        <v>"archivo": "/cantos/resucito/o/ohcieloslloveddeloalto.html"</v>
      </c>
      <c r="H132" s="12" t="str">
        <f t="shared" si="1"/>
        <v>{ "id": "ohcieloslloveddeloalto", "titulo": "Oh cielos, lloved de lo al to", "salmo": "Isaías 45,8", "letra": "oh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 c somos las lágrimas, que nadie enjuga. c marana thá, marana thá. c somos dolor, nadie nos mira. c marana thá, marana thá. a oh cielos, lloved de lo alto ...", "archivo": "/cantos/resucito/o/ohcieloslloveddeloalto.html"},</v>
      </c>
    </row>
    <row r="133" spans="1:8" x14ac:dyDescent="0.25">
      <c r="A133">
        <v>124</v>
      </c>
      <c r="B133" t="str" cm="1">
        <f t="array" ref="B13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ohdiosportunombresalvame</v>
      </c>
      <c r="C133" t="str">
        <f>REPLACE(LOWER(Table14[[#This Row],[CANTO]]),1,1,UPPER(LEFT(Table14[[#This Row],[CANTO]],1)))</f>
        <v>Oh dios, por tu nombre sálvame</v>
      </c>
      <c r="D133" t="s">
        <v>270</v>
      </c>
      <c r="E133" t="str">
        <f>VLOOKUP(Table14[[#This Row],['#]],'Codigo Cantos'!A4:AN239, 11, FALSE)</f>
        <v>Sal 54 (53)</v>
      </c>
      <c r="F133" t="s">
        <v>834</v>
      </c>
      <c r="G133" s="12" t="str">
        <f>_xlfn.CONCAT("""","archivo","""",": ","""","/cantos/resucito/" &amp; LEFT(Table14[[#This Row],[id]], 1),"/",Table14[[#This Row],[id]],".html","""")</f>
        <v>"archivo": "/cantos/resucito/o/ohdiosportunombresalvame.html"</v>
      </c>
      <c r="H133" s="12" t="str">
        <f t="shared" si="1"/>
        <v>{ "id": "ohdiosportunombresalvame", "titulo": "Oh dios, por tu nombre sálvame", "salmo": "Sal 54 (53)", "letra": "oh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"archivo": "/cantos/resucito/o/ohdiosportunombresalvame.html"},</v>
      </c>
    </row>
    <row r="134" spans="1:8" x14ac:dyDescent="0.25">
      <c r="A134">
        <v>125</v>
      </c>
      <c r="B134" t="str" cm="1">
        <f t="array" ref="B13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ohdiostueresmidios</v>
      </c>
      <c r="C134" t="str">
        <f>REPLACE(LOWER(Table14[[#This Row],[CANTO]]),1,1,UPPER(LEFT(Table14[[#This Row],[CANTO]],1)))</f>
        <v>Oh dios, tú eres mi dios</v>
      </c>
      <c r="D134" t="s">
        <v>272</v>
      </c>
      <c r="E134" t="str">
        <f>VLOOKUP(Table14[[#This Row],['#]],'Codigo Cantos'!A4:AN239, 11, FALSE)</f>
        <v>Sal 63 (62)</v>
      </c>
      <c r="F134" t="s">
        <v>835</v>
      </c>
      <c r="G134" s="12" t="str">
        <f>_xlfn.CONCAT("""","archivo","""",": ","""","/cantos/resucito/" &amp; LEFT(Table14[[#This Row],[id]], 1),"/",Table14[[#This Row],[id]],".html","""")</f>
        <v>"archivo": "/cantos/resucito/o/ohdiostueresmidios.html"</v>
      </c>
      <c r="H134" s="12" t="str">
        <f t="shared" si="1"/>
        <v>{ "id": "ohdiostueresmidios", "titulo": "Oh dios, tú eres mi dios", "salmo": "Sal 63 (62)", "letra": "oh Dios, tú eres mi Dios: salmo 63(62): oh Dios, tú eres mi Dios, te anhelo desde la aurora, sedienta de ti está mi alma. sedienta de ti está mi alma, ansia de ti tiene mi carne: tierra reseca y árida, tierra reseca y árida, sin agua. a. oh Dios, tú eres mi Dios ...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 c. saciada de ti está mi alma, te canta con júbilo mi boca, porque tú eres mi auxilio y a la sombra de tus alas exulto. a. oh Dios, tú eres mi Dios ...", "archivo": "/cantos/resucito/o/ohdiostueresmidios.html"},</v>
      </c>
    </row>
    <row r="135" spans="1:8" x14ac:dyDescent="0.25">
      <c r="A135">
        <v>126</v>
      </c>
      <c r="B135" t="str" cm="1">
        <f t="array" ref="B13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ohjesusamormio</v>
      </c>
      <c r="C135" t="str">
        <f>REPLACE(LOWER(Table14[[#This Row],[CANTO]]),1,1,UPPER(LEFT(Table14[[#This Row],[CANTO]],1)))</f>
        <v>Oh jesús, amor mío</v>
      </c>
      <c r="D135" t="s">
        <v>274</v>
      </c>
      <c r="E135" t="str">
        <f>VLOOKUP(Table14[[#This Row],['#]],'Codigo Cantos'!A4:AN239, 11, FALSE)</f>
        <v>(Kiko Argüello)</v>
      </c>
      <c r="F135" t="s">
        <v>63</v>
      </c>
      <c r="G135" s="12" t="str">
        <f>_xlfn.CONCAT("""","archivo","""",": ","""","/cantos/resucito/" &amp; LEFT(Table14[[#This Row],[id]], 1),"/",Table14[[#This Row],[id]],".html","""")</f>
        <v>"archivo": "/cantos/resucito/o/ohjesusamormio.html"</v>
      </c>
      <c r="H135" s="12" t="str">
        <f t="shared" si="1"/>
        <v>{ "id": "ohjesusamormio", "titulo": "Oh jesús, amor mío", "salmo": "(Kiko Argüello)", "letra": "oh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 c. tú has sido crucificado por mí, para que yo reciba la salvación de ti. tú has recibido la muerte de mí, para que yo reciba la vida de ti. tú has recibido la sepultura de mí, para que yo reciba la resurrección de ti. a. oh jesús, amor mío ... c de mí, señor, tú has recibido el mal, la muerte y el pecado, para que yo reciba de ti sólo a ti mismo. a mí, a mí tú te has donado. a. oh jesús, amor mío ...", "archivo": "/cantos/resucito/o/ohjesusamormio.html"},</v>
      </c>
    </row>
    <row r="136" spans="1:8" x14ac:dyDescent="0.25">
      <c r="A136">
        <v>127</v>
      </c>
      <c r="B136" t="str" cm="1">
        <f t="array" ref="B13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ohmuerte¿dondeestatuvictoria?</v>
      </c>
      <c r="C136" t="str">
        <f>REPLACE(LOWER(Table14[[#This Row],[CANTO]]),1,1,UPPER(LEFT(Table14[[#This Row],[CANTO]],1)))</f>
        <v>Oh muerte, ¿dónde está tu victoria?</v>
      </c>
      <c r="D136" t="str">
        <f>VLOOKUP(Table14[[#This Row],['#]],'Codigo Cantos'!A4:AN239, 40, FALSE)</f>
        <v>OH MUERTE, ¿DÓNDE ESTÁ TU VICTORIA?</v>
      </c>
      <c r="E136" t="str">
        <f>VLOOKUP(Table14[[#This Row],['#]],'Codigo Cantos'!A4:AN239, 11, FALSE)</f>
        <v>1 Corintios 15</v>
      </c>
      <c r="F136" t="s">
        <v>64</v>
      </c>
      <c r="G136" s="12" t="str">
        <f>_xlfn.CONCAT("""","archivo","""",": ","""","/cantos/resucito/" &amp; LEFT(Table14[[#This Row],[id]], 1),"/",Table14[[#This Row],[id]],".html","""")</f>
        <v>"archivo": "/cantos/resucito/o/ohmuerte¿dondeestatuvictoria?.html"</v>
      </c>
      <c r="H136" s="12" t="str">
        <f t="shared" si="1"/>
        <v>{ "id": "ohmuerte¿dondeestatuvictoria?", "titulo": "Oh muerte, ¿dónde está tu victoria?", "salmo": "1 Corintios 15", "letra": "oh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 a. aleluya,aleluya,aleluya", "archivo": "/cantos/resucito/o/ohmuerte¿dondeestatuvictoria?.html"},</v>
      </c>
    </row>
    <row r="137" spans="1:8" x14ac:dyDescent="0.25">
      <c r="A137">
        <v>128</v>
      </c>
      <c r="B137" t="str" cm="1">
        <f t="array" ref="B13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ohsenornuestrodios</v>
      </c>
      <c r="C137" t="str">
        <f>REPLACE(LOWER(Table14[[#This Row],[CANTO]]),1,1,UPPER(LEFT(Table14[[#This Row],[CANTO]],1)))</f>
        <v>Oh señor, nuestro dios</v>
      </c>
      <c r="D137" t="str">
        <f>VLOOKUP(Table14[[#This Row],['#]],'Codigo Cantos'!A4:AN239, 40, FALSE)</f>
        <v>OH SEÑOR, NUESTRO DIOS</v>
      </c>
      <c r="E137" t="str">
        <f>VLOOKUP(Table14[[#This Row],['#]],'Codigo Cantos'!A4:AN239, 11, FALSE)</f>
        <v>Salmo 8</v>
      </c>
      <c r="F137" t="s">
        <v>836</v>
      </c>
      <c r="G137" s="12" t="str">
        <f>_xlfn.CONCAT("""","archivo","""",": ","""","/cantos/resucito/" &amp; LEFT(Table14[[#This Row],[id]], 1),"/",Table14[[#This Row],[id]],".html","""")</f>
        <v>"archivo": "/cantos/resucito/o/ohsenornuestrodios.html"</v>
      </c>
      <c r="H137" s="12" t="str">
        <f t="shared" si="1"/>
        <v>{ "id": "ohsenornuestrodios", "titulo": "Oh señor, nuestro dios", "salmo": "Salmo 8", "letra": "¡oh señor, nuestro Dios!: a ¡oh señor, nuestro Dios, qué admirable es tu nombre por toda la tierra, tu nombre, hasta el cielo se eleva tu amor! c. con la boca de los niños pequeños afirmas tu gloria, oh señor, y reduces al silencio enemigos y rebeldes. a. ¡oh señor, nuestro Dios ...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 "archivo": "/cantos/resucito/o/ohsenornuestrodios.html"},</v>
      </c>
    </row>
    <row r="138" spans="1:8" x14ac:dyDescent="0.25">
      <c r="A138">
        <v>129</v>
      </c>
      <c r="B138" t="str" cm="1">
        <f t="array" ref="B13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ostomaredeentrelasnaciones</v>
      </c>
      <c r="C138" t="str">
        <f>REPLACE(LOWER(Table14[[#This Row],[CANTO]]),1,1,UPPER(LEFT(Table14[[#This Row],[CANTO]],1)))</f>
        <v>Os tomaré de entre las naciones</v>
      </c>
      <c r="D138" t="str">
        <f>VLOOKUP(Table14[[#This Row],['#]],'Codigo Cantos'!A4:AN239, 40, FALSE)</f>
        <v>OS TOMARÉ DE ENTRE LAS NACIONES</v>
      </c>
      <c r="E138" t="str">
        <f>VLOOKUP(Table14[[#This Row],['#]],'Codigo Cantos'!A4:AN239, 11, FALSE)</f>
        <v>Ezequiel 36,24-28</v>
      </c>
      <c r="F138" t="s">
        <v>837</v>
      </c>
      <c r="G138" s="12" t="str">
        <f>_xlfn.CONCAT("""","archivo","""",": ","""","/cantos/resucito/" &amp; LEFT(Table14[[#This Row],[id]], 1),"/",Table14[[#This Row],[id]],".html","""")</f>
        <v>"archivo": "/cantos/resucito/o/ostomaredeentrelasnaciones.html"</v>
      </c>
      <c r="H138" s="12" t="str">
        <f t="shared" si="1"/>
        <v>{ "id": "ostomaredeentrelasnaciones", "titulo": "Os tomaré de entre las naciones", "salmo": "Ezequiel 36,24-28", "letra": "os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 c. pondré mi espíritu dentro de vosotros y haré que caminéis según mi palabra. vosotros seréis mi pueblo y yo seré vuestro Dios. a. os tomaré de entre las naciones ...", "archivo": "/cantos/resucito/o/ostomaredeentrelasnaciones.html"},</v>
      </c>
    </row>
    <row r="139" spans="1:8" x14ac:dyDescent="0.25">
      <c r="A139">
        <v>130</v>
      </c>
      <c r="B139" t="str" cm="1">
        <f t="array" ref="B13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palomaincorrupta</v>
      </c>
      <c r="C139" t="str">
        <f>REPLACE(LOWER(Table14[[#This Row],[CANTO]]),1,1,UPPER(LEFT(Table14[[#This Row],[CANTO]],1)))</f>
        <v>Paloma incorrupta</v>
      </c>
      <c r="D139" t="str">
        <f>VLOOKUP(Table14[[#This Row],['#]],'Codigo Cantos'!A4:AN239, 40, FALSE)</f>
        <v>PALOMA INCORRUPTA</v>
      </c>
      <c r="E139" t="str">
        <f>VLOOKUP(Table14[[#This Row],['#]],'Codigo Cantos'!A4:AN239, 11, FALSE)</f>
        <v>Kontákion (Romano el Meloda)</v>
      </c>
      <c r="F139" t="s">
        <v>838</v>
      </c>
      <c r="G139" s="12" t="str">
        <f>_xlfn.CONCAT("""","archivo","""",": ","""","/cantos/resucito/" &amp; LEFT(Table14[[#This Row],[id]], 1),"/",Table14[[#This Row],[id]],".html","""")</f>
        <v>"archivo": "/cantos/resucito/p/palomaincorrupta.html"</v>
      </c>
      <c r="H139" s="12" t="str">
        <f t="shared" si="1"/>
        <v>{ "id": "palomaincorrupta", "titulo": "Paloma incorrupta", "salmo": "Kontákion (Romano el Meloda)", "letra": "paloma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 c Dios te salve, maría, radiante como el sol. a ti suplican todos los hombres. a ti pedimos por la iglesia: dale nuevo vigor de gracia y santidad. a Dios te salve, maría ...", "archivo": "/cantos/resucito/p/palomaincorrupta.html"},</v>
      </c>
    </row>
    <row r="140" spans="1:8" x14ac:dyDescent="0.25">
      <c r="A140">
        <v>131</v>
      </c>
      <c r="B140" t="str" cm="1">
        <f t="array" ref="B14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pentecostes</v>
      </c>
      <c r="C140" t="str">
        <f>REPLACE(LOWER(Table14[[#This Row],[CANTO]]),1,1,UPPER(LEFT(Table14[[#This Row],[CANTO]],1)))</f>
        <v>Pentecostés</v>
      </c>
      <c r="D140" t="str">
        <f>VLOOKUP(Table14[[#This Row],['#]],'Codigo Cantos'!A4:AN239, 40, FALSE)</f>
        <v>PENTECOSTÉS</v>
      </c>
      <c r="E140" t="str">
        <f>VLOOKUP(Table14[[#This Row],['#]],'Codigo Cantos'!A4:AN239, 11, FALSE)</f>
        <v xml:space="preserve">Hchos de los Apostoles 2,1-13 </v>
      </c>
      <c r="F140" t="s">
        <v>839</v>
      </c>
      <c r="G140" s="12" t="str">
        <f>_xlfn.CONCAT("""","archivo","""",": ","""","/cantos/resucito/" &amp; LEFT(Table14[[#This Row],[id]], 1),"/",Table14[[#This Row],[id]],".html","""")</f>
        <v>"archivo": "/cantos/resucito/p/pentecostes.html"</v>
      </c>
      <c r="H140" s="12" t="str">
        <f t="shared" ref="H140:H203" si="2">_xlfn.CONCAT("{ ","""","id","""",": ","""","",B140,"""",", ","""","titulo","""",": ","""",C140,"""",", ","""","salmo","""",": ","""",E140,"""",", ","""","letra","""",": ","""",F140,"""",", ",G140,"},")</f>
        <v>{ "id": "pentecostes", "titulo": "Pentecostés", "salmo": "Hchos de los Apostoles 2,1-13 ", "letra": "pentecostés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 c. tenían un corazón como tú, como yo, que una mano de hielo oprimía, tenían los ojos llenos de lágrimas. pensaban sin duda en el amigo perdido, en la mujer dejada en la puerta de la casa, en la cruz levantada en la cima del monte. a. si sientes un soplo del cielo ...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 "archivo": "/cantos/resucito/p/pentecostes.html"},</v>
      </c>
    </row>
    <row r="141" spans="1:8" x14ac:dyDescent="0.25">
      <c r="A141">
        <v>132</v>
      </c>
      <c r="B141" t="str" cm="1">
        <f t="array" ref="B14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porelamordemisamigos</v>
      </c>
      <c r="C141" t="str">
        <f>REPLACE(LOWER(Table14[[#This Row],[CANTO]]),1,1,UPPER(LEFT(Table14[[#This Row],[CANTO]],1)))</f>
        <v>Por el amor de mis amigos</v>
      </c>
      <c r="D141" t="str">
        <f>VLOOKUP(Table14[[#This Row],['#]],'Codigo Cantos'!A4:AN239, 40, FALSE)</f>
        <v>POR EL AMOR DE MIS AMIGOS</v>
      </c>
      <c r="E141" t="str">
        <f>VLOOKUP(Table14[[#This Row],['#]],'Codigo Cantos'!A4:AN239, 11, FALSE)</f>
        <v xml:space="preserve">Sal 122 (121) - Melodía hebraica </v>
      </c>
      <c r="F141" t="s">
        <v>65</v>
      </c>
      <c r="G141" s="12" t="str">
        <f>_xlfn.CONCAT("""","archivo","""",": ","""","/cantos/resucito/" &amp; LEFT(Table14[[#This Row],[id]], 1),"/",Table14[[#This Row],[id]],".html","""")</f>
        <v>"archivo": "/cantos/resucito/p/porelamordemisamigos.html"</v>
      </c>
      <c r="H141" s="12" t="str">
        <f t="shared" si="2"/>
        <v>{ "id": "porelamordemisamigos", "titulo": "Por el amor de mis amigos", "salmo": "Sal 122 (121) - Melodía hebraica ", "letra": "por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 c por el amor... . .. paz contigo. c pedid la paz, pedid la paz para jerusalén: a. que sea la paz, que sea la paz, con todos los que te aman. a jerusalén, jerusalén ... a la lalalalala, la lalalalala, la la lalala. la lalalalala, la lalalalala, la la lalal", "archivo": "/cantos/resucito/p/porelamordemisamigos.html"},</v>
      </c>
    </row>
    <row r="142" spans="1:8" x14ac:dyDescent="0.25">
      <c r="A142">
        <v>133</v>
      </c>
      <c r="B142" t="str" cm="1">
        <f t="array" ref="B14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porqueestanocheesdiferente</v>
      </c>
      <c r="C142" t="str">
        <f>REPLACE(LOWER(Table14[[#This Row],[CANTO]]),1,1,UPPER(LEFT(Table14[[#This Row],[CANTO]],1)))</f>
        <v>Por qué esta noche es diferente</v>
      </c>
      <c r="D142" t="str">
        <f>VLOOKUP(Table14[[#This Row],['#]],'Codigo Cantos'!A4:AN239, 40, FALSE)</f>
        <v>POR QUÉ ESTA NOCHE ES DIFERENTE</v>
      </c>
      <c r="E142" t="str">
        <f>VLOOKUP(Table14[[#This Row],['#]],'Codigo Cantos'!A4:AN239, 11, FALSE)</f>
        <v>Haggadá de Pesaj - Melodía hebraica</v>
      </c>
      <c r="F142" t="s">
        <v>66</v>
      </c>
      <c r="G142" s="12" t="str">
        <f>_xlfn.CONCAT("""","archivo","""",": ","""","/cantos/resucito/" &amp; LEFT(Table14[[#This Row],[id]], 1),"/",Table14[[#This Row],[id]],".html","""")</f>
        <v>"archivo": "/cantos/resucito/p/porqueestanocheesdiferente.html"</v>
      </c>
      <c r="H142" s="12" t="str">
        <f t="shared" si="2"/>
        <v>{ "id": "porqueestanocheesdiferente", "titulo": "Por qué esta noche es diferente", "salmo": "Haggadá de Pesaj - Melodía hebraica", "letra": "¿por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 "archivo": "/cantos/resucito/p/porqueestanocheesdiferente.html"},</v>
      </c>
    </row>
    <row r="143" spans="1:8" x14ac:dyDescent="0.25">
      <c r="A143">
        <v>134</v>
      </c>
      <c r="B143" t="str" cm="1">
        <f t="array" ref="B14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porquelasgentesconjuran</v>
      </c>
      <c r="C143" t="str">
        <f>REPLACE(LOWER(Table14[[#This Row],[CANTO]]),1,1,UPPER(LEFT(Table14[[#This Row],[CANTO]],1)))</f>
        <v>Por qué las gentes conjuran</v>
      </c>
      <c r="D143" t="str">
        <f>VLOOKUP(Table14[[#This Row],['#]],'Codigo Cantos'!A4:AN239, 40, FALSE)</f>
        <v>POR QUÉ LAS GENTES CONJURAN</v>
      </c>
      <c r="E143" t="str">
        <f>VLOOKUP(Table14[[#This Row],['#]],'Codigo Cantos'!A4:AN239, 11, FALSE)</f>
        <v>Salmo 2</v>
      </c>
      <c r="F143" t="s">
        <v>67</v>
      </c>
      <c r="G143" s="12" t="str">
        <f>_xlfn.CONCAT("""","archivo","""",": ","""","/cantos/resucito/" &amp; LEFT(Table14[[#This Row],[id]], 1),"/",Table14[[#This Row],[id]],".html","""")</f>
        <v>"archivo": "/cantos/resucito/p/porquelasgentesconjuran.html"</v>
      </c>
      <c r="H143" s="12" t="str">
        <f t="shared" si="2"/>
        <v>{ "id": "porquelasgentesconjuran", "titulo": "Por qué las gentes conjuran", "salmo": "Salmo 2", "letra": "¿por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 c. y ahora, soberanos, sed sensatos, instruíos, jueces de la tierra. servid al señor con temor, y con temblor exultad. no sea que se irrite y perezcáis en el camino porque de pronto se enciende su ira. ¡mas dichoso el que se refugia en él! a. «porque yo le he constituido ...", "archivo": "/cantos/resucito/p/porquelasgentesconjuran.html"},</v>
      </c>
    </row>
    <row r="144" spans="1:8" x14ac:dyDescent="0.25">
      <c r="A144">
        <v>135</v>
      </c>
      <c r="B144" t="str" cm="1">
        <f t="array" ref="B14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porquemiyugoessuave</v>
      </c>
      <c r="C144" t="str">
        <f>REPLACE(LOWER(Table14[[#This Row],[CANTO]]),1,1,UPPER(LEFT(Table14[[#This Row],[CANTO]],1)))</f>
        <v>Porque mi yugo es suave</v>
      </c>
      <c r="D144" t="str">
        <f>VLOOKUP(Table14[[#This Row],['#]],'Codigo Cantos'!A4:AN239, 40, FALSE)</f>
        <v>PORQUE MI YUGO ES SUAVE</v>
      </c>
      <c r="E144" t="str">
        <f>VLOOKUP(Table14[[#This Row],['#]],'Codigo Cantos'!A4:AN239, 11, FALSE)</f>
        <v>Mateo 11,28ss</v>
      </c>
      <c r="F144" t="s">
        <v>68</v>
      </c>
      <c r="G144" s="12" t="str">
        <f>_xlfn.CONCAT("""","archivo","""",": ","""","/cantos/resucito/" &amp; LEFT(Table14[[#This Row],[id]], 1),"/",Table14[[#This Row],[id]],".html","""")</f>
        <v>"archivo": "/cantos/resucito/p/porquemiyugoessuave.html"</v>
      </c>
      <c r="H144" s="12" t="str">
        <f t="shared" si="2"/>
        <v>{ "id": "porquemiyugoessuave", "titulo": "Porque mi yugo es suave", "salmo": "Mateo 11,28ss", "letra": "porque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"archivo": "/cantos/resucito/p/porquemiyugoessuave.html"},</v>
      </c>
    </row>
    <row r="145" spans="1:8" x14ac:dyDescent="0.25">
      <c r="A145">
        <v>136</v>
      </c>
      <c r="B145" t="str" cm="1">
        <f t="array" ref="B14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queamablessontusmoradas</v>
      </c>
      <c r="C145" t="str">
        <f>REPLACE(LOWER(Table14[[#This Row],[CANTO]]),1,1,UPPER(LEFT(Table14[[#This Row],[CANTO]],1)))</f>
        <v>Qué amables son tus moradas</v>
      </c>
      <c r="D145" t="str">
        <f>VLOOKUP(Table14[[#This Row],['#]],'Codigo Cantos'!A4:AN239, 40, FALSE)</f>
        <v>QUÉ AMABLES SON TUS MORADAS</v>
      </c>
      <c r="E145" t="str">
        <f>VLOOKUP(Table14[[#This Row],['#]],'Codigo Cantos'!A4:AN239, 11, FALSE)</f>
        <v>Sal 84 (83)</v>
      </c>
      <c r="F145" t="s">
        <v>840</v>
      </c>
      <c r="G145" s="12" t="str">
        <f>_xlfn.CONCAT("""","archivo","""",": ","""","/cantos/resucito/" &amp; LEFT(Table14[[#This Row],[id]], 1),"/",Table14[[#This Row],[id]],".html","""")</f>
        <v>"archivo": "/cantos/resucito/q/queamablessontusmoradas.html"</v>
      </c>
      <c r="H145" s="12" t="str">
        <f t="shared" si="2"/>
        <v>{ "id": "queamablessontusmoradas", "titulo": "Qué amables son tus moradas", "salmo": "Sal 84 (83)", "letra": "¡qué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 a. dichosos los que viven ... ... el santo viaje.", "archivo": "/cantos/resucito/q/queamablessontusmoradas.html"},</v>
      </c>
    </row>
    <row r="146" spans="1:8" x14ac:dyDescent="0.25">
      <c r="A146">
        <v>137</v>
      </c>
      <c r="B146" t="str" cm="1">
        <f t="array" ref="B14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queestupendoquealegria</v>
      </c>
      <c r="C146" t="str">
        <f>REPLACE(LOWER(Table14[[#This Row],[CANTO]]),1,1,UPPER(LEFT(Table14[[#This Row],[CANTO]],1)))</f>
        <v>Qué estupendo, qué alegría</v>
      </c>
      <c r="D146" t="str">
        <f>VLOOKUP(Table14[[#This Row],['#]],'Codigo Cantos'!A4:AN239, 40, FALSE)</f>
        <v>QUÉ ESTUPENDO, QUÉ ALEGRÍA</v>
      </c>
      <c r="E146" t="str">
        <f>VLOOKUP(Table14[[#This Row],['#]],'Codigo Cantos'!A4:AN239, 11, FALSE)</f>
        <v>Sal 133 (132)</v>
      </c>
      <c r="F146" t="s">
        <v>69</v>
      </c>
      <c r="G146" s="12" t="str">
        <f>_xlfn.CONCAT("""","archivo","""",": ","""","/cantos/resucito/" &amp; LEFT(Table14[[#This Row],[id]], 1),"/",Table14[[#This Row],[id]],".html","""")</f>
        <v>"archivo": "/cantos/resucito/q/queestupendoquealegria.html"</v>
      </c>
      <c r="H146" s="12" t="str">
        <f t="shared" si="2"/>
        <v>{ "id": "queestupendoquealegria", "titulo": "Qué estupendo, qué alegría", "salmo": "Sal 133 (132)", "letra": "¡qué estupendo, qué alegría!: sal 133 (132): ¡qué estupendo, qué alegría! ¡los hermanos siempre unidos! es como ungüento que desciende por la barba, por la barba de aarón. a. es como ungüento que desciende por la barba, por la barba de aarón. a. ¡qué estupendo, qué alegría ... c. como rocío que desciende del hermón sobre el monte de sión, a. como rocío que desciende del hermón sobre el monte de sión. a. ¡qué estupendo, qué alegría ... c. nos bendice el señor desde lo alto, la vida nos da eternamente, a. nos bendice el señor desde lo alto, la vida nos da eternamente. a. ¡qué estupendo, qué alegria.", "archivo": "/cantos/resucito/q/queestupendoquealegria.html"},</v>
      </c>
    </row>
    <row r="147" spans="1:8" x14ac:dyDescent="0.25">
      <c r="A147">
        <v>138</v>
      </c>
      <c r="B147" t="str" cm="1">
        <f t="array" ref="B14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quienesestaquesubedeldesierto</v>
      </c>
      <c r="C147" t="str">
        <f>REPLACE(LOWER(Table14[[#This Row],[CANTO]]),1,1,UPPER(LEFT(Table14[[#This Row],[CANTO]],1)))</f>
        <v>Quién es ésta que sube del desierto</v>
      </c>
      <c r="D147" t="str">
        <f>VLOOKUP(Table14[[#This Row],['#]],'Codigo Cantos'!A4:AN239, 40, FALSE)</f>
        <v>QUIÉN ES ÉSTA QUE SUBE DEL DESIERTO</v>
      </c>
      <c r="E147" t="str">
        <f>VLOOKUP(Table14[[#This Row],['#]],'Codigo Cantos'!A4:AN239, 11, FALSE)</f>
        <v>Cantar de los Cantares 8,5-7</v>
      </c>
      <c r="F147" t="s">
        <v>70</v>
      </c>
      <c r="G147" s="12" t="str">
        <f>_xlfn.CONCAT("""","archivo","""",": ","""","/cantos/resucito/" &amp; LEFT(Table14[[#This Row],[id]], 1),"/",Table14[[#This Row],[id]],".html","""")</f>
        <v>"archivo": "/cantos/resucito/q/quienesestaquesubedeldesierto.html"</v>
      </c>
      <c r="H147" s="12" t="str">
        <f t="shared" si="2"/>
        <v>{ "id": "quienesestaquesubedeldesierto", "titulo": "Quién es ésta que sube del desierto", "salmo": "Cantar de los Cantares 8,5-7", "letra": "¿quién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 "archivo": "/cantos/resucito/q/quienesestaquesubedeldesierto.html"},</v>
      </c>
    </row>
    <row r="148" spans="1:8" x14ac:dyDescent="0.25">
      <c r="A148">
        <v>139</v>
      </c>
      <c r="B148" t="str" cm="1">
        <f t="array" ref="B14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quiennosseparara</v>
      </c>
      <c r="C148" t="str">
        <f>REPLACE(LOWER(Table14[[#This Row],[CANTO]]),1,1,UPPER(LEFT(Table14[[#This Row],[CANTO]],1)))</f>
        <v>Quién nos separará</v>
      </c>
      <c r="D148" t="str">
        <f>VLOOKUP(Table14[[#This Row],['#]],'Codigo Cantos'!A4:AN239, 40, FALSE)</f>
        <v>QUIÉN NOS SEPARARÁ</v>
      </c>
      <c r="E148" t="str">
        <f>VLOOKUP(Table14[[#This Row],['#]],'Codigo Cantos'!A4:AN239, 11, FALSE)</f>
        <v>Romanos 8,34-39</v>
      </c>
      <c r="F148" t="s">
        <v>841</v>
      </c>
      <c r="G148" s="12" t="str">
        <f>_xlfn.CONCAT("""","archivo","""",": ","""","/cantos/resucito/" &amp; LEFT(Table14[[#This Row],[id]], 1),"/",Table14[[#This Row],[id]],".html","""")</f>
        <v>"archivo": "/cantos/resucito/q/quiennosseparara.html"</v>
      </c>
      <c r="H148" s="12" t="str">
        <f t="shared" si="2"/>
        <v>{ "id": "quiennosseparara", "titulo": "Quién nos separará", "salmo": "Romanos 8,34-39", "letra": "¿quién nos separará? romanos 8,34-39 ¿quién nos separará, quién nos separará, del amor de Dios? c ¿acaso cristo jesús, el que murió, más aún el que resucitó, el que a la derecha de Dios intercede por nosotros? a ¿quién nos separará ...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 "archivo": "/cantos/resucito/q/quiennosseparara.html"},</v>
      </c>
    </row>
    <row r="149" spans="1:8" x14ac:dyDescent="0.25">
      <c r="A149">
        <v>140</v>
      </c>
      <c r="B149" t="str" cm="1">
        <f t="array" ref="B14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quieroandarmadreajerusalen</v>
      </c>
      <c r="C149" t="str">
        <f>REPLACE(LOWER(Table14[[#This Row],[CANTO]]),1,1,UPPER(LEFT(Table14[[#This Row],[CANTO]],1)))</f>
        <v>Quiero andar, madre, a jerusalén</v>
      </c>
      <c r="D149" t="str">
        <f>VLOOKUP(Table14[[#This Row],['#]],'Codigo Cantos'!A4:AN239, 40, FALSE)</f>
        <v>QUIERO ANDAR, MADRE, A JERUSALÉN</v>
      </c>
      <c r="E149" t="str">
        <f>VLOOKUP(Table14[[#This Row],['#]],'Codigo Cantos'!A4:AN239, 11, FALSE)</f>
        <v>Canto sefardí</v>
      </c>
      <c r="F149" t="s">
        <v>71</v>
      </c>
      <c r="G149" s="12" t="str">
        <f>_xlfn.CONCAT("""","archivo","""",": ","""","/cantos/resucito/" &amp; LEFT(Table14[[#This Row],[id]], 1),"/",Table14[[#This Row],[id]],".html","""")</f>
        <v>"archivo": "/cantos/resucito/q/quieroandarmadreajerusalen.html"</v>
      </c>
      <c r="H149" s="12" t="str">
        <f t="shared" si="2"/>
        <v>{ "id": "quieroandarmadreajerusalen", "titulo": "Quiero andar, madre, a jerusalén", "salmo": "Canto sefardí", "letra": "quiero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 la la, la ... la lalala. hazme comer las hierbas, que pueda saciar mis ansias, que son ansias de amistad, que son ansias de humildad, que son ansias, que son ansias de obediencia. a en el sendero .•. a. adonai elohenu, adonai elohenu, adonai ejad.", "archivo": "/cantos/resucito/q/quieroandarmadreajerusalen.html"},</v>
      </c>
    </row>
    <row r="150" spans="1:8" x14ac:dyDescent="0.25">
      <c r="A150">
        <v>141</v>
      </c>
      <c r="B150" t="str" cm="1">
        <f t="array" ref="B15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quierocantar</v>
      </c>
      <c r="C150" t="str">
        <f>REPLACE(LOWER(Table14[[#This Row],[CANTO]]),1,1,UPPER(LEFT(Table14[[#This Row],[CANTO]],1)))</f>
        <v>Quiero cantar</v>
      </c>
      <c r="D150" t="str">
        <f>VLOOKUP(Table14[[#This Row],['#]],'Codigo Cantos'!A4:AN239, 40, FALSE)</f>
        <v>QUIERO CANTAR</v>
      </c>
      <c r="E150" t="str">
        <f>VLOOKUP(Table14[[#This Row],['#]],'Codigo Cantos'!A4:AN239, 11, FALSE)</f>
        <v>Sal 57 (56)</v>
      </c>
      <c r="F150" t="s">
        <v>842</v>
      </c>
      <c r="G150" s="12" t="str">
        <f>_xlfn.CONCAT("""","archivo","""",": ","""","/cantos/resucito/" &amp; LEFT(Table14[[#This Row],[id]], 1),"/",Table14[[#This Row],[id]],".html","""")</f>
        <v>"archivo": "/cantos/resucito/q/quierocantar.html"</v>
      </c>
      <c r="H150" s="12" t="str">
        <f t="shared" si="2"/>
        <v>{ "id": "quierocantar", "titulo": "Quiero cantar", "salmo": "Sal 57 (56)", "letra": "quiero cantar sal 57 (56) quiero cantar, a ti quiero cantar, despierta, despierta gloria mía despierta, arpa y cítara. misericordia, Dios mío, misericordia, que mi alma se refugia en ti. me refugio a la sombra de tus alas, hasta que pase el peligro. a. quiero cantar ... c. invoco a Dios, al Dios altísimo, a Dios, que ha hecho tanto por mí. desde el cielo me envía la salvación, confunde a los que ansían matarme. a. quiero cantar ...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 c. te daré gracias ante los pueblos, señor, cantaré, cantaré ante las naciones, porque tu amor ha sido grande conmigo, tu bondad más alta que los cielos. a. quiero cantar ...", "archivo": "/cantos/resucito/q/quierocantar.html"},</v>
      </c>
    </row>
    <row r="151" spans="1:8" x14ac:dyDescent="0.25">
      <c r="A151">
        <v>142</v>
      </c>
      <c r="B151" t="str" cm="1">
        <f t="array" ref="B15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resucito</v>
      </c>
      <c r="C151" t="str">
        <f>REPLACE(LOWER(Table14[[#This Row],[CANTO]]),1,1,UPPER(LEFT(Table14[[#This Row],[CANTO]],1)))</f>
        <v>Resucitó</v>
      </c>
      <c r="D151" t="str">
        <f>VLOOKUP(Table14[[#This Row],['#]],'Codigo Cantos'!A4:AN239, 40, FALSE)</f>
        <v>RESUCITÓ</v>
      </c>
      <c r="E151" t="str">
        <f>VLOOKUP(Table14[[#This Row],['#]],'Codigo Cantos'!A4:AN239, 11, FALSE)</f>
        <v>(Kiko Argüello)</v>
      </c>
      <c r="F151" t="s">
        <v>72</v>
      </c>
      <c r="G151" s="12" t="str">
        <f>_xlfn.CONCAT("""","archivo","""",": ","""","/cantos/resucito/" &amp; LEFT(Table14[[#This Row],[id]], 1),"/",Table14[[#This Row],[id]],".html","""")</f>
        <v>"archivo": "/cantos/resucito/r/resucito.html"</v>
      </c>
      <c r="H151" s="12" t="str">
        <f t="shared" si="2"/>
        <v>{ "id": "resucito", "titulo": "Resucitó", "salmo": "(Kiko Argüello)", "letra": "resucitó (kiko argüello) resucitó, resucitó, resucitó, aleluya. aleluya, aleluya, aleluya, resucitó. c. la muerte, ¿dónde está la muerte?, ¿dónde está mi muerte?, ¿dónde su victoria? a. resucitó ... c. gracias sean dadas al padre, que nos pasó a su reino, donde se vive de amor. a. resucitó ... resucitó (kiko argüello) c. alegría, alegría, hermanos, que si hoy nos queremos es porque resucitó. a. resucitó ... c. si con él morimos, con él vivimos, con él cantamos: ¡aleluya! a. aleluya,aleluya, aleluya, resucitó. resucitó, resucitó, resucitó, aleluya.", "archivo": "/cantos/resucito/r/resucito.html"},</v>
      </c>
    </row>
    <row r="152" spans="1:8" x14ac:dyDescent="0.25">
      <c r="A152">
        <v>143</v>
      </c>
      <c r="B152" t="str" cm="1">
        <f t="array" ref="B15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resurrexit</v>
      </c>
      <c r="C152" t="str">
        <f>REPLACE(LOWER(Table14[[#This Row],[CANTO]]),1,1,UPPER(LEFT(Table14[[#This Row],[CANTO]],1)))</f>
        <v>Resurrexit</v>
      </c>
      <c r="D152" t="str">
        <f>VLOOKUP(Table14[[#This Row],['#]],'Codigo Cantos'!A4:AN239, 40, FALSE)</f>
        <v>RESURREXIT</v>
      </c>
      <c r="E152" t="str">
        <f>VLOOKUP(Table14[[#This Row],['#]],'Codigo Cantos'!A4:AN239, 11, FALSE)</f>
        <v>Juan 11,25s</v>
      </c>
      <c r="F152" t="s">
        <v>843</v>
      </c>
      <c r="G152" s="12" t="str">
        <f>_xlfn.CONCAT("""","archivo","""",": ","""","/cantos/resucito/" &amp; LEFT(Table14[[#This Row],[id]], 1),"/",Table14[[#This Row],[id]],".html","""")</f>
        <v>"archivo": "/cantos/resucito/r/resurrexit.html"</v>
      </c>
      <c r="H152" s="12" t="str">
        <f t="shared" si="2"/>
        <v>{ "id": "resurrexit", "titulo": "Resurrexit", "salmo": "Juan 11,25s", "letra": "resurrexit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 gloria, gloria ... c. ¿crees tú esto? ¿crees tú esto? sí, yo creo que tú eres el cristo, el hijo de Dios, que ha de venir al mundo. cf. jn 11,25s a. resurrexit, resurrexit ... gloria, gloria ... la, la, la, la, la la, la la la la, la la, la la; la, la, la, la, la la, la, la la la. resurrexit, resurrexit ... gloria, gloria ... aleluya, aleluya, aleluya, aleluya. aleluya.", "archivo": "/cantos/resucito/r/resurrexit.html"},</v>
      </c>
    </row>
    <row r="153" spans="1:8" x14ac:dyDescent="0.25">
      <c r="A153">
        <v>144</v>
      </c>
      <c r="B153" t="str" cm="1">
        <f t="array" ref="B15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salvereinadeloscielos</v>
      </c>
      <c r="C153" t="str">
        <f>REPLACE(LOWER(Table14[[#This Row],[CANTO]]),1,1,UPPER(LEFT(Table14[[#This Row],[CANTO]],1)))</f>
        <v>Salve, reina de los cielos</v>
      </c>
      <c r="D153" t="str">
        <f>VLOOKUP(Table14[[#This Row],['#]],'Codigo Cantos'!A4:AN239, 40, FALSE)</f>
        <v>SALVE, REINA DE LOS CIELOS</v>
      </c>
      <c r="E153" t="str">
        <f>VLOOKUP(Table14[[#This Row],['#]],'Codigo Cantos'!A4:AN239, 11, FALSE)</f>
        <v>Himno lat. «Ave, Regina Caelorum»</v>
      </c>
      <c r="F153" t="s">
        <v>73</v>
      </c>
      <c r="G153" s="12" t="str">
        <f>_xlfn.CONCAT("""","archivo","""",": ","""","/cantos/resucito/" &amp; LEFT(Table14[[#This Row],[id]], 1),"/",Table14[[#This Row],[id]],".html","""")</f>
        <v>"archivo": "/cantos/resucito/s/salvereinadeloscielos.html"</v>
      </c>
      <c r="H153" s="12" t="str">
        <f t="shared" si="2"/>
        <v>{ "id": "salvereinadeloscielos", "titulo": "Salve, reina de los cielos", "salmo": "Himno lat. «Ave, Regina Caelorum»", "letra": "salve,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 "archivo": "/cantos/resucito/s/salvereinadeloscielos.html"},</v>
      </c>
    </row>
    <row r="154" spans="1:8" x14ac:dyDescent="0.25">
      <c r="A154">
        <v>145</v>
      </c>
      <c r="B154" t="str" cm="1">
        <f t="array" ref="B15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seencontrarondosangeles</v>
      </c>
      <c r="C154" t="str">
        <f>REPLACE(LOWER(Table14[[#This Row],[CANTO]]),1,1,UPPER(LEFT(Table14[[#This Row],[CANTO]],1)))</f>
        <v>Se encontraron dos ángeles</v>
      </c>
      <c r="D154" t="str">
        <f>VLOOKUP(Table14[[#This Row],['#]],'Codigo Cantos'!A4:AN239, 40, FALSE)</f>
        <v>SE ENCONTRARON DOS ÁNGELES</v>
      </c>
      <c r="E154" t="str">
        <f>VLOOKUP(Table14[[#This Row],['#]],'Codigo Cantos'!A4:AN239, 11, FALSE)</f>
        <v>Melodía hebraica</v>
      </c>
      <c r="F154" t="s">
        <v>844</v>
      </c>
      <c r="G154" s="12" t="str">
        <f>_xlfn.CONCAT("""","archivo","""",": ","""","/cantos/resucito/" &amp; LEFT(Table14[[#This Row],[id]], 1),"/",Table14[[#This Row],[id]],".html","""")</f>
        <v>"archivo": "/cantos/resucito/s/seencontrarondosangeles.html"</v>
      </c>
      <c r="H154" s="12" t="str">
        <f t="shared" si="2"/>
        <v>{ "id": "seencontrarondosangeles", "titulo": "Se encontraron dos ángeles", "salmo": "Melodía hebraica", "letra": "se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"archivo": "/cantos/resucito/s/seencontrarondosangeles.html"},</v>
      </c>
    </row>
    <row r="155" spans="1:8" x14ac:dyDescent="0.25">
      <c r="A155">
        <v>146</v>
      </c>
      <c r="B155" t="str" cm="1">
        <f t="array" ref="B15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senorayudameanodudardeti</v>
      </c>
      <c r="C155" t="str">
        <f>REPLACE(LOWER(Table14[[#This Row],[CANTO]]),1,1,UPPER(LEFT(Table14[[#This Row],[CANTO]],1)))</f>
        <v>Señor, ayúdame a no dudar de ti</v>
      </c>
      <c r="D155" t="str">
        <f>VLOOKUP(Table14[[#This Row],['#]],'Codigo Cantos'!A4:AN239, 40, FALSE)</f>
        <v>SEÑOR, AYÚDAME A NO DUDAR DE TI</v>
      </c>
      <c r="E155" t="str">
        <f>VLOOKUP(Table14[[#This Row],['#]],'Codigo Cantos'!A4:AN239, 11, FALSE)</f>
        <v>(Kiko Argüello)</v>
      </c>
      <c r="F155" t="s">
        <v>74</v>
      </c>
      <c r="G155" s="12" t="str">
        <f>_xlfn.CONCAT("""","archivo","""",": ","""","/cantos/resucito/" &amp; LEFT(Table14[[#This Row],[id]], 1),"/",Table14[[#This Row],[id]],".html","""")</f>
        <v>"archivo": "/cantos/resucito/s/senorayudameanodudardeti.html"</v>
      </c>
      <c r="H155" s="12" t="str">
        <f t="shared" si="2"/>
        <v>{ "id": "senorayudameanodudardeti", "titulo": "Señor, ayúdame a no dudar de ti", "salmo": "(Kiko Argüello)", "letra": "señor,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 sol fa# . .. a no dudar nunca de tu amor. re la a. y en esta llama de tu amor oscura, en esta tela que envuelve mi alma re y la sofoca, sol fa# siento mi corazón que se disloca, sol fa# que se abre y se derrama mi m fa# como agua que inunda tu jardín.", "archivo": "/cantos/resucito/s/senorayudameanodudardeti.html"},</v>
      </c>
    </row>
    <row r="156" spans="1:8" x14ac:dyDescent="0.25">
      <c r="A156">
        <v>147</v>
      </c>
      <c r="B156" t="str" cm="1">
        <f t="array" ref="B15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senornomecorrijasentucolera</v>
      </c>
      <c r="C156" t="str">
        <f>REPLACE(LOWER(Table14[[#This Row],[CANTO]]),1,1,UPPER(LEFT(Table14[[#This Row],[CANTO]],1)))</f>
        <v>Señor, no me corrijas en tu cólera</v>
      </c>
      <c r="D156" t="str">
        <f>VLOOKUP(Table14[[#This Row],['#]],'Codigo Cantos'!A4:AN239, 40, FALSE)</f>
        <v>SEÑOR, NO ME CORRIJAS EN TU CÓLERA</v>
      </c>
      <c r="E156" t="str">
        <f>VLOOKUP(Table14[[#This Row],['#]],'Codigo Cantos'!A4:AN239, 11, FALSE)</f>
        <v>Salmo 6</v>
      </c>
      <c r="F156" t="s">
        <v>75</v>
      </c>
      <c r="G156" s="12" t="str">
        <f>_xlfn.CONCAT("""","archivo","""",": ","""","/cantos/resucito/" &amp; LEFT(Table14[[#This Row],[id]], 1),"/",Table14[[#This Row],[id]],".html","""")</f>
        <v>"archivo": "/cantos/resucito/s/senornomecorrijasentucolera.html"</v>
      </c>
      <c r="H156" s="12" t="str">
        <f t="shared" si="2"/>
        <v>{ "id": "senornomecorrijasentucolera", "titulo": "Señor, no me corrijas en tu cólera", "salmo": "Salmo 6", "letra": "señor,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 c. vuélvete, señor, recobra mi alma, sáname tú, señor, por tu misericordia. que nadie entre los muertos te recuerda, ni en los infiernos se canta tu alabanza. a. que nadie entre los muertos te recuerda, ni en los infiernos se canta tu alabanza. a. señor, no me corrijas ... c. estoy cansado de gemir, inundo de lágrimas mi cama, mis ojos se consumen en la angustia, envejezco entre enemigos. apartaos de mí, malvados, que el señor escucha mis sollozos, que el señor acoge mi oración. a. señor, no me corrijas ... c. y tú, señor, ¿hasta cuándo? a. y tú, señor, ¿hasta cuándo?", "archivo": "/cantos/resucito/s/senornomecorrijasentucolera.html"},</v>
      </c>
    </row>
    <row r="157" spans="1:8" x14ac:dyDescent="0.25">
      <c r="A157">
        <v>148</v>
      </c>
      <c r="B157" t="str" cm="1">
        <f t="array" ref="B15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sermondelamontana</v>
      </c>
      <c r="C157" t="str">
        <f>REPLACE(LOWER(Table14[[#This Row],[CANTO]]),1,1,UPPER(LEFT(Table14[[#This Row],[CANTO]],1)))</f>
        <v>Sermón de la montaña</v>
      </c>
      <c r="D157" t="str">
        <f>VLOOKUP(Table14[[#This Row],['#]],'Codigo Cantos'!A4:AN239, 40, FALSE)</f>
        <v>SERMÓN DE LA MONTAÑA</v>
      </c>
      <c r="E157" t="str">
        <f>VLOOKUP(Table14[[#This Row],['#]],'Codigo Cantos'!A4:AN239, 11, FALSE)</f>
        <v>Lucas 6,20-38</v>
      </c>
      <c r="F157" t="s">
        <v>845</v>
      </c>
      <c r="G157" s="12" t="str">
        <f>_xlfn.CONCAT("""","archivo","""",": ","""","/cantos/resucito/" &amp; LEFT(Table14[[#This Row],[id]], 1),"/",Table14[[#This Row],[id]],".html","""")</f>
        <v>"archivo": "/cantos/resucito/s/sermondelamontana.html"</v>
      </c>
      <c r="H157" s="12" t="str">
        <f t="shared" si="2"/>
        <v>{ "id": "sermondelamontana", "titulo": "Sermón de la montaña", "salmo": "Lucas 6,20-38", "letra": "sermón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"archivo": "/cantos/resucito/s/sermondelamontana.html"},</v>
      </c>
    </row>
    <row r="158" spans="1:8" x14ac:dyDescent="0.25">
      <c r="A158">
        <v>149</v>
      </c>
      <c r="B158" t="str" cm="1">
        <f t="array" ref="B15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shlomlejmariam</v>
      </c>
      <c r="C158" t="str">
        <f>REPLACE(LOWER(Table14[[#This Row],[CANTO]]),1,1,UPPER(LEFT(Table14[[#This Row],[CANTO]],1)))</f>
        <v>Shlom lej mariam</v>
      </c>
      <c r="D158" t="str">
        <f>VLOOKUP(Table14[[#This Row],['#]],'Codigo Cantos'!A4:AN239, 40, FALSE)</f>
        <v>SHLOM LEJ MARIAM</v>
      </c>
      <c r="E158" t="str">
        <f>VLOOKUP(Table14[[#This Row],['#]],'Codigo Cantos'!A4:AN239, 11, FALSE)</f>
        <v>Ave María en arameo antiguo</v>
      </c>
      <c r="F158" t="s">
        <v>846</v>
      </c>
      <c r="G158" s="12" t="str">
        <f>_xlfn.CONCAT("""","archivo","""",": ","""","/cantos/resucito/" &amp; LEFT(Table14[[#This Row],[id]], 1),"/",Table14[[#This Row],[id]],".html","""")</f>
        <v>"archivo": "/cantos/resucito/s/shlomlejmariam.html"</v>
      </c>
      <c r="H158" s="12" t="str">
        <f t="shared" si="2"/>
        <v>{ "id": "shlomlejmariam", "titulo": "Shlom lej mariam", "salmo": "Ave María en arameo antiguo", "letra": "shlom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 bis c. maría, ayúdanos, maría, ayúdanos. ¡virgen maría! ¡ay ay aaay aaaaaaaaay! [melisma] ¡ayúdanos! a. santa, santa maría ... a. shlom lej mariam", "archivo": "/cantos/resucito/s/shlomlejmariam.html"},</v>
      </c>
    </row>
    <row r="159" spans="1:8" x14ac:dyDescent="0.25">
      <c r="A159">
        <v>150</v>
      </c>
      <c r="B159" t="str" cm="1">
        <f t="array" ref="B15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sielsenornoconstruyelacasa</v>
      </c>
      <c r="C159" t="str">
        <f>REPLACE(LOWER(Table14[[#This Row],[CANTO]]),1,1,UPPER(LEFT(Table14[[#This Row],[CANTO]],1)))</f>
        <v>Si el señor no construye la casa</v>
      </c>
      <c r="D159" t="str">
        <f>VLOOKUP(Table14[[#This Row],['#]],'Codigo Cantos'!A4:AN239, 40, FALSE)</f>
        <v>SI EL SEÑOR NO CONSTRUYE LA CASA</v>
      </c>
      <c r="E159" t="str">
        <f>VLOOKUP(Table14[[#This Row],['#]],'Codigo Cantos'!A4:AN239, 11, FALSE)</f>
        <v>Sal 127 (126)</v>
      </c>
      <c r="F159" t="s">
        <v>847</v>
      </c>
      <c r="G159" s="12" t="str">
        <f>_xlfn.CONCAT("""","archivo","""",": ","""","/cantos/resucito/" &amp; LEFT(Table14[[#This Row],[id]], 1),"/",Table14[[#This Row],[id]],".html","""")</f>
        <v>"archivo": "/cantos/resucito/s/sielsenornoconstruyelacasa.html"</v>
      </c>
      <c r="H159" s="12" t="str">
        <f t="shared" si="2"/>
        <v>{ "id": "sielsenornoconstruyelacasa", "titulo": "Si el señor no construye la casa", "salmo": "Sal 127 (126)", "letra": "si el señor no construye la casa: sal 127 (126): si el señor no construye la casa, en vano se cansan los constructores. si el señor no guarda la ciudad, en vano vigilan los centinelas, si el señor no guarda la ciudad. a. si el señor ... en vano madrugáis al levantaros, el descanso retrasáis, para conseguir el pan: Dios lo da a sus amigos mientras duermen. Dios lo da a sus amigos mientras duermen. a. si el señor ... don del señor son los hijos, son como flechas en manos de un guerrero, los hijos de la juventud. ¡dichoso el hombre que tiene llena su aljaba! no temerá cuando lleguen sus enemigos. a. si el señor ...", "archivo": "/cantos/resucito/s/sielsenornoconstruyelacasa.html"},</v>
      </c>
    </row>
    <row r="160" spans="1:8" x14ac:dyDescent="0.25">
      <c r="A160">
        <v>151</v>
      </c>
      <c r="B160" t="str" cm="1">
        <f t="array" ref="B16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sihabeisresucitadoconcristo</v>
      </c>
      <c r="C160" t="str">
        <f>REPLACE(LOWER(Table14[[#This Row],[CANTO]]),1,1,UPPER(LEFT(Table14[[#This Row],[CANTO]],1)))</f>
        <v>Si habéis resucitado con cristo</v>
      </c>
      <c r="D160" t="str">
        <f>VLOOKUP(Table14[[#This Row],['#]],'Codigo Cantos'!A4:AN239, 40, FALSE)</f>
        <v>SI HABÉIS RESUCITADO CON CRISTO</v>
      </c>
      <c r="E160" t="str">
        <f>VLOOKUP(Table14[[#This Row],['#]],'Codigo Cantos'!A4:AN239, 11, FALSE)</f>
        <v>Colosense 3,1-4</v>
      </c>
      <c r="F160" t="s">
        <v>848</v>
      </c>
      <c r="G160" s="12" t="str">
        <f>_xlfn.CONCAT("""","archivo","""",": ","""","/cantos/resucito/" &amp; LEFT(Table14[[#This Row],[id]], 1),"/",Table14[[#This Row],[id]],".html","""")</f>
        <v>"archivo": "/cantos/resucito/s/sihabeisresucitadoconcristo.html"</v>
      </c>
      <c r="H160" s="12" t="str">
        <f t="shared" si="2"/>
        <v>{ "id": "sihabeisresucitadoconcristo", "titulo": "Si habéis resucitado con cristo", "salmo": "Colosense 3,1-4", "letra": "si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 "archivo": "/cantos/resucito/s/sihabeisresucitadoconcristo.html"},</v>
      </c>
    </row>
    <row r="161" spans="1:8" x14ac:dyDescent="0.25">
      <c r="A161">
        <v>152</v>
      </c>
      <c r="B161" t="str" cm="1">
        <f t="array" ref="B16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sihoyescuchaissuvoz</v>
      </c>
      <c r="C161" t="str">
        <f>REPLACE(LOWER(Table14[[#This Row],[CANTO]]),1,1,UPPER(LEFT(Table14[[#This Row],[CANTO]],1)))</f>
        <v>Si hoy escucháis su voz</v>
      </c>
      <c r="D161" t="str">
        <f>VLOOKUP(Table14[[#This Row],['#]],'Codigo Cantos'!A4:AN239, 40, FALSE)</f>
        <v>SI HOY ESCUCHÁIS SU VOZ</v>
      </c>
      <c r="E161" t="str">
        <f>VLOOKUP(Table14[[#This Row],['#]],'Codigo Cantos'!A4:AN239, 11, FALSE)</f>
        <v>Sal 95 (94)</v>
      </c>
      <c r="F161" t="s">
        <v>849</v>
      </c>
      <c r="G161" s="12" t="str">
        <f>_xlfn.CONCAT("""","archivo","""",": ","""","/cantos/resucito/" &amp; LEFT(Table14[[#This Row],[id]], 1),"/",Table14[[#This Row],[id]],".html","""")</f>
        <v>"archivo": "/cantos/resucito/s/sihoyescuchaissuvoz.html"</v>
      </c>
      <c r="H161" s="12" t="str">
        <f t="shared" si="2"/>
        <v>{ "id": "sihoyescuchaissuvoz", "titulo": "Si hoy escucháis su voz", "salmo": "Sal 95 (94)", "letra": "si hoy escucháis su voz: salmo 95 (94): si hoy escucháis su voz no endurezcáis el corazón. c. venid, aclamemos al señor, demos vítores a la roca que nos salva; bis a. entremos a su presencia dándole gracias, aclamándolo con cantos y salmos. a. si hoy escucháis su voz ... c. porque el señor es un Dios grande, más grande que todos los Dioses; suyo es el mar, suya es la tierra, son suyas las cumbres de los montes. a. si hoy escucháis su voz ... c. entrad, postrémonos por tierra, bendiciendo al señor, creador nuestro. porque él es nuestro Dios y nosotros su pueblo, el rebaño que él conduce. a. si hoy escucháis su voz ...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 "archivo": "/cantos/resucito/s/sihoyescuchaissuvoz.html"},</v>
      </c>
    </row>
    <row r="162" spans="1:8" x14ac:dyDescent="0.25">
      <c r="A162">
        <v>153</v>
      </c>
      <c r="B162" t="str" cm="1">
        <f t="array" ref="B16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simeherefugiadoenelsenor</v>
      </c>
      <c r="C162" t="str">
        <f>REPLACE(LOWER(Table14[[#This Row],[CANTO]]),1,1,UPPER(LEFT(Table14[[#This Row],[CANTO]],1)))</f>
        <v>Si me he refugiado en el señor</v>
      </c>
      <c r="D162" t="str">
        <f>VLOOKUP(Table14[[#This Row],['#]],'Codigo Cantos'!A4:AN239, 40, FALSE)</f>
        <v>SI ME HE REFUGIADO EN EL SEÑOR</v>
      </c>
      <c r="E162" t="str">
        <f>VLOOKUP(Table14[[#This Row],['#]],'Codigo Cantos'!A4:AN239, 11, FALSE)</f>
        <v>Sal 11(10)</v>
      </c>
      <c r="F162" t="s">
        <v>76</v>
      </c>
      <c r="G162" s="12" t="str">
        <f>_xlfn.CONCAT("""","archivo","""",": ","""","/cantos/resucito/" &amp; LEFT(Table14[[#This Row],[id]], 1),"/",Table14[[#This Row],[id]],".html","""")</f>
        <v>"archivo": "/cantos/resucito/s/simeherefugiadoenelsenor.html"</v>
      </c>
      <c r="H162" s="12" t="str">
        <f t="shared" si="2"/>
        <v>{ "id": "simeherefugiadoenelsenor", "titulo": "Si me he refugiado en el señor", "salmo": "Sal 11(10)", "letra": "si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"archivo": "/cantos/resucito/s/simeherefugiadoenelsenor.html"},</v>
      </c>
    </row>
    <row r="163" spans="1:8" x14ac:dyDescent="0.25">
      <c r="A163">
        <v>154</v>
      </c>
      <c r="B163" t="str" cm="1">
        <f t="array" ref="B16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sionmadredetodoslospueblos</v>
      </c>
      <c r="C163" t="str">
        <f>REPLACE(LOWER(Table14[[#This Row],[CANTO]]),1,1,UPPER(LEFT(Table14[[#This Row],[CANTO]],1)))</f>
        <v>Sión, madre de todos los pueblos</v>
      </c>
      <c r="D163" t="str">
        <f>VLOOKUP(Table14[[#This Row],['#]],'Codigo Cantos'!A4:AN239, 40, FALSE)</f>
        <v>SIÓN, MADRE DE TODOS LOS PUEBLOS</v>
      </c>
      <c r="E163" t="str">
        <f>VLOOKUP(Table14[[#This Row],['#]],'Codigo Cantos'!A4:AN239, 11, FALSE)</f>
        <v>Sal 87 (86)</v>
      </c>
      <c r="F163" t="s">
        <v>850</v>
      </c>
      <c r="G163" s="12" t="str">
        <f>_xlfn.CONCAT("""","archivo","""",": ","""","/cantos/resucito/" &amp; LEFT(Table14[[#This Row],[id]], 1),"/",Table14[[#This Row],[id]],".html","""")</f>
        <v>"archivo": "/cantos/resucito/s/sionmadredetodoslospueblos.html"</v>
      </c>
      <c r="H163" s="12" t="str">
        <f t="shared" si="2"/>
        <v>{ "id": "sionmadredetodoslospueblos", "titulo": "Sión, madre de todos los pueblos", "salmo": "Sal 87 (86)", "letra": "sión,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"archivo": "/cantos/resucito/s/sionmadredetodoslospueblos.html"},</v>
      </c>
    </row>
    <row r="164" spans="1:8" x14ac:dyDescent="0.25">
      <c r="A164">
        <v>155</v>
      </c>
      <c r="B164" t="str" cm="1">
        <f t="array" ref="B16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solaasolo</v>
      </c>
      <c r="C164" t="str">
        <f>REPLACE(LOWER(Table14[[#This Row],[CANTO]]),1,1,UPPER(LEFT(Table14[[#This Row],[CANTO]],1)))</f>
        <v>Sola a solo</v>
      </c>
      <c r="D164" t="str">
        <f>VLOOKUP(Table14[[#This Row],['#]],'Codigo Cantos'!A4:AN239, 40, FALSE)</f>
        <v>SOLA A SOLO</v>
      </c>
      <c r="E164" t="str">
        <f>VLOOKUP(Table14[[#This Row],['#]],'Codigo Cantos'!A4:AN239, 11, FALSE)</f>
        <v>(Kiko Argüello)</v>
      </c>
      <c r="F164" t="s">
        <v>851</v>
      </c>
      <c r="G164" s="12" t="str">
        <f>_xlfn.CONCAT("""","archivo","""",": ","""","/cantos/resucito/" &amp; LEFT(Table14[[#This Row],[id]], 1),"/",Table14[[#This Row],[id]],".html","""")</f>
        <v>"archivo": "/cantos/resucito/s/solaasolo.html"</v>
      </c>
      <c r="H164" s="12" t="str">
        <f t="shared" si="2"/>
        <v>{ "id": "solaasolo", "titulo": "Sola a solo", "salmo": "(Kiko Argüello)", "letra": "sola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 "archivo": "/cantos/resucito/s/solaasolo.html"},</v>
      </c>
    </row>
    <row r="165" spans="1:8" x14ac:dyDescent="0.25">
      <c r="A165">
        <v>156</v>
      </c>
      <c r="B165" t="str" cm="1">
        <f t="array" ref="B16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stabatmaterdolorosa</v>
      </c>
      <c r="C165" t="str">
        <f>REPLACE(LOWER(Table14[[#This Row],[CANTO]]),1,1,UPPER(LEFT(Table14[[#This Row],[CANTO]],1)))</f>
        <v>Stabat mater dolorosa</v>
      </c>
      <c r="D165" t="str">
        <f>VLOOKUP(Table14[[#This Row],['#]],'Codigo Cantos'!A4:AN239, 40, FALSE)</f>
        <v>STABAT MATER DOLOROSA</v>
      </c>
      <c r="E165" t="str">
        <f>VLOOKUP(Table14[[#This Row],['#]],'Codigo Cantos'!A4:AN239, 11, FALSE)</f>
        <v>Himno latin</v>
      </c>
      <c r="F165" t="s">
        <v>77</v>
      </c>
      <c r="G165" s="12" t="str">
        <f>_xlfn.CONCAT("""","archivo","""",": ","""","/cantos/resucito/" &amp; LEFT(Table14[[#This Row],[id]], 1),"/",Table14[[#This Row],[id]],".html","""")</f>
        <v>"archivo": "/cantos/resucito/s/stabatmaterdolorosa.html"</v>
      </c>
      <c r="H165" s="12" t="str">
        <f t="shared" si="2"/>
        <v>{ "id": "stabatmaterdolorosa", "titulo": "Stabat mater dolorosa", "salmo": "Himno latin", "letra": "stabat mater dolorosa: himno latin: stabat mater dolorosa iuxta crucem lacrimosa, dum pendebat filius. era su alma un gemido, era un dolor, era un grito, cuando una espada la atravesó. oh qué triste y afligida está la bendita madre del unigénito. stabat mater dolorosa ... cuál es el hombre que no llora al ver a la madre de cristo en tanto suplicio? por los pecados de su gente ella ve a jesús en tormentos, y sometido a los azotes. stabat mater dolorosa ... bis a. himno lat. ella ve a su hijo amado que muere desolado, y que entrega su espíritu. oh, cristo, cuando yo deba morir, por tu bendita madre hazme conseguir la palma de la victoria. amén, amén, amén.", "archivo": "/cantos/resucito/s/stabatmaterdolorosa.html"},</v>
      </c>
    </row>
    <row r="166" spans="1:8" x14ac:dyDescent="0.25">
      <c r="A166">
        <v>157</v>
      </c>
      <c r="B166" t="str" cm="1">
        <f t="array" ref="B16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subediosentreaclamaciones</v>
      </c>
      <c r="C166" t="str">
        <f>REPLACE(LOWER(Table14[[#This Row],[CANTO]]),1,1,UPPER(LEFT(Table14[[#This Row],[CANTO]],1)))</f>
        <v>Sube dios entre aclamaciones</v>
      </c>
      <c r="D166" t="str">
        <f>VLOOKUP(Table14[[#This Row],['#]],'Codigo Cantos'!A4:AN239, 40, FALSE)</f>
        <v>SUBE DIOS ENTRE ACLAMACIONES</v>
      </c>
      <c r="E166" t="str">
        <f>VLOOKUP(Table14[[#This Row],['#]],'Codigo Cantos'!A4:AN239, 11, FALSE)</f>
        <v>Sal 47 (46)</v>
      </c>
      <c r="F166" t="s">
        <v>852</v>
      </c>
      <c r="G166" s="12" t="str">
        <f>_xlfn.CONCAT("""","archivo","""",": ","""","/cantos/resucito/" &amp; LEFT(Table14[[#This Row],[id]], 1),"/",Table14[[#This Row],[id]],".html","""")</f>
        <v>"archivo": "/cantos/resucito/s/subediosentreaclamaciones.html"</v>
      </c>
      <c r="H166" s="12" t="str">
        <f t="shared" si="2"/>
        <v>{ "id": "subediosentreaclamaciones", "titulo": "Sube dios entre aclamaciones", "salmo": "Sal 47 (46)", "letra": "sube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 cantad para Dios, cantad, cantad para Dios, cantad! cantad para Dios, cantad, cantad para Dios, cantad! sube Dios entre aclamaciones ...", "archivo": "/cantos/resucito/s/subediosentreaclamaciones.html"},</v>
      </c>
    </row>
    <row r="167" spans="1:8" x14ac:dyDescent="0.25">
      <c r="A167">
        <v>158</v>
      </c>
      <c r="B167" t="str" cm="1">
        <f t="array" ref="B16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teestoyllamandosenor</v>
      </c>
      <c r="C167" t="str">
        <f>REPLACE(LOWER(Table14[[#This Row],[CANTO]]),1,1,UPPER(LEFT(Table14[[#This Row],[CANTO]],1)))</f>
        <v>Te estoy llamando, señor</v>
      </c>
      <c r="D167" t="str">
        <f>VLOOKUP(Table14[[#This Row],['#]],'Codigo Cantos'!A4:AN239, 40, FALSE)</f>
        <v>TE ESTOY LLAMANDO, SEÑOR</v>
      </c>
      <c r="E167" t="str">
        <f>VLOOKUP(Table14[[#This Row],['#]],'Codigo Cantos'!A4:AN239, 11, FALSE)</f>
        <v>Sal 141 (140)</v>
      </c>
      <c r="F167" t="s">
        <v>78</v>
      </c>
      <c r="G167" s="12" t="str">
        <f>_xlfn.CONCAT("""","archivo","""",": ","""","/cantos/resucito/" &amp; LEFT(Table14[[#This Row],[id]], 1),"/",Table14[[#This Row],[id]],".html","""")</f>
        <v>"archivo": "/cantos/resucito/t/teestoyllamandosenor.html"</v>
      </c>
      <c r="H167" s="12" t="str">
        <f t="shared" si="2"/>
        <v>{ "id": "teestoyllamandosenor", "titulo": "Te estoy llamando, señor", "salmo": "Sal 141 (140)", "letra": "te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 a ti, señor, miran mis ojos, en ti me refugio, ¡no desampares mi alma! guárdame tú del lazo que me tienden, de las trampas de tantos enemigos. caigan ellos, cada uno en su red, que yo, unido a ti, paso indemne, que yo, unido a ti, paso indemne. te estoy llamando ...   ", "archivo": "/cantos/resucito/t/teestoyllamandosenor.html"},</v>
      </c>
    </row>
    <row r="168" spans="1:8" x14ac:dyDescent="0.25">
      <c r="A168">
        <v>159</v>
      </c>
      <c r="B168" t="str" cm="1">
        <f t="array" ref="B16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tehemanifestadomipecado</v>
      </c>
      <c r="C168" t="str">
        <f>REPLACE(LOWER(Table14[[#This Row],[CANTO]]),1,1,UPPER(LEFT(Table14[[#This Row],[CANTO]],1)))</f>
        <v>Te he manifestado mi pecado</v>
      </c>
      <c r="D168" t="str">
        <f>VLOOKUP(Table14[[#This Row],['#]],'Codigo Cantos'!A4:AN239, 40, FALSE)</f>
        <v>TE HE MANIFESTADO MI PECADO</v>
      </c>
      <c r="E168" t="str">
        <f>VLOOKUP(Table14[[#This Row],['#]],'Codigo Cantos'!A4:AN239, 11, FALSE)</f>
        <v>Sal 32 (31)</v>
      </c>
      <c r="F168" t="s">
        <v>79</v>
      </c>
      <c r="G168" s="12" t="str">
        <f>_xlfn.CONCAT("""","archivo","""",": ","""","/cantos/resucito/" &amp; LEFT(Table14[[#This Row],[id]], 1),"/",Table14[[#This Row],[id]],".html","""")</f>
        <v>"archivo": "/cantos/resucito/t/tehemanifestadomipecado.html"</v>
      </c>
      <c r="H168" s="12" t="str">
        <f t="shared" si="2"/>
        <v>{ "id": "tehemanifestadomipecado", "titulo": "Te he manifestado mi pecado", "salmo": "Sal 32 (31)", "letra": "te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 "archivo": "/cantos/resucito/t/tehemanifestadomipecado.html"},</v>
      </c>
    </row>
    <row r="169" spans="1:8" x14ac:dyDescent="0.25">
      <c r="A169">
        <v>160</v>
      </c>
      <c r="B169" t="str" cm="1">
        <f t="array" ref="B16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tuhascubiertodevergüenzalamuerte</v>
      </c>
      <c r="C169" t="str">
        <f>REPLACE(LOWER(Table14[[#This Row],[CANTO]]),1,1,UPPER(LEFT(Table14[[#This Row],[CANTO]],1)))</f>
        <v>Tú has cubierto de vergüenza la muerte</v>
      </c>
      <c r="D169" t="str">
        <f>VLOOKUP(Table14[[#This Row],['#]],'Codigo Cantos'!A4:AN239, 40, FALSE)</f>
        <v>TÚ HAS CUBIERTO DE VERGÜENZA LA MUERTE</v>
      </c>
      <c r="E169" t="str">
        <f>VLOOKUP(Table14[[#This Row],['#]],'Codigo Cantos'!A4:AN239, 11, FALSE)</f>
        <v>Homilía Pascual (Melltón de Sardes)</v>
      </c>
      <c r="F169" t="s">
        <v>80</v>
      </c>
      <c r="G169" s="12" t="str">
        <f>_xlfn.CONCAT("""","archivo","""",": ","""","/cantos/resucito/" &amp; LEFT(Table14[[#This Row],[id]], 1),"/",Table14[[#This Row],[id]],".html","""")</f>
        <v>"archivo": "/cantos/resucito/t/tuhascubiertodevergüenzalamuerte.html"</v>
      </c>
      <c r="H169" s="12" t="str">
        <f t="shared" si="2"/>
        <v>{ "id": "tuhascubiertodevergüenzalamuerte", "titulo": "Tú has cubierto de vergüenza la muerte", "salmo": "Homilía Pascual (Melltón de Sardes)", "letra": "tú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"archivo": "/cantos/resucito/t/tuhascubiertodevergüenzalamuerte.html"},</v>
      </c>
    </row>
    <row r="170" spans="1:8" x14ac:dyDescent="0.25">
      <c r="A170">
        <v>161</v>
      </c>
      <c r="B170" t="str" cm="1">
        <f t="array" ref="B17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tuqueeresfiel</v>
      </c>
      <c r="C170" t="str">
        <f>REPLACE(LOWER(Table14[[#This Row],[CANTO]]),1,1,UPPER(LEFT(Table14[[#This Row],[CANTO]],1)))</f>
        <v>Tú que eres fiel</v>
      </c>
      <c r="D170" t="str">
        <f>VLOOKUP(Table14[[#This Row],['#]],'Codigo Cantos'!A4:AN239, 40, FALSE)</f>
        <v>TÚ QUE ERES FIEL</v>
      </c>
      <c r="E170" t="str">
        <f>VLOOKUP(Table14[[#This Row],['#]],'Codigo Cantos'!A4:AN239, 11, FALSE)</f>
        <v>Sal 143 (142)</v>
      </c>
      <c r="F170" t="s">
        <v>853</v>
      </c>
      <c r="G170" s="12" t="str">
        <f>_xlfn.CONCAT("""","archivo","""",": ","""","/cantos/resucito/" &amp; LEFT(Table14[[#This Row],[id]], 1),"/",Table14[[#This Row],[id]],".html","""")</f>
        <v>"archivo": "/cantos/resucito/t/tuqueeresfiel.html"</v>
      </c>
      <c r="H170" s="12" t="str">
        <f t="shared" si="2"/>
        <v>{ "id": "tuqueeresfiel", "titulo": "Tú que eres fiel", "salmo": "Sal 143 (142)", "letra": "tú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 hazme conocer el camino, la vía que he de seguir. líbrame de mis enemigos, señor, que me refugio en ti. tú que eres fiel. .. enséñame a cumplir tu voluntad, porque tú eres mi Dios; tu espíritu me guíe, tu espíritu me guíe por tierra llana. tú que eres fiel. ..", "archivo": "/cantos/resucito/t/tuqueeresfiel.html"},</v>
      </c>
    </row>
    <row r="171" spans="1:8" x14ac:dyDescent="0.25">
      <c r="A171">
        <v>162</v>
      </c>
      <c r="B171" t="str" cm="1">
        <f t="array" ref="B17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unretonobrotadeltroncodejese</v>
      </c>
      <c r="C171" t="str">
        <f>REPLACE(LOWER(Table14[[#This Row],[CANTO]]),1,1,UPPER(LEFT(Table14[[#This Row],[CANTO]],1)))</f>
        <v>Un retoño brota del tronco de jesé</v>
      </c>
      <c r="D171" t="str">
        <f>VLOOKUP(Table14[[#This Row],['#]],'Codigo Cantos'!A4:AN239, 40, FALSE)</f>
        <v>UN RETOÑO BROTA DEL TRONCO DE JESÉ</v>
      </c>
      <c r="E171" t="str">
        <f>VLOOKUP(Table14[[#This Row],['#]],'Codigo Cantos'!A4:AN239, 11, FALSE)</f>
        <v>Isaías 11,1-11</v>
      </c>
      <c r="F171" t="s">
        <v>81</v>
      </c>
      <c r="G171" s="12" t="str">
        <f>_xlfn.CONCAT("""","archivo","""",": ","""","/cantos/resucito/" &amp; LEFT(Table14[[#This Row],[id]], 1),"/",Table14[[#This Row],[id]],".html","""")</f>
        <v>"archivo": "/cantos/resucito/u/unretonobrotadeltroncodejese.html"</v>
      </c>
      <c r="H171" s="12" t="str">
        <f t="shared" si="2"/>
        <v>{ "id": "unretonobrotadeltroncodejese", "titulo": "Un retoño brota del tronco de jesé", "salmo": "Isaías 11,1-11", "letra": "un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"archivo": "/cantos/resucito/u/unretonobrotadeltroncodejese.html"},</v>
      </c>
    </row>
    <row r="172" spans="1:8" x14ac:dyDescent="0.25">
      <c r="A172">
        <v>163</v>
      </c>
      <c r="B172" t="str" cm="1">
        <f t="array" ref="B17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unagransenal</v>
      </c>
      <c r="C172" t="str">
        <f>REPLACE(LOWER(Table14[[#This Row],[CANTO]]),1,1,UPPER(LEFT(Table14[[#This Row],[CANTO]],1)))</f>
        <v>Una gran señal</v>
      </c>
      <c r="D172" t="str">
        <f>VLOOKUP(Table14[[#This Row],['#]],'Codigo Cantos'!A4:AN239, 40, FALSE)</f>
        <v>UNA GRAN SEÑAL</v>
      </c>
      <c r="E172" t="str">
        <f>VLOOKUP(Table14[[#This Row],['#]],'Codigo Cantos'!A4:AN239, 11, FALSE)</f>
        <v>Apocalipsis 12</v>
      </c>
      <c r="F172" t="s">
        <v>854</v>
      </c>
      <c r="G172" s="12" t="str">
        <f>_xlfn.CONCAT("""","archivo","""",": ","""","/cantos/resucito/" &amp; LEFT(Table14[[#This Row],[id]], 1),"/",Table14[[#This Row],[id]],".html","""")</f>
        <v>"archivo": "/cantos/resucito/u/unagransenal.html"</v>
      </c>
      <c r="H172" s="12" t="str">
        <f t="shared" si="2"/>
        <v>{ "id": "unagransenal", "titulo": "Una gran señal", "salmo": "Apocalipsis 12", "letra": "una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 "archivo": "/cantos/resucito/u/unagransenal.html"},</v>
      </c>
    </row>
    <row r="173" spans="1:8" x14ac:dyDescent="0.25">
      <c r="A173">
        <v>164</v>
      </c>
      <c r="B173" t="str" cm="1">
        <f t="array" ref="B17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uriuriura</v>
      </c>
      <c r="C173" t="str">
        <f>REPLACE(LOWER(Table14[[#This Row],[CANTO]]),1,1,UPPER(LEFT(Table14[[#This Row],[CANTO]],1)))</f>
        <v>Urí, urí, urá</v>
      </c>
      <c r="D173" t="str">
        <f>VLOOKUP(Table14[[#This Row],['#]],'Codigo Cantos'!A4:AN239, 40, FALSE)</f>
        <v>URÍ, URÍ, URÁ</v>
      </c>
      <c r="E173" t="str">
        <f>VLOOKUP(Table14[[#This Row],['#]],'Codigo Cantos'!A4:AN239, 11, FALSE)</f>
        <v>Villancico (Kiko Argüello)</v>
      </c>
      <c r="F173" t="s">
        <v>82</v>
      </c>
      <c r="G173" s="12" t="str">
        <f>_xlfn.CONCAT("""","archivo","""",": ","""","/cantos/resucito/" &amp; LEFT(Table14[[#This Row],[id]], 1),"/",Table14[[#This Row],[id]],".html","""")</f>
        <v>"archivo": "/cantos/resucito/u/uriuriura.html"</v>
      </c>
      <c r="H173" s="12" t="str">
        <f t="shared" si="2"/>
        <v>{ "id": "uriuriura", "titulo": "Urí, urí, urá", "salmo": "Villancico (Kiko Argüello)", "letra": "urí,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 "archivo": "/cantos/resucito/u/uriuriura.html"},</v>
      </c>
    </row>
    <row r="174" spans="1:8" x14ac:dyDescent="0.25">
      <c r="A174">
        <v>165</v>
      </c>
      <c r="B174" t="str" cm="1">
        <f t="array" ref="B17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vamosyapastores</v>
      </c>
      <c r="C174" t="str">
        <f>REPLACE(LOWER(Table14[[#This Row],[CANTO]]),1,1,UPPER(LEFT(Table14[[#This Row],[CANTO]],1)))</f>
        <v>Vamos ya, pastores</v>
      </c>
      <c r="D174" t="str">
        <f>VLOOKUP(Table14[[#This Row],['#]],'Codigo Cantos'!A4:AN239, 40, FALSE)</f>
        <v>VAMOS YA, PASTORES</v>
      </c>
      <c r="E174" t="str">
        <f>VLOOKUP(Table14[[#This Row],['#]],'Codigo Cantos'!A4:AN239, 11, FALSE)</f>
        <v>Villancico (Kiko Argüello)</v>
      </c>
      <c r="F174" t="s">
        <v>83</v>
      </c>
      <c r="G174" s="12" t="str">
        <f>_xlfn.CONCAT("""","archivo","""",": ","""","/cantos/resucito/" &amp; LEFT(Table14[[#This Row],[id]], 1),"/",Table14[[#This Row],[id]],".html","""")</f>
        <v>"archivo": "/cantos/resucito/v/vamosyapastores.html"</v>
      </c>
      <c r="H174" s="12" t="str">
        <f t="shared" si="2"/>
        <v>{ "id": "vamosyapastores", "titulo": "Vamos ya, pastores", "salmo": "Villancico (Kiko Argüello)", "letra": "vamos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 "archivo": "/cantos/resucito/v/vamosyapastores.html"},</v>
      </c>
    </row>
    <row r="175" spans="1:8" x14ac:dyDescent="0.25">
      <c r="A175">
        <v>166</v>
      </c>
      <c r="B175" t="str" cm="1">
        <f t="array" ref="B17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vendellibano</v>
      </c>
      <c r="C175" t="str">
        <f>REPLACE(LOWER(Table14[[#This Row],[CANTO]]),1,1,UPPER(LEFT(Table14[[#This Row],[CANTO]],1)))</f>
        <v>Ven del líbano</v>
      </c>
      <c r="D175" t="str">
        <f>VLOOKUP(Table14[[#This Row],['#]],'Codigo Cantos'!A4:AN239, 40, FALSE)</f>
        <v>VEN DEL LÍBANO</v>
      </c>
      <c r="E175" t="str">
        <f>VLOOKUP(Table14[[#This Row],['#]],'Codigo Cantos'!A4:AN239, 11, FALSE)</f>
        <v>Cantar de los cantares 4,8ss</v>
      </c>
      <c r="F175" t="s">
        <v>84</v>
      </c>
      <c r="G175" s="12" t="str">
        <f>_xlfn.CONCAT("""","archivo","""",": ","""","/cantos/resucito/" &amp; LEFT(Table14[[#This Row],[id]], 1),"/",Table14[[#This Row],[id]],".html","""")</f>
        <v>"archivo": "/cantos/resucito/v/vendellibano.html"</v>
      </c>
      <c r="H175" s="12" t="str">
        <f t="shared" si="2"/>
        <v>{ "id": "vendellibano", "titulo": "Ven del líbano", "salmo": "Cantar de los cantares 4,8ss", "letra": "ven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 levántate deprisa, amada mía, ven, paloma, ven. porque el invierno ya ha pasado, el canto de la alondra ya se oye. las flores aparecen en la tierra, el fuerte sol ha llegado. levántate deprisa, amada mía, ven, paloma, ven. busqué el amor del alma mía ... como un sello en el corazón, como tatuaje en el brazo. el amor es fuerte como la muerte, las aguas no lo apagarán. dar por este amor todos los bienes de la casa, sería despreciarlo. como un sello en el corazón, como tatuaje en el brazo. busqué el amor del alma mía", "archivo": "/cantos/resucito/v/vendellibano.html"},</v>
      </c>
    </row>
    <row r="176" spans="1:8" x14ac:dyDescent="0.25">
      <c r="A176">
        <v>167</v>
      </c>
      <c r="B176" t="str" cm="1">
        <f t="array" ref="B17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venespiritusanto</v>
      </c>
      <c r="C176" t="str">
        <f>REPLACE(LOWER(Table14[[#This Row],[CANTO]]),1,1,UPPER(LEFT(Table14[[#This Row],[CANTO]],1)))</f>
        <v>Ven, espíritu santo</v>
      </c>
      <c r="D176" t="str">
        <f>VLOOKUP(Table14[[#This Row],['#]],'Codigo Cantos'!A4:AN239, 40, FALSE)</f>
        <v>VEN, ESPÍRITU SANTO</v>
      </c>
      <c r="E176" t="str">
        <f>VLOOKUP(Table14[[#This Row],['#]],'Codigo Cantos'!A4:AN239, 11, FALSE)</f>
        <v>Secuencia de Pentecostés - Himno latin. «Veni, Sancte Spiritus»</v>
      </c>
      <c r="F176" t="s">
        <v>855</v>
      </c>
      <c r="G176" s="12" t="str">
        <f>_xlfn.CONCAT("""","archivo","""",": ","""","/cantos/resucito/" &amp; LEFT(Table14[[#This Row],[id]], 1),"/",Table14[[#This Row],[id]],".html","""")</f>
        <v>"archivo": "/cantos/resucito/v/venespiritusanto.html"</v>
      </c>
      <c r="H176" s="12" t="str">
        <f t="shared" si="2"/>
        <v>{ "id": "venespiritusanto", "titulo": "Ven, espíritu santo", "salmo": "Secuencia de Pentecostés - Himno latin. «Veni, Sancte Spiritus»", "letra": "ven,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"archivo": "/cantos/resucito/v/venespiritusanto.html"},</v>
      </c>
    </row>
    <row r="177" spans="1:8" x14ac:dyDescent="0.25">
      <c r="A177">
        <v>168</v>
      </c>
      <c r="B177" t="str" cm="1">
        <f t="array" ref="B17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venhijodelhombre</v>
      </c>
      <c r="C177" t="str">
        <f>REPLACE(LOWER(Table14[[#This Row],[CANTO]]),1,1,UPPER(LEFT(Table14[[#This Row],[CANTO]],1)))</f>
        <v>Ven, hijo del hombre</v>
      </c>
      <c r="D177" t="str">
        <f>VLOOKUP(Table14[[#This Row],['#]],'Codigo Cantos'!A4:AN239, 40, FALSE)</f>
        <v>VEN, HIJO DEL HOMBRE</v>
      </c>
      <c r="E177" t="str">
        <f>VLOOKUP(Table14[[#This Row],['#]],'Codigo Cantos'!A4:AN239, 11, FALSE)</f>
        <v>Apocalipsis 21,17ss</v>
      </c>
      <c r="F177" t="s">
        <v>85</v>
      </c>
      <c r="G177" s="12" t="str">
        <f>_xlfn.CONCAT("""","archivo","""",": ","""","/cantos/resucito/" &amp; LEFT(Table14[[#This Row],[id]], 1),"/",Table14[[#This Row],[id]],".html","""")</f>
        <v>"archivo": "/cantos/resucito/v/venhijodelhombre.html"</v>
      </c>
      <c r="H177" s="12" t="str">
        <f t="shared" si="2"/>
        <v>{ "id": "venhijodelhombre", "titulo": "Ven, hijo del hombre", "salmo": "Apocalipsis 21,17ss", "letra": "ven,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 ¡señor! ¡señor! signore! signore! ... ¡ven! vieni! viens! come! ¡ven!* ¡ven! .. . ¡señor jesús!", "archivo": "/cantos/resucito/v/venhijodelhombre.html"},</v>
      </c>
    </row>
    <row r="178" spans="1:8" x14ac:dyDescent="0.25">
      <c r="A178">
        <v>169</v>
      </c>
      <c r="B178" t="str" cm="1">
        <f t="array" ref="B17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venicreator</v>
      </c>
      <c r="C178" t="str">
        <f>REPLACE(LOWER(Table14[[#This Row],[CANTO]]),1,1,UPPER(LEFT(Table14[[#This Row],[CANTO]],1)))</f>
        <v>Veni creator</v>
      </c>
      <c r="D178" t="str">
        <f>VLOOKUP(Table14[[#This Row],['#]],'Codigo Cantos'!A4:AN239, 40, FALSE)</f>
        <v>VENI CREATOR</v>
      </c>
      <c r="E178" t="str">
        <f>VLOOKUP(Table14[[#This Row],['#]],'Codigo Cantos'!A4:AN239, 11, FALSE)</f>
        <v>Himno latin</v>
      </c>
      <c r="F178" t="s">
        <v>856</v>
      </c>
      <c r="G178" s="12" t="str">
        <f>_xlfn.CONCAT("""","archivo","""",": ","""","/cantos/resucito/" &amp; LEFT(Table14[[#This Row],[id]], 1),"/",Table14[[#This Row],[id]],".html","""")</f>
        <v>"archivo": "/cantos/resucito/v/venicreator.html"</v>
      </c>
      <c r="H178" s="12" t="str">
        <f t="shared" si="2"/>
        <v>{ "id": "venicreator", "titulo": "Veni creator", "salmo": "Himno latin", "letra": "veni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"archivo": "/cantos/resucito/v/venicreator.html"},</v>
      </c>
    </row>
    <row r="179" spans="1:8" x14ac:dyDescent="0.25">
      <c r="A179">
        <v>170</v>
      </c>
      <c r="B179" t="str" cm="1">
        <f t="array" ref="B17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vieneelsenor</v>
      </c>
      <c r="C179" t="str">
        <f>REPLACE(LOWER(Table14[[#This Row],[CANTO]]),1,1,UPPER(LEFT(Table14[[#This Row],[CANTO]],1)))</f>
        <v>Viene el señor</v>
      </c>
      <c r="D179" t="str">
        <f>VLOOKUP(Table14[[#This Row],['#]],'Codigo Cantos'!A4:AN239, 40, FALSE)</f>
        <v>VIENE EL SEÑOR</v>
      </c>
      <c r="E179" t="str">
        <f>VLOOKUP(Table14[[#This Row],['#]],'Codigo Cantos'!A4:AN239, 11, FALSE)</f>
        <v>Salmo 93 (92) - Apocalipsis 1,5-7</v>
      </c>
      <c r="F179" t="s">
        <v>86</v>
      </c>
      <c r="G179" s="12" t="str">
        <f>_xlfn.CONCAT("""","archivo","""",": ","""","/cantos/resucito/" &amp; LEFT(Table14[[#This Row],[id]], 1),"/",Table14[[#This Row],[id]],".html","""")</f>
        <v>"archivo": "/cantos/resucito/v/vieneelsenor.html"</v>
      </c>
      <c r="H179" s="12" t="str">
        <f t="shared" si="2"/>
        <v>{ "id": "vieneelsenor", "titulo": "Viene el señor", "salmo": "Salmo 93 (92) - Apocalipsis 1,5-7", "letra": "viene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 él viene en las nubes y todos le verán, también aquellos que le traspasaron; todos los reyes y pueblos de la tierra se lamentarán, se lamentarán. a él la gloria y el poder ...", "archivo": "/cantos/resucito/v/vieneelsenor.html"},</v>
      </c>
    </row>
    <row r="180" spans="1:8" x14ac:dyDescent="0.25">
      <c r="A180">
        <v>171</v>
      </c>
      <c r="B180" t="str" cm="1">
        <f t="array" ref="B18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virgendelamaravilla</v>
      </c>
      <c r="C180" t="str">
        <f>REPLACE(LOWER(Table14[[#This Row],[CANTO]]),1,1,UPPER(LEFT(Table14[[#This Row],[CANTO]],1)))</f>
        <v>Virgen de la maravilla</v>
      </c>
      <c r="D180" t="str">
        <f>VLOOKUP(Table14[[#This Row],['#]],'Codigo Cantos'!A4:AN239, 40, FALSE)</f>
        <v>VIRGEN DE LA MARAVILLA</v>
      </c>
      <c r="E180" t="str">
        <f>VLOOKUP(Table14[[#This Row],['#]],'Codigo Cantos'!A4:AN239, 11, FALSE)</f>
        <v>(Dante Allghlerl)</v>
      </c>
      <c r="F180" t="s">
        <v>857</v>
      </c>
      <c r="G180" s="12" t="str">
        <f>_xlfn.CONCAT("""","archivo","""",": ","""","/cantos/resucito/" &amp; LEFT(Table14[[#This Row],[id]], 1),"/",Table14[[#This Row],[id]],".html","""")</f>
        <v>"archivo": "/cantos/resucito/v/virgendelamaravilla.html"</v>
      </c>
      <c r="H180" s="12" t="str">
        <f t="shared" si="2"/>
        <v>{ "id": "virgendelamaravilla", "titulo": "Virgen de la maravilla", "salmo": "(Dante Allghlerl)", "letra": "virgen de la maravilla: (dante alighieri): maría, hija de tu hijo, madre de jesús y madre nuestra. virgen de la maravilla. maría, tú la creatura que has dado a luz al creador, tú eres la sierva que ha concebido al señor. maría, hija de tu hijo ... maría, hecha de tierra, tú eres la gloriosa, gloriosa imagen del cielo. maría, hija de tu hijo ... maría, siendo la pequeña tú eres la más grande, siendo hija de Dios eres su madre, siendo hija de Dios eres su madre. virgen de la maravilla. maría, hija de tu hijo ...", "archivo": "/cantos/resucito/v/virgendelamaravilla.html"},</v>
      </c>
    </row>
    <row r="181" spans="1:8" x14ac:dyDescent="0.25">
      <c r="A181">
        <v>172</v>
      </c>
      <c r="B181" t="str" cm="1">
        <f t="array" ref="B18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vividalegres</v>
      </c>
      <c r="C181" t="str">
        <f>REPLACE(LOWER(Table14[[#This Row],[CANTO]]),1,1,UPPER(LEFT(Table14[[#This Row],[CANTO]],1)))</f>
        <v>Vivid alegres</v>
      </c>
      <c r="D181" t="str">
        <f>VLOOKUP(Table14[[#This Row],['#]],'Codigo Cantos'!A4:AN239, 40, FALSE)</f>
        <v>VIVID ALEGRES</v>
      </c>
      <c r="E181" t="str">
        <f>VLOOKUP(Table14[[#This Row],['#]],'Codigo Cantos'!A4:AN239, 11, FALSE)</f>
        <v>Filipenses 4,4ss</v>
      </c>
      <c r="F181" t="s">
        <v>87</v>
      </c>
      <c r="G181" s="12" t="str">
        <f>_xlfn.CONCAT("""","archivo","""",": ","""","/cantos/resucito/" &amp; LEFT(Table14[[#This Row],[id]], 1),"/",Table14[[#This Row],[id]],".html","""")</f>
        <v>"archivo": "/cantos/resucito/v/vividalegres.html"</v>
      </c>
      <c r="H181" s="12" t="str">
        <f t="shared" si="2"/>
        <v>{ "id": "vividalegres", "titulo": "Vivid alegres", "salmo": "Filipenses 4,4ss", "letra": "vivid alegres filipenses 4,4ss vivid alegres, el señor está cerca, vivid alegres, el señor está cerca. vivid alegres, el señor viene ya, y nos salvará, y nos salvará, y nos salvará. valor, no temáis que el señor viene ya, y nos salvará, y nos salvará, y nos salvará. vivid alegres ...", "archivo": "/cantos/resucito/v/vividalegres.html"},</v>
      </c>
    </row>
    <row r="182" spans="1:8" x14ac:dyDescent="0.25">
      <c r="A182">
        <v>173</v>
      </c>
      <c r="B182" t="str" cm="1">
        <f t="array" ref="B18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vosotrossoislaluzdelmundo</v>
      </c>
      <c r="C182" t="str">
        <f>REPLACE(LOWER(Table14[[#This Row],[CANTO]]),1,1,UPPER(LEFT(Table14[[#This Row],[CANTO]],1)))</f>
        <v>Vosotros sois la luz del mundo</v>
      </c>
      <c r="D182" t="str">
        <f>VLOOKUP(Table14[[#This Row],['#]],'Codigo Cantos'!A4:AN239, 40, FALSE)</f>
        <v>VOSOTROS SOIS LA LUZ DEL MUNDO</v>
      </c>
      <c r="E182" t="str">
        <f>VLOOKUP(Table14[[#This Row],['#]],'Codigo Cantos'!A4:AN239, 11, FALSE)</f>
        <v xml:space="preserve">Mateo 5,14ss </v>
      </c>
      <c r="F182" t="s">
        <v>88</v>
      </c>
      <c r="G182" s="12" t="str">
        <f>_xlfn.CONCAT("""","archivo","""",": ","""","/cantos/resucito/" &amp; LEFT(Table14[[#This Row],[id]], 1),"/",Table14[[#This Row],[id]],".html","""")</f>
        <v>"archivo": "/cantos/resucito/v/vosotrossoislaluzdelmundo.html"</v>
      </c>
      <c r="H182" s="12" t="str">
        <f t="shared" si="2"/>
        <v>{ "id": "vosotrossoislaluzdelmundo", "titulo": "Vosotros sois la luz del mundo", "salmo": "Mateo 5,14ss ", "letra": "vosotros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 "archivo": "/cantos/resucito/v/vosotrossoislaluzdelmundo.html"},</v>
      </c>
    </row>
    <row r="183" spans="1:8" x14ac:dyDescent="0.25">
      <c r="A183">
        <v>174</v>
      </c>
      <c r="B183" t="str" cm="1">
        <f t="array" ref="B18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yavienemidios</v>
      </c>
      <c r="C183" t="str">
        <f>REPLACE(LOWER(Table14[[#This Row],[CANTO]]),1,1,UPPER(LEFT(Table14[[#This Row],[CANTO]],1)))</f>
        <v>Ya viene mi dios</v>
      </c>
      <c r="D183" t="str">
        <f>VLOOKUP(Table14[[#This Row],['#]],'Codigo Cantos'!A4:AN239, 40, FALSE)</f>
        <v>YA VIENE MI DIOS</v>
      </c>
      <c r="E183" t="str">
        <f>VLOOKUP(Table14[[#This Row],['#]],'Codigo Cantos'!A4:AN239, 11, FALSE)</f>
        <v>Villancico (Kiko Argüello)</v>
      </c>
      <c r="F183" t="s">
        <v>858</v>
      </c>
      <c r="G183" s="12" t="str">
        <f>_xlfn.CONCAT("""","archivo","""",": ","""","/cantos/resucito/" &amp; LEFT(Table14[[#This Row],[id]], 1),"/",Table14[[#This Row],[id]],".html","""")</f>
        <v>"archivo": "/cantos/resucito/y/yavienemidios.html"</v>
      </c>
      <c r="H183" s="12" t="str">
        <f t="shared" si="2"/>
        <v>{ "id": "yavienemidios", "titulo": "Ya viene mi dios", "salmo": "Villancico (Kiko Argüello)", "letra": "ya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 él tiene unos ojos que hablan de amor, que hablan del padre, que hablan de Dios. ya viene, ya viene mi salvador, ya viene, ya viene mi rey. ya viene mi Dios ... murió en un madero lleno de dolor, murió por los hombres muy lleno de amor. ya viene, ya viene mi salvador, ya viene, ya viene mi rey. ya viene mi Dios ... ha entrado en la muerte, ha entrado mi Dios, ya viene, ya sube, ya llega el señor. que canten, que griten: ¡resucitó! mi Dios ha vencido, salió por amor. ya viene mi Dios ...", "archivo": "/cantos/resucito/y/yavienemidios.html"},</v>
      </c>
    </row>
    <row r="184" spans="1:8" x14ac:dyDescent="0.25">
      <c r="A184">
        <v>175</v>
      </c>
      <c r="B184" t="str" cm="1">
        <f t="array" ref="B18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yahvehtueresmidios</v>
      </c>
      <c r="C184" t="str">
        <f>REPLACE(LOWER(Table14[[#This Row],[CANTO]]),1,1,UPPER(LEFT(Table14[[#This Row],[CANTO]],1)))</f>
        <v>Yahveh, tú eres mi dios</v>
      </c>
      <c r="D184" t="str">
        <f>VLOOKUP(Table14[[#This Row],['#]],'Codigo Cantos'!A4:AN239, 40, FALSE)</f>
        <v>YAHVEH, TÚ ERES MI DIOS</v>
      </c>
      <c r="E184" t="str">
        <f>VLOOKUP(Table14[[#This Row],['#]],'Codigo Cantos'!A4:AN239, 11, FALSE)</f>
        <v>Isaías 25,1-8</v>
      </c>
      <c r="F184" t="s">
        <v>859</v>
      </c>
      <c r="G184" s="12" t="str">
        <f>_xlfn.CONCAT("""","archivo","""",": ","""","/cantos/resucito/" &amp; LEFT(Table14[[#This Row],[id]], 1),"/",Table14[[#This Row],[id]],".html","""")</f>
        <v>"archivo": "/cantos/resucito/y/yahvehtueresmidios.html"</v>
      </c>
      <c r="H184" s="12" t="str">
        <f t="shared" si="2"/>
        <v>{ "id": "yahvehtueresmidios", "titulo": "Yahveh, tú eres mi dios", "salmo": "Isaías 25,1-8", "letra": "yahveh, tú eres mi Dios isaías 25,1-8 yahveh, tú eres mi Dios, yo te ensalzaré. y alabaré tu nombre, alabaré tu nombre, alabaré tu nombre. yahveh, tú eres mi Dios ... destruirás la muerte para siempre. y enjugarás las lágrimas de todos los rostros, de todos los rostros. yahveh, tú eres mi Dios ... ya se acercan los pasos de los pobres, los pies de los humildes, los pies de los humildes, el resto de jacob. yahveh, tú eres mi Dios ...", "archivo": "/cantos/resucito/y/yahvehtueresmidios.html"},</v>
      </c>
    </row>
    <row r="185" spans="1:8" x14ac:dyDescent="0.25">
      <c r="A185">
        <v>176</v>
      </c>
      <c r="B185" t="str" cm="1">
        <f t="array" ref="B18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yoteamosenor</v>
      </c>
      <c r="C185" t="str">
        <f>REPLACE(LOWER(Table14[[#This Row],[CANTO]]),1,1,UPPER(LEFT(Table14[[#This Row],[CANTO]],1)))</f>
        <v>Yo te amo, señor</v>
      </c>
      <c r="D185" t="str">
        <f>VLOOKUP(Table14[[#This Row],['#]],'Codigo Cantos'!A4:AN239, 40, FALSE)</f>
        <v>YO TE AMO, SEÑOR</v>
      </c>
      <c r="E185" t="str">
        <f>VLOOKUP(Table14[[#This Row],['#]],'Codigo Cantos'!A4:AN239, 11, FALSE)</f>
        <v>Sal 18 (17)</v>
      </c>
      <c r="F185" t="s">
        <v>860</v>
      </c>
      <c r="G185" s="12" t="str">
        <f>_xlfn.CONCAT("""","archivo","""",": ","""","/cantos/resucito/" &amp; LEFT(Table14[[#This Row],[id]], 1),"/",Table14[[#This Row],[id]],".html","""")</f>
        <v>"archivo": "/cantos/resucito/y/yoteamosenor.html"</v>
      </c>
      <c r="H185" s="12" t="str">
        <f t="shared" si="2"/>
        <v>{ "id": "yoteamosenor", "titulo": "Yo te amo, señor", "salmo": "Sal 18 (17)", "letra": "yo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 "archivo": "/cantos/resucito/y/yoteamosenor.html"},</v>
      </c>
    </row>
    <row r="186" spans="1:8" x14ac:dyDescent="0.25">
      <c r="A186">
        <v>177</v>
      </c>
      <c r="B186" t="str" cm="1">
        <f t="array" ref="B18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yovengoareunir</v>
      </c>
      <c r="C186" t="str">
        <f>REPLACE(LOWER(Table14[[#This Row],[CANTO]]),1,1,UPPER(LEFT(Table14[[#This Row],[CANTO]],1)))</f>
        <v>Yo vengo a reunir</v>
      </c>
      <c r="D186" t="str">
        <f>VLOOKUP(Table14[[#This Row],['#]],'Codigo Cantos'!A4:AN239, 40, FALSE)</f>
        <v>YO VENGO A REUNIR</v>
      </c>
      <c r="E186" t="str">
        <f>VLOOKUP(Table14[[#This Row],['#]],'Codigo Cantos'!A4:AN239, 11, FALSE)</f>
        <v>Isaías 66,18-21</v>
      </c>
      <c r="F186" t="s">
        <v>89</v>
      </c>
      <c r="G186" s="12" t="str">
        <f>_xlfn.CONCAT("""","archivo","""",": ","""","/cantos/resucito/" &amp; LEFT(Table14[[#This Row],[id]], 1),"/",Table14[[#This Row],[id]],".html","""")</f>
        <v>"archivo": "/cantos/resucito/y/yovengoareunir.html"</v>
      </c>
      <c r="H186" s="12" t="str">
        <f t="shared" si="2"/>
        <v>{ "id": "yovengoareunir", "titulo": "Yo vengo a reunir", "salmo": "Isaías 66,18-21", "letra": "yo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 y traerán a vuestros hermanos de entre todas las naciones, como oblación al señor, como oblación al señor. y de entre ellos tomaré sacerdotes para mí, sacerdotes que anunciarán mi gloria, sacerdotes que anunciarán mi gloria.", "archivo": "/cantos/resucito/y/yovengoareunir.html"},</v>
      </c>
    </row>
    <row r="187" spans="1:8" x14ac:dyDescent="0.25">
      <c r="A187">
        <v>178</v>
      </c>
      <c r="B187" t="str" cm="1">
        <f t="array" ref="B18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zaqueo</v>
      </c>
      <c r="C187" t="str">
        <f>REPLACE(LOWER(Table14[[#This Row],[CANTO]]),1,1,UPPER(LEFT(Table14[[#This Row],[CANTO]],1)))</f>
        <v>Zaqueo</v>
      </c>
      <c r="D187" t="str">
        <f>VLOOKUP(Table14[[#This Row],['#]],'Codigo Cantos'!A4:AN239, 40, FALSE)</f>
        <v>ZAQUEO</v>
      </c>
      <c r="E187" t="str">
        <f>VLOOKUP(Table14[[#This Row],['#]],'Codigo Cantos'!A4:AN239, 11, FALSE)</f>
        <v>Lucas 19,1-10</v>
      </c>
      <c r="F187" t="s">
        <v>90</v>
      </c>
      <c r="G187" s="12" t="str">
        <f>_xlfn.CONCAT("""","archivo","""",": ","""","/cantos/resucito/" &amp; LEFT(Table14[[#This Row],[id]], 1),"/",Table14[[#This Row],[id]],".html","""")</f>
        <v>"archivo": "/cantos/resucito/z/zaqueo.html"</v>
      </c>
      <c r="H187" s="12" t="str">
        <f t="shared" si="2"/>
        <v>{ "id": "zaqueo", "titulo": "Zaqueo", "salmo": "Lucas 19,1-10", "letra": "zaqueo: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 hoy ha llegado ... zaqueo eres tú. baja pronto. conviene que hoy entre en tu casa. habiendo entrado ... hoy ha llegado ...", "archivo": "/cantos/resucito/z/zaqueo.html"},</v>
      </c>
    </row>
    <row r="188" spans="1:8" x14ac:dyDescent="0.25">
      <c r="A188">
        <v>179</v>
      </c>
      <c r="B188" t="str" cm="1">
        <f t="array" ref="B18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aclamacionesalaoraciondelosfieles</v>
      </c>
      <c r="C188" t="str">
        <f>REPLACE(LOWER(Table14[[#This Row],[CANTO]]),1,1,UPPER(LEFT(Table14[[#This Row],[CANTO]],1)))</f>
        <v>Aclamaciones a la oración de los fieles</v>
      </c>
      <c r="D188" t="str">
        <f>VLOOKUP(Table14[[#This Row],['#]],'Codigo Cantos'!A4:AN239, 40, FALSE)</f>
        <v>ACLAMACIONES A LA ORACIÓN DE LOS FIELES</v>
      </c>
      <c r="E188" t="str">
        <f>VLOOKUP(Table14[[#This Row],['#]],'Codigo Cantos'!A4:AN239, 11, FALSE)</f>
        <v>Respuestas a las oraciones de los fieles, Modelo I, II, III, IV</v>
      </c>
      <c r="F188" t="s">
        <v>91</v>
      </c>
      <c r="G188" s="12" t="str">
        <f>_xlfn.CONCAT("""","archivo","""",": ","""","/cantos/resucito/" &amp; LEFT(Table14[[#This Row],[id]], 1),"/",Table14[[#This Row],[id]],".html","""")</f>
        <v>"archivo": "/cantos/resucito/a/aclamacionesalaoraciondelosfieles.html"</v>
      </c>
      <c r="H188" s="12" t="str">
        <f t="shared" si="2"/>
        <v>{ "id": "aclamacionesalaoraciondelosfieles", "titulo": "Aclamaciones a la oración de los fieles", "salmo": "Respuestas a las oraciones de los fieles, Modelo I, II, III, IV", "letra": "cánticos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"archivo": "/cantos/resucito/a/aclamacionesalaoraciondelosfieles.html"},</v>
      </c>
    </row>
    <row r="189" spans="1:8" x14ac:dyDescent="0.25">
      <c r="A189">
        <v>180</v>
      </c>
      <c r="B189" t="str" cm="1">
        <f t="array" ref="B18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aleluyainterleccional</v>
      </c>
      <c r="C189" t="str">
        <f>REPLACE(LOWER(Table14[[#This Row],[CANTO]]),1,1,UPPER(LEFT(Table14[[#This Row],[CANTO]],1)))</f>
        <v>Aleluya interleccional</v>
      </c>
      <c r="D189" t="str">
        <f>VLOOKUP(Table14[[#This Row],['#]],'Codigo Cantos'!A4:AN239, 40, FALSE)</f>
        <v>ALELUYA INTERLECCIONAL</v>
      </c>
      <c r="E189" t="str">
        <f>VLOOKUP(Table14[[#This Row],['#]],'Codigo Cantos'!A4:AN239, 11, FALSE)</f>
        <v>Modelo I, II, III</v>
      </c>
      <c r="F189" t="s">
        <v>92</v>
      </c>
      <c r="G189" s="12" t="str">
        <f>_xlfn.CONCAT("""","archivo","""",": ","""","/cantos/resucito/" &amp; LEFT(Table14[[#This Row],[id]], 1),"/",Table14[[#This Row],[id]],".html","""")</f>
        <v>"archivo": "/cantos/resucito/a/aleluyainterleccional.html"</v>
      </c>
      <c r="H189" s="12" t="str">
        <f t="shared" si="2"/>
        <v>{ "id": "aleluyainterleccional", "titulo": "Aleluya interleccional", "salmo": "Modelo I, II, III", "letra": "aleluya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"archivo": "/cantos/resucito/a/aleluyainterleccional.html"},</v>
      </c>
    </row>
    <row r="190" spans="1:8" x14ac:dyDescent="0.25">
      <c r="A190">
        <v>181</v>
      </c>
      <c r="B190" t="str" cm="1">
        <f t="array" ref="B19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aleluyapascual</v>
      </c>
      <c r="C190" t="str">
        <f>REPLACE(LOWER(Table14[[#This Row],[CANTO]]),1,1,UPPER(LEFT(Table14[[#This Row],[CANTO]],1)))</f>
        <v>Aleluya pascual</v>
      </c>
      <c r="D190" t="str">
        <f>VLOOKUP(Table14[[#This Row],['#]],'Codigo Cantos'!A4:AN239, 40, FALSE)</f>
        <v>ALELUYA PASCUAL</v>
      </c>
      <c r="E190" t="str">
        <f>VLOOKUP(Table14[[#This Row],['#]],'Codigo Cantos'!A4:AN239, 11, FALSE)</f>
        <v>Apropiado para el tiempo Pascual</v>
      </c>
      <c r="F190" t="s">
        <v>93</v>
      </c>
      <c r="G190" s="12" t="str">
        <f>_xlfn.CONCAT("""","archivo","""",": ","""","/cantos/resucito/" &amp; LEFT(Table14[[#This Row],[id]], 1),"/",Table14[[#This Row],[id]],".html","""")</f>
        <v>"archivo": "/cantos/resucito/a/aleluyapascual.html"</v>
      </c>
      <c r="H190" s="12" t="str">
        <f t="shared" si="2"/>
        <v>{ "id": "aleluyapascual", "titulo": "Aleluya pascual", "salmo": "Apropiado para el tiempo Pascual", "letra": "aleluya pascual cristo jesús ha resucitado. aleluya.", "archivo": "/cantos/resucito/a/aleluyapascual.html"},</v>
      </c>
    </row>
    <row r="191" spans="1:8" x14ac:dyDescent="0.25">
      <c r="A191">
        <v>182</v>
      </c>
      <c r="B191" t="str" cm="1">
        <f t="array" ref="B19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antifonaparaelevangelio</v>
      </c>
      <c r="C191" t="str">
        <f>REPLACE(LOWER(Table14[[#This Row],[CANTO]]),1,1,UPPER(LEFT(Table14[[#This Row],[CANTO]],1)))</f>
        <v>Antífona para el evangelio</v>
      </c>
      <c r="D191" t="str">
        <f>VLOOKUP(Table14[[#This Row],['#]],'Codigo Cantos'!A4:AN239, 40, FALSE)</f>
        <v>ANTÍFONA PARA EL EVANGELIO</v>
      </c>
      <c r="E191" t="str">
        <f>VLOOKUP(Table14[[#This Row],['#]],'Codigo Cantos'!A4:AN239, 11, FALSE)</f>
        <v>Tiempo de Cuaresma</v>
      </c>
      <c r="F191" t="s">
        <v>94</v>
      </c>
      <c r="G191" s="12" t="str">
        <f>_xlfn.CONCAT("""","archivo","""",": ","""","/cantos/resucito/" &amp; LEFT(Table14[[#This Row],[id]], 1),"/",Table14[[#This Row],[id]],".html","""")</f>
        <v>"archivo": "/cantos/resucito/a/antifonaparaelevangelio.html"</v>
      </c>
      <c r="H191" s="12" t="str">
        <f t="shared" si="2"/>
        <v>{ "id": "antifonaparaelevangelio", "titulo": "Antífona para el evangelio", "salmo": "Tiempo de Cuaresma", "letra": "antífona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 "archivo": "/cantos/resucito/a/antifonaparaelevangelio.html"},</v>
      </c>
    </row>
    <row r="192" spans="1:8" x14ac:dyDescent="0.25">
      <c r="A192">
        <v>183</v>
      </c>
      <c r="B192" t="str" cm="1">
        <f t="array" ref="B19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bendiciondelagua</v>
      </c>
      <c r="C192" t="str">
        <f>REPLACE(LOWER(Table14[[#This Row],[CANTO]]),1,1,UPPER(LEFT(Table14[[#This Row],[CANTO]],1)))</f>
        <v>Bendición del agua</v>
      </c>
      <c r="D192" t="str">
        <f>VLOOKUP(Table14[[#This Row],['#]],'Codigo Cantos'!A4:AN239, 40, FALSE)</f>
        <v>BENDICIÓN DEL AGUA</v>
      </c>
      <c r="E192" t="str">
        <f>VLOOKUP(Table14[[#This Row],['#]],'Codigo Cantos'!A4:AN239, 11, FALSE)</f>
        <v>De la liturgia bautismal de la Vigilia pascual</v>
      </c>
      <c r="F192" t="s">
        <v>861</v>
      </c>
      <c r="G192" s="12" t="str">
        <f>_xlfn.CONCAT("""","archivo","""",": ","""","/cantos/resucito/" &amp; LEFT(Table14[[#This Row],[id]], 1),"/",Table14[[#This Row],[id]],".html","""")</f>
        <v>"archivo": "/cantos/resucito/b/bendiciondelagua.html"</v>
      </c>
      <c r="H192" s="12" t="str">
        <f t="shared" si="2"/>
        <v>{ "id": "bendiciondelagua", "titulo": "Bendición del agua", "salmo": "De la liturgia bautismal de la Vigilia pascual", "letra": "bendición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"archivo": "/cantos/resucito/b/bendiciondelagua.html"},</v>
      </c>
    </row>
    <row r="193" spans="1:8" x14ac:dyDescent="0.25">
      <c r="A193">
        <v>185</v>
      </c>
      <c r="B193" t="str" cm="1">
        <f t="array" ref="B19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celebracionpenitencial(bendicionpenitencial)</v>
      </c>
      <c r="C193" t="str">
        <f>REPLACE(LOWER(Table14[[#This Row],[CANTO]]),1,1,UPPER(LEFT(Table14[[#This Row],[CANTO]],1)))</f>
        <v>Celebración penitencial (bendición penitencial )</v>
      </c>
      <c r="D193" t="str">
        <f>VLOOKUP(Table14[[#This Row],['#]],'Codigo Cantos'!A4:AN239, 40, FALSE)</f>
        <v>CELEBRACIÓN PENITENCIAL (BENDICIÓN PENITENCIAL )</v>
      </c>
      <c r="E193" t="str">
        <f>VLOOKUP(Table14[[#This Row],['#]],'Codigo Cantos'!A4:AN239, 11, FALSE)</f>
        <v>Acción de gracias</v>
      </c>
      <c r="F193" t="s">
        <v>862</v>
      </c>
      <c r="G193" s="12" t="str">
        <f>_xlfn.CONCAT("""","archivo","""",": ","""","/cantos/resucito/" &amp; LEFT(Table14[[#This Row],[id]], 1),"/",Table14[[#This Row],[id]],".html","""")</f>
        <v>"archivo": "/cantos/resucito/c/celebracionpenitencial(bendicionpenitencial).html"</v>
      </c>
      <c r="H193" s="12" t="str">
        <f t="shared" si="2"/>
        <v>{ "id": "celebracionpenitencial(bendicionpenitencial)", "titulo": "Celebración penitencial (bendición penitencial )", "salmo": "Acción de gracias", "letra": "celebracion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 "archivo": "/cantos/resucito/c/celebracionpenitencial(bendicionpenitencial).html"},</v>
      </c>
    </row>
    <row r="194" spans="1:8" x14ac:dyDescent="0.25">
      <c r="A194">
        <v>186</v>
      </c>
      <c r="B194" t="str" cm="1">
        <f t="array" ref="B19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corderodedios</v>
      </c>
      <c r="C194" t="str">
        <f>REPLACE(LOWER(Table14[[#This Row],[CANTO]]),1,1,UPPER(LEFT(Table14[[#This Row],[CANTO]],1)))</f>
        <v>Cordero de dios</v>
      </c>
      <c r="D194" t="str">
        <f>VLOOKUP(Table14[[#This Row],['#]],'Codigo Cantos'!A4:AN239, 40, FALSE)</f>
        <v>CORDERO DE DIOS</v>
      </c>
      <c r="E194" t="str">
        <f>VLOOKUP(Table14[[#This Row],['#]],'Codigo Cantos'!A4:AN239, 11, FALSE)</f>
        <v>Después de la consagración</v>
      </c>
      <c r="F194" t="s">
        <v>863</v>
      </c>
      <c r="G194" s="12" t="str">
        <f>_xlfn.CONCAT("""","archivo","""",": ","""","/cantos/resucito/" &amp; LEFT(Table14[[#This Row],[id]], 1),"/",Table14[[#This Row],[id]],".html","""")</f>
        <v>"archivo": "/cantos/resucito/c/corderodedios.html"</v>
      </c>
      <c r="H194" s="12" t="str">
        <f t="shared" si="2"/>
        <v>{ "id": "corderodedios", "titulo": "Cordero de dios", "salmo": "Después de la consagración", "letra": "cordero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"archivo": "/cantos/resucito/c/corderodedios.html"},</v>
      </c>
    </row>
    <row r="195" spans="1:8" x14ac:dyDescent="0.25">
      <c r="A195">
        <v>187</v>
      </c>
      <c r="B195" t="str" cm="1">
        <f t="array" ref="B19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credo</v>
      </c>
      <c r="C195" t="str">
        <f>REPLACE(LOWER(Table14[[#This Row],[CANTO]]),1,1,UPPER(LEFT(Table14[[#This Row],[CANTO]],1)))</f>
        <v>Credo</v>
      </c>
      <c r="D195" t="str">
        <f>VLOOKUP(Table14[[#This Row],['#]],'Codigo Cantos'!A4:AN239, 40, FALSE)</f>
        <v>CREDO</v>
      </c>
      <c r="E195" t="str">
        <f>VLOOKUP(Table14[[#This Row],['#]],'Codigo Cantos'!A4:AN239, 11, FALSE)</f>
        <v>Símbolo Apostólico</v>
      </c>
      <c r="F195" t="s">
        <v>864</v>
      </c>
      <c r="G195" s="12" t="str">
        <f>_xlfn.CONCAT("""","archivo","""",": ","""","/cantos/resucito/" &amp; LEFT(Table14[[#This Row],[id]], 1),"/",Table14[[#This Row],[id]],".html","""")</f>
        <v>"archivo": "/cantos/resucito/c/credo.html"</v>
      </c>
      <c r="H195" s="12" t="str">
        <f t="shared" si="2"/>
        <v>{ "id": "credo", "titulo": "Credo", "salmo": "Símbolo Apostólico", "letra": "creo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"archivo": "/cantos/resucito/c/credo.html"},</v>
      </c>
    </row>
    <row r="196" spans="1:8" x14ac:dyDescent="0.25">
      <c r="A196">
        <v>188</v>
      </c>
      <c r="B196" t="str" cm="1">
        <f t="array" ref="B19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gloriaadiosenloaltodelcielo</v>
      </c>
      <c r="C196" t="str">
        <f>REPLACE(LOWER(Table14[[#This Row],[CANTO]]),1,1,UPPER(LEFT(Table14[[#This Row],[CANTO]],1)))</f>
        <v>Gloria a dios en lo alto del cielo</v>
      </c>
      <c r="D196" t="str">
        <f>VLOOKUP(Table14[[#This Row],['#]],'Codigo Cantos'!A4:AN239, 40, FALSE)</f>
        <v>GLORIA A DIOS EN LO ALTO DEL CIELO</v>
      </c>
      <c r="E196" t="str">
        <f>VLOOKUP(Table14[[#This Row],['#]],'Codigo Cantos'!A4:AN239, 11, FALSE)</f>
        <v>Himno Litúrgico</v>
      </c>
      <c r="F196" t="s">
        <v>865</v>
      </c>
      <c r="G196" s="12" t="str">
        <f>_xlfn.CONCAT("""","archivo","""",": ","""","/cantos/resucito/" &amp; LEFT(Table14[[#This Row],[id]], 1),"/",Table14[[#This Row],[id]],".html","""")</f>
        <v>"archivo": "/cantos/resucito/g/gloriaadiosenloaltodelcielo.html"</v>
      </c>
      <c r="H196" s="12" t="str">
        <f t="shared" si="2"/>
        <v>{ "id": "gloriaadiosenloaltodelcielo", "titulo": "Gloria a dios en lo alto del cielo", "salmo": "Himno Litúrgico", "letra": "gloria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"archivo": "/cantos/resucito/g/gloriaadiosenloaltodelcielo.html"},</v>
      </c>
    </row>
    <row r="197" spans="1:8" x14ac:dyDescent="0.25">
      <c r="A197">
        <v>189</v>
      </c>
      <c r="B197" t="str" cm="1">
        <f t="array" ref="B19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letaniasdelossantos</v>
      </c>
      <c r="C197" t="str">
        <f>REPLACE(LOWER(Table14[[#This Row],[CANTO]]),1,1,UPPER(LEFT(Table14[[#This Row],[CANTO]],1)))</f>
        <v>Letanías de los santos</v>
      </c>
      <c r="D197" t="str">
        <f>VLOOKUP(Table14[[#This Row],['#]],'Codigo Cantos'!A4:AN239, 40, FALSE)</f>
        <v>LETANÍAS DE LOS SANTOS</v>
      </c>
      <c r="E197" t="str">
        <f>VLOOKUP(Table14[[#This Row],['#]],'Codigo Cantos'!A4:AN239, 11, FALSE)</f>
        <v>De la liturgia bautismal de la Vigilia pascual</v>
      </c>
      <c r="F197" s="1" t="s">
        <v>866</v>
      </c>
      <c r="G197" s="12" t="str">
        <f>_xlfn.CONCAT("""","archivo","""",": ","""","/cantos/resucito/" &amp; LEFT(Table14[[#This Row],[id]], 1),"/",Table14[[#This Row],[id]],".html","""")</f>
        <v>"archivo": "/cantos/resucito/l/letaniasdelossantos.html"</v>
      </c>
      <c r="H197" s="12" t="str">
        <f t="shared" si="2"/>
        <v>{ "id": "letaniasdelossantos", "titulo": "Letanías de los santos", "salmo": "De la liturgia bautismal de la Vigilia pascual", "letra": "letanías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"archivo": "/cantos/resucito/l/letaniasdelossantos.html"},</v>
      </c>
    </row>
    <row r="198" spans="1:8" x14ac:dyDescent="0.25">
      <c r="A198">
        <v>191</v>
      </c>
      <c r="B198" t="str" cm="1">
        <f t="array" ref="B19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letaniaspenitencialesi</v>
      </c>
      <c r="C198" t="str">
        <f>REPLACE(LOWER(Table14[[#This Row],[CANTO]]),1,1,UPPER(LEFT(Table14[[#This Row],[CANTO]],1)))</f>
        <v>Letanías penitenciales i</v>
      </c>
      <c r="D198" t="str">
        <f>VLOOKUP(Table14[[#This Row],['#]],'Codigo Cantos'!A4:AN239, 40, FALSE)</f>
        <v>LETANÍAS PENITENCIALES I</v>
      </c>
      <c r="E198" t="str">
        <f>VLOOKUP(Table14[[#This Row],['#]],'Codigo Cantos'!A4:AN239, 11, FALSE)</f>
        <v>Letanía para la Celebración Penitencial – modelo abreviado</v>
      </c>
      <c r="F198" t="s">
        <v>95</v>
      </c>
      <c r="G198" s="12" t="str">
        <f>_xlfn.CONCAT("""","archivo","""",": ","""","/cantos/resucito/" &amp; LEFT(Table14[[#This Row],[id]], 1),"/",Table14[[#This Row],[id]],".html","""")</f>
        <v>"archivo": "/cantos/resucito/l/letaniaspenitencialesi.html"</v>
      </c>
      <c r="H198" s="12" t="str">
        <f t="shared" si="2"/>
        <v>{ "id": "letaniaspenitencialesi", "titulo": "Letanías penitenciales i", "salmo": "Letanía para la Celebración Penitencial – modelo abreviado", "letra":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"archivo": "/cantos/resucito/l/letaniaspenitencialesi.html"},</v>
      </c>
    </row>
    <row r="199" spans="1:8" x14ac:dyDescent="0.25">
      <c r="A199">
        <v>193</v>
      </c>
      <c r="B199" t="str" cm="1">
        <f t="array" ref="B19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padrenuestro</v>
      </c>
      <c r="C199" t="str">
        <f>REPLACE(LOWER(Table14[[#This Row],[CANTO]]),1,1,UPPER(LEFT(Table14[[#This Row],[CANTO]],1)))</f>
        <v>Padre nuestro</v>
      </c>
      <c r="D199" t="str">
        <f>VLOOKUP(Table14[[#This Row],['#]],'Codigo Cantos'!A4:AN239, 40, FALSE)</f>
        <v>PADRE NUESTRO</v>
      </c>
      <c r="E199" t="str">
        <f>VLOOKUP(Table14[[#This Row],['#]],'Codigo Cantos'!A4:AN239, 11, FALSE)</f>
        <v>Tiempo de la Elección</v>
      </c>
      <c r="F199" t="s">
        <v>96</v>
      </c>
      <c r="G199" s="12" t="str">
        <f>_xlfn.CONCAT("""","archivo","""",": ","""","/cantos/resucito/" &amp; LEFT(Table14[[#This Row],[id]], 1),"/",Table14[[#This Row],[id]],".html","""")</f>
        <v>"archivo": "/cantos/resucito/p/padrenuestro.html"</v>
      </c>
      <c r="H199" s="12" t="str">
        <f t="shared" si="2"/>
        <v>{ "id": "padrenuestro", "titulo": "Padre nuestro", "salmo": "Tiempo de la Elección", "letra": "¡abbá,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"archivo": "/cantos/resucito/p/padrenuestro.html"},</v>
      </c>
    </row>
    <row r="200" spans="1:8" x14ac:dyDescent="0.25">
      <c r="A200">
        <v>194</v>
      </c>
      <c r="B200" t="str" cm="1">
        <f t="array" ref="B20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plegariaeucaristicaii</v>
      </c>
      <c r="C200" t="str">
        <f>REPLACE(LOWER(Table14[[#This Row],[CANTO]]),1,1,UPPER(LEFT(Table14[[#This Row],[CANTO]],1)))</f>
        <v>Plegaria eucarística ii</v>
      </c>
      <c r="D200" t="str">
        <f>VLOOKUP(Table14[[#This Row],['#]],'Codigo Cantos'!A4:AN239, 40, FALSE)</f>
        <v>PLEGARIA EUCARÍSTICA II</v>
      </c>
      <c r="E200" t="str">
        <f>VLOOKUP(Table14[[#This Row],['#]],'Codigo Cantos'!A4:AN239, 11, FALSE)</f>
        <v>Modelo I</v>
      </c>
      <c r="F200" s="1" t="s">
        <v>867</v>
      </c>
      <c r="G200" s="12" t="str">
        <f>_xlfn.CONCAT("""","archivo","""",": ","""","/cantos/resucito/" &amp; LEFT(Table14[[#This Row],[id]], 1),"/",Table14[[#This Row],[id]],".html","""")</f>
        <v>"archivo": "/cantos/resucito/p/plegariaeucaristicaii.html"</v>
      </c>
      <c r="H200" s="12" t="str">
        <f t="shared" si="2"/>
        <v>{ "id": "plegariaeucaristicaii", "titulo": "Plegaria eucarística ii", "salmo": "Modelo I", "letra": "plegaria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"archivo": "/cantos/resucito/p/plegariaeucaristicaii.html"},</v>
      </c>
    </row>
    <row r="201" spans="1:8" x14ac:dyDescent="0.25">
      <c r="A201">
        <v>197</v>
      </c>
      <c r="B201" t="str" cm="1">
        <f t="array" ref="B20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plegariaeucaristicaii</v>
      </c>
      <c r="C201" t="str">
        <f>REPLACE(LOWER(Table14[[#This Row],[CANTO]]),1,1,UPPER(LEFT(Table14[[#This Row],[CANTO]],1)))</f>
        <v>Plegaria eucarística ii</v>
      </c>
      <c r="D201" t="str">
        <f>VLOOKUP(Table14[[#This Row],['#]],'Codigo Cantos'!A4:AN239, 40, FALSE)</f>
        <v>PLEGARIA EUCARÍSTICA II</v>
      </c>
      <c r="E201" t="str">
        <f>VLOOKUP(Table14[[#This Row],['#]],'Codigo Cantos'!A4:AN239, 11, FALSE)</f>
        <v>Modelo II (1987)</v>
      </c>
      <c r="F201" t="s">
        <v>868</v>
      </c>
      <c r="G201" s="12" t="str">
        <f>_xlfn.CONCAT("""","archivo","""",": ","""","/cantos/resucito/" &amp; LEFT(Table14[[#This Row],[id]], 1),"/",Table14[[#This Row],[id]],".html","""")</f>
        <v>"archivo": "/cantos/resucito/p/plegariaeucaristicaii.html"</v>
      </c>
      <c r="H201" s="12" t="str">
        <f t="shared" si="2"/>
        <v>{ "id": "plegariaeucaristicaii", "titulo": "Plegaria eucarística ii", "salmo": "Modelo II (1987)", "letra": "plegaria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"archivo": "/cantos/resucito/p/plegariaeucaristicaii.html"},</v>
      </c>
    </row>
    <row r="202" spans="1:8" x14ac:dyDescent="0.25">
      <c r="A202">
        <v>200</v>
      </c>
      <c r="B202" t="str" cm="1">
        <f t="array" ref="B20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plegariaeucaristicaiv</v>
      </c>
      <c r="C202" t="str">
        <f>REPLACE(LOWER(Table14[[#This Row],[CANTO]]),1,1,UPPER(LEFT(Table14[[#This Row],[CANTO]],1)))</f>
        <v xml:space="preserve">Plegaria eucarística iv </v>
      </c>
      <c r="D202" t="str">
        <f>VLOOKUP(Table14[[#This Row],['#]],'Codigo Cantos'!A4:AN239, 40, FALSE)</f>
        <v xml:space="preserve">PLEGARIA EUCARÍSTICA IV </v>
      </c>
      <c r="E202" t="str">
        <f>VLOOKUP(Table14[[#This Row],['#]],'Codigo Cantos'!A4:AN239, 11, FALSE)</f>
        <v>(1988)</v>
      </c>
      <c r="F202" t="s">
        <v>869</v>
      </c>
      <c r="G202" s="12" t="str">
        <f>_xlfn.CONCAT("""","archivo","""",": ","""","/cantos/resucito/" &amp; LEFT(Table14[[#This Row],[id]], 1),"/",Table14[[#This Row],[id]],".html","""")</f>
        <v>"archivo": "/cantos/resucito/p/plegariaeucaristicaiv.html"</v>
      </c>
      <c r="H202" s="12" t="str">
        <f t="shared" si="2"/>
        <v>{ "id": "plegariaeucaristicaiv", "titulo": "Plegaria eucarística iv ", "salmo": "(1988)", "letra": "plegaria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 n/., de nuestro obispo ...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 "archivo": "/cantos/resucito/p/plegariaeucaristicaiv.html"},</v>
      </c>
    </row>
    <row r="203" spans="1:8" x14ac:dyDescent="0.25">
      <c r="A203">
        <v>204</v>
      </c>
      <c r="B203" t="str" cm="1">
        <f t="array" ref="B20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prefacioparaadvientoynavidad</v>
      </c>
      <c r="C203" t="str">
        <f>REPLACE(LOWER(Table14[[#This Row],[CANTO]]),1,1,UPPER(LEFT(Table14[[#This Row],[CANTO]],1)))</f>
        <v>Prefacio para adviento y navidad</v>
      </c>
      <c r="D203" t="str">
        <f>VLOOKUP(Table14[[#This Row],['#]],'Codigo Cantos'!A4:AN239, 40, FALSE)</f>
        <v>PREFACIO PARA ADVIENTO Y NAVIDAD</v>
      </c>
      <c r="E203" t="str">
        <f>VLOOKUP(Table14[[#This Row],['#]],'Codigo Cantos'!A4:AN239, 11, FALSE)</f>
        <v>Prefacio IV de Adviento*</v>
      </c>
      <c r="F203" t="s">
        <v>870</v>
      </c>
      <c r="G203" s="12" t="str">
        <f>_xlfn.CONCAT("""","archivo","""",": ","""","/cantos/resucito/" &amp; LEFT(Table14[[#This Row],[id]], 1),"/",Table14[[#This Row],[id]],".html","""")</f>
        <v>"archivo": "/cantos/resucito/p/prefacioparaadvientoynavidad.html"</v>
      </c>
      <c r="H203" s="12" t="str">
        <f t="shared" si="2"/>
        <v>{ "id": "prefacioparaadvientoynavidad", "titulo": "Prefacio para adviento y navidad", "salmo": "Prefacio IV de Adviento*", "letra": "prefacio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 "archivo": "/cantos/resucito/p/prefacioparaadvientoynavidad.html"},</v>
      </c>
    </row>
    <row r="204" spans="1:8" x14ac:dyDescent="0.25">
      <c r="A204">
        <v>205</v>
      </c>
      <c r="B204" t="str" cm="1">
        <f t="array" ref="B20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prefacioparaeltiempopascual</v>
      </c>
      <c r="C204" t="str">
        <f>REPLACE(LOWER(Table14[[#This Row],[CANTO]]),1,1,UPPER(LEFT(Table14[[#This Row],[CANTO]],1)))</f>
        <v>Prefacio para el tiempo pascual</v>
      </c>
      <c r="D204" t="str">
        <f>VLOOKUP(Table14[[#This Row],['#]],'Codigo Cantos'!A4:AN239, 40, FALSE)</f>
        <v>PREFACIO PARA EL TIEMPO PASCUAL</v>
      </c>
      <c r="E204" t="str">
        <f>VLOOKUP(Table14[[#This Row],['#]],'Codigo Cantos'!A4:AN239, 11, FALSE)</f>
        <v>Prefacio I de Pascua*</v>
      </c>
      <c r="F204" t="s">
        <v>871</v>
      </c>
      <c r="G204" s="12" t="str">
        <f>_xlfn.CONCAT("""","archivo","""",": ","""","/cantos/resucito/" &amp; LEFT(Table14[[#This Row],[id]], 1),"/",Table14[[#This Row],[id]],".html","""")</f>
        <v>"archivo": "/cantos/resucito/p/prefacioparaeltiempopascual.html"</v>
      </c>
      <c r="H204" s="12" t="str">
        <f t="shared" ref="H204:H245" si="3">_xlfn.CONCAT("{ ","""","id","""",": ","""","",B204,"""",", ","""","titulo","""",": ","""",C204,"""",", ","""","salmo","""",": ","""",E204,"""",", ","""","letra","""",": ","""",F204,"""",", ",G204,"},")</f>
        <v>{ "id": "prefacioparaeltiempopascual", "titulo": "Prefacio para el tiempo pascual", "salmo": "Prefacio I de Pascua*", "letra": "prefacio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 "archivo": "/cantos/resucito/p/prefacioparaeltiempopascual.html"},</v>
      </c>
    </row>
    <row r="205" spans="1:8" x14ac:dyDescent="0.25">
      <c r="A205">
        <v>206</v>
      </c>
      <c r="B205" t="str" cm="1">
        <f t="array" ref="B20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pregonpascual</v>
      </c>
      <c r="C205" t="str">
        <f>REPLACE(LOWER(Table14[[#This Row],[CANTO]]),1,1,UPPER(LEFT(Table14[[#This Row],[CANTO]],1)))</f>
        <v>Pregón pascual</v>
      </c>
      <c r="D205" t="str">
        <f>VLOOKUP(Table14[[#This Row],['#]],'Codigo Cantos'!A4:AN239, 40, FALSE)</f>
        <v>PREGÓN PASCUAL</v>
      </c>
      <c r="E205" t="str">
        <f>VLOOKUP(Table14[[#This Row],['#]],'Codigo Cantos'!A4:AN239, 11, FALSE)</f>
        <v>«Exsultet»</v>
      </c>
      <c r="F205" t="s">
        <v>872</v>
      </c>
      <c r="G205" s="12" t="str">
        <f>_xlfn.CONCAT("""","archivo","""",": ","""","/cantos/resucito/" &amp; LEFT(Table14[[#This Row],[id]], 1),"/",Table14[[#This Row],[id]],".html","""")</f>
        <v>"archivo": "/cantos/resucito/p/pregonpascual.html"</v>
      </c>
      <c r="H205" s="12" t="str">
        <f t="shared" si="3"/>
        <v>{ "id": "pregonpascual", "titulo": "Pregón pascual", "salmo": "«Exsultet»", "letra": "pregón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"archivo": "/cantos/resucito/p/pregonpascual.html"},</v>
      </c>
    </row>
    <row r="206" spans="1:8" x14ac:dyDescent="0.25">
      <c r="A206">
        <v>208</v>
      </c>
      <c r="B206" t="str" cm="1">
        <f t="array" ref="B20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salmodiaparaelevangelio</v>
      </c>
      <c r="C206" t="str">
        <f>REPLACE(LOWER(Table14[[#This Row],[CANTO]]),1,1,UPPER(LEFT(Table14[[#This Row],[CANTO]],1)))</f>
        <v>Salmodia para el evangelio</v>
      </c>
      <c r="D206" t="str">
        <f>VLOOKUP(Table14[[#This Row],['#]],'Codigo Cantos'!A4:AN239, 40, FALSE)</f>
        <v>SALMODIA PARA EL EVANGELIO</v>
      </c>
      <c r="E206" t="str">
        <f>VLOOKUP(Table14[[#This Row],['#]],'Codigo Cantos'!A4:AN239, 11, FALSE)</f>
        <v xml:space="preserve">Juan 3,11-20 </v>
      </c>
      <c r="F206" t="s">
        <v>873</v>
      </c>
      <c r="G206" s="12" t="str">
        <f>_xlfn.CONCAT("""","archivo","""",": ","""","/cantos/resucito/" &amp; LEFT(Table14[[#This Row],[id]], 1),"/",Table14[[#This Row],[id]],".html","""")</f>
        <v>"archivo": "/cantos/resucito/s/salmodiaparaelevangelio.html"</v>
      </c>
      <c r="H206" s="12" t="str">
        <f t="shared" si="3"/>
        <v>{ "id": "salmodiaparaelevangelio", "titulo": "Salmodia para el evangelio", "salmo": "Juan 3,11-20 ", "letra": "salmodia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"archivo": "/cantos/resucito/s/salmodiaparaelevangelio.html"},</v>
      </c>
    </row>
    <row r="207" spans="1:8" x14ac:dyDescent="0.25">
      <c r="A207">
        <v>209</v>
      </c>
      <c r="B207" t="str" cm="1">
        <f t="array" ref="B20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salmodiaparaelrosario</v>
      </c>
      <c r="C207" t="str">
        <f>REPLACE(LOWER(Table14[[#This Row],[CANTO]]),1,1,UPPER(LEFT(Table14[[#This Row],[CANTO]],1)))</f>
        <v>Salmodia para el rosario</v>
      </c>
      <c r="D207" t="str">
        <f>VLOOKUP(Table14[[#This Row],['#]],'Codigo Cantos'!A4:AN239, 40, FALSE)</f>
        <v>SALMODIA PARA EL ROSARIO</v>
      </c>
      <c r="E207" t="str">
        <f>VLOOKUP(Table14[[#This Row],['#]],'Codigo Cantos'!A4:AN239, 11, FALSE)</f>
        <v>Santo Rosario</v>
      </c>
      <c r="F207" t="s">
        <v>874</v>
      </c>
      <c r="G207" s="12" t="str">
        <f>_xlfn.CONCAT("""","archivo","""",": ","""","/cantos/resucito/" &amp; LEFT(Table14[[#This Row],[id]], 1),"/",Table14[[#This Row],[id]],".html","""")</f>
        <v>"archivo": "/cantos/resucito/s/salmodiaparaelrosario.html"</v>
      </c>
      <c r="H207" s="12" t="str">
        <f t="shared" si="3"/>
        <v>{ "id": "salmodiaparaelrosario", "titulo": "Salmodia para el rosario", "salmo": "Santo Rosario", "letra": "salmodia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 "archivo": "/cantos/resucito/s/salmodiaparaelrosario.html"},</v>
      </c>
    </row>
    <row r="208" spans="1:8" x14ac:dyDescent="0.25">
      <c r="A208">
        <v>210</v>
      </c>
      <c r="B208" t="str" cm="1">
        <f t="array" ref="B20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salmodiaparaelsalmoresponsorial</v>
      </c>
      <c r="C208" t="str">
        <f>REPLACE(LOWER(Table14[[#This Row],[CANTO]]),1,1,UPPER(LEFT(Table14[[#This Row],[CANTO]],1)))</f>
        <v>Salmodia para el salmo responsorial</v>
      </c>
      <c r="D208" t="str">
        <f>VLOOKUP(Table14[[#This Row],['#]],'Codigo Cantos'!A4:AN239, 40, FALSE)</f>
        <v>SALMODIA PARA EL SALMO RESPONSORIAL</v>
      </c>
      <c r="E208" t="str">
        <f>VLOOKUP(Table14[[#This Row],['#]],'Codigo Cantos'!A4:AN239, 11, FALSE)</f>
        <v>Modelo I, II, III</v>
      </c>
      <c r="F208" t="s">
        <v>875</v>
      </c>
      <c r="G208" s="12" t="str">
        <f>_xlfn.CONCAT("""","archivo","""",": ","""","/cantos/resucito/" &amp; LEFT(Table14[[#This Row],[id]], 1),"/",Table14[[#This Row],[id]],".html","""")</f>
        <v>"archivo": "/cantos/resucito/s/salmodiaparaelsalmoresponsorial.html"</v>
      </c>
      <c r="H208" s="12" t="str">
        <f t="shared" si="3"/>
        <v>{ "id": "salmodiaparaelsalmoresponsorial", "titulo": "Salmodia para el salmo responsorial", "salmo": "Modelo I, II, III", "letra": "salmodia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 c ¡cómo te contemplaba en el santuario viendo tu fuerza y tu gloria! tu gracia vale más que la vida, te alabarán mis labios. a. mi alma está sedienta de ti ... modelo 11 iv domingo de pascua - ciclo a - sal 23 (22)  el señor es mi pastor, nada me falta; el señor es mi pastor, nada me falta. c preparas una mesa ante mí, enfrente de mis enemigos, bis a. me unges la cabeza con perfume, y mi copa rebosa. a. el señor es mi pastor ... c tu bondad y tu misericordia me acompañan a todos los días de mi vida, y habitaré en la casa del señor por años sin término. el señor es mi pastor ...", "archivo": "/cantos/resucito/s/salmodiaparaelsalmoresponsorial.html"},</v>
      </c>
    </row>
    <row r="209" spans="1:8" x14ac:dyDescent="0.25">
      <c r="A209">
        <v>211</v>
      </c>
      <c r="B209" t="str" cm="1">
        <f t="array" ref="B20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salmodiasparalaoraciondelosfieles</v>
      </c>
      <c r="C209" t="str">
        <f>REPLACE(LOWER(Table14[[#This Row],[CANTO]]),1,1,UPPER(LEFT(Table14[[#This Row],[CANTO]],1)))</f>
        <v>Salmodias para la oración de los fieles</v>
      </c>
      <c r="D209" t="str">
        <f>VLOOKUP(Table14[[#This Row],['#]],'Codigo Cantos'!A4:AN239, 40, FALSE)</f>
        <v>SALMODIAS PARA LA ORACIÓN DE LOS FIELES</v>
      </c>
      <c r="E209" t="str">
        <f>VLOOKUP(Table14[[#This Row],['#]],'Codigo Cantos'!A4:AN239, 11, FALSE)</f>
        <v>Para las solemnidades</v>
      </c>
      <c r="F209" t="s">
        <v>876</v>
      </c>
      <c r="G209" s="12" t="str">
        <f>_xlfn.CONCAT("""","archivo","""",": ","""","/cantos/resucito/" &amp; LEFT(Table14[[#This Row],[id]], 1),"/",Table14[[#This Row],[id]],".html","""")</f>
        <v>"archivo": "/cantos/resucito/s/salmodiasparalaoraciondelosfieles.html"</v>
      </c>
      <c r="H209" s="12" t="str">
        <f t="shared" si="3"/>
        <v>{ "id": "salmodiasparalaoraciondelosfieles", "titulo": "Salmodias para la oración de los fieles", "salmo": "Para las solemnidades", "letra": "salmodia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"archivo": "/cantos/resucito/s/salmodiasparalaoraciondelosfieles.html"},</v>
      </c>
    </row>
    <row r="210" spans="1:8" x14ac:dyDescent="0.25">
      <c r="A210">
        <v>212</v>
      </c>
      <c r="B210" t="str" cm="1">
        <f t="array" ref="B21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salmodiasparalaudes</v>
      </c>
      <c r="C210" t="str">
        <f>REPLACE(LOWER(Table14[[#This Row],[CANTO]]),1,1,UPPER(LEFT(Table14[[#This Row],[CANTO]],1)))</f>
        <v>Salmodias para laudes</v>
      </c>
      <c r="D210" t="str">
        <f>VLOOKUP(Table14[[#This Row],['#]],'Codigo Cantos'!A4:AN239, 40, FALSE)</f>
        <v>SALMODIAS PARA LAUDES</v>
      </c>
      <c r="E210" t="str">
        <f>VLOOKUP(Table14[[#This Row],['#]],'Codigo Cantos'!A4:AN239, 11, FALSE)</f>
        <v>Modelo I, II, III, IV, V</v>
      </c>
      <c r="F210" t="s">
        <v>877</v>
      </c>
      <c r="G210" s="12" t="str">
        <f>_xlfn.CONCAT("""","archivo","""",": ","""","/cantos/resucito/" &amp; LEFT(Table14[[#This Row],[id]], 1),"/",Table14[[#This Row],[id]],".html","""")</f>
        <v>"archivo": "/cantos/resucito/s/salmodiasparalaudes.html"</v>
      </c>
      <c r="H210" s="12" t="str">
        <f t="shared" si="3"/>
        <v>{ "id": "salmodiasparalaudes", "titulo": "Salmodias para laudes", "salmo": "Modelo I, II, III, IV, V", "letra": "salmodias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"archivo": "/cantos/resucito/s/salmodiasparalaudes.html"},</v>
      </c>
    </row>
    <row r="211" spans="1:8" x14ac:dyDescent="0.25">
      <c r="A211">
        <v>214</v>
      </c>
      <c r="B211" t="str" cm="1">
        <f t="array" ref="B21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santo</v>
      </c>
      <c r="C211" t="str">
        <f>REPLACE(LOWER(Table14[[#This Row],[CANTO]]),1,1,UPPER(LEFT(Table14[[#This Row],[CANTO]],1)))</f>
        <v>Santo</v>
      </c>
      <c r="D211" t="str">
        <f>VLOOKUP(Table14[[#This Row],['#]],'Codigo Cantos'!A4:AN239, 40, FALSE)</f>
        <v>SANTO</v>
      </c>
      <c r="E211" t="str">
        <f>VLOOKUP(Table14[[#This Row],['#]],'Codigo Cantos'!A4:AN239, 11, FALSE)</f>
        <v>Palomeras 65</v>
      </c>
      <c r="F211" t="s">
        <v>878</v>
      </c>
      <c r="G211" s="12" t="str">
        <f>_xlfn.CONCAT("""","archivo","""",": ","""","/cantos/resucito/" &amp; LEFT(Table14[[#This Row],[id]], 1),"/",Table14[[#This Row],[id]],".html","""")</f>
        <v>"archivo": "/cantos/resucito/s/santo.html"</v>
      </c>
      <c r="H211" s="12" t="str">
        <f t="shared" si="3"/>
        <v>{ "id": "santo", "titulo": "Santo", "salmo": "Palomeras 65", "letra": "santo: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 "archivo": "/cantos/resucito/s/santo.html"},</v>
      </c>
    </row>
    <row r="212" spans="1:8" x14ac:dyDescent="0.25">
      <c r="A212">
        <v>215</v>
      </c>
      <c r="B212" t="str" cm="1">
        <f t="array" ref="B21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santo</v>
      </c>
      <c r="C212" t="str">
        <f>REPLACE(LOWER(Table14[[#This Row],[CANTO]]),1,1,UPPER(LEFT(Table14[[#This Row],[CANTO]],1)))</f>
        <v>Santo</v>
      </c>
      <c r="D212" t="str">
        <f>VLOOKUP(Table14[[#This Row],['#]],'Codigo Cantos'!A4:AN239, 40, FALSE)</f>
        <v>SANTO</v>
      </c>
      <c r="E212" t="str">
        <f>VLOOKUP(Table14[[#This Row],['#]],'Codigo Cantos'!A4:AN239, 11, FALSE)</f>
        <v xml:space="preserve">Melodía hebraica </v>
      </c>
      <c r="F212" t="s">
        <v>97</v>
      </c>
      <c r="G212" s="12" t="str">
        <f>_xlfn.CONCAT("""","archivo","""",": ","""","/cantos/resucito/" &amp; LEFT(Table14[[#This Row],[id]], 1),"/",Table14[[#This Row],[id]],".html","""")</f>
        <v>"archivo": "/cantos/resucito/s/santo.html"</v>
      </c>
      <c r="H212" s="12" t="str">
        <f t="shared" si="3"/>
        <v>{ "id": "santo", "titulo": "Santo", "salmo": "Melodía hebraica ", "letra": "santo, melodía hebraica: es santo, santo, es santo; santo, es santo, santo, es santo; santo, es santo; yahveh sebaoth. los cielos y la tierra están llenos de ti. a. los cielos y la tierra están llenos de ti. hosanna en el cielo, hosanna. a. hosanna en el cielo, hosanna. a. santo, es santo ... bendito el que viene, en el nombre del señor. a bendito el que viene, en el nombre del señor. hosanna en el cielo, hosanna. a hosanna en el cielo, hosanna. a. santo, es santo ..", "archivo": "/cantos/resucito/s/santo.html"},</v>
      </c>
    </row>
    <row r="213" spans="1:8" x14ac:dyDescent="0.25">
      <c r="A213">
        <v>216</v>
      </c>
      <c r="B213" t="str" cm="1">
        <f t="array" ref="B21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santo</v>
      </c>
      <c r="C213" t="str">
        <f>REPLACE(LOWER(Table14[[#This Row],[CANTO]]),1,1,UPPER(LEFT(Table14[[#This Row],[CANTO]],1)))</f>
        <v>Santo</v>
      </c>
      <c r="D213" t="str">
        <f>VLOOKUP(Table14[[#This Row],['#]],'Codigo Cantos'!A4:AN239, 40, FALSE)</f>
        <v>SANTO</v>
      </c>
      <c r="E213" t="str">
        <f>VLOOKUP(Table14[[#This Row],['#]],'Codigo Cantos'!A4:AN239, 11, FALSE)</f>
        <v>Palestina 74</v>
      </c>
      <c r="F213" t="s">
        <v>767</v>
      </c>
      <c r="G213" s="12" t="str">
        <f>_xlfn.CONCAT("""","archivo","""",": ","""","/cantos/resucito/" &amp; LEFT(Table14[[#This Row],[id]], 1),"/",Table14[[#This Row],[id]],".html","""")</f>
        <v>"archivo": "/cantos/resucito/s/santo.html"</v>
      </c>
      <c r="H213" s="12" t="str">
        <f t="shared" si="3"/>
        <v>{ "id": "santo", "titulo": "Santo", "salmo": "Palestina 74", "letra": "santo: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"archivo": "/cantos/resucito/s/santo.html"},</v>
      </c>
    </row>
    <row r="214" spans="1:8" x14ac:dyDescent="0.25">
      <c r="A214">
        <v>217</v>
      </c>
      <c r="B214" t="str" cm="1">
        <f t="array" ref="B21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santo</v>
      </c>
      <c r="C214" t="str">
        <f>REPLACE(LOWER(Table14[[#This Row],[CANTO]]),1,1,UPPER(LEFT(Table14[[#This Row],[CANTO]],1)))</f>
        <v>Santo</v>
      </c>
      <c r="D214" t="str">
        <f>VLOOKUP(Table14[[#This Row],['#]],'Codigo Cantos'!A4:AN239, 40, FALSE)</f>
        <v>SANTO</v>
      </c>
      <c r="E214" t="str">
        <f>VLOOKUP(Table14[[#This Row],['#]],'Codigo Cantos'!A4:AN239, 11, FALSE)</f>
        <v>Roma 77</v>
      </c>
      <c r="F214" t="s">
        <v>98</v>
      </c>
      <c r="G214" s="12" t="str">
        <f>_xlfn.CONCAT("""","archivo","""",": ","""","/cantos/resucito/" &amp; LEFT(Table14[[#This Row],[id]], 1),"/",Table14[[#This Row],[id]],".html","""")</f>
        <v>"archivo": "/cantos/resucito/s/santo.html"</v>
      </c>
      <c r="H214" s="12" t="str">
        <f t="shared" si="3"/>
        <v>{ "id": "santo", "titulo": "Santo", "salmo": "Roma 77", "letra": "santo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"archivo": "/cantos/resucito/s/santo.html"},</v>
      </c>
    </row>
    <row r="215" spans="1:8" x14ac:dyDescent="0.25">
      <c r="A215">
        <v>218</v>
      </c>
      <c r="B215" t="str" cm="1">
        <f t="array" ref="B21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santo</v>
      </c>
      <c r="C215" t="str">
        <f>REPLACE(LOWER(Table14[[#This Row],[CANTO]]),1,1,UPPER(LEFT(Table14[[#This Row],[CANTO]],1)))</f>
        <v>Santo</v>
      </c>
      <c r="D215" t="str">
        <f>VLOOKUP(Table14[[#This Row],['#]],'Codigo Cantos'!A4:AN239, 40, FALSE)</f>
        <v>SANTO</v>
      </c>
      <c r="E215">
        <f>VLOOKUP(Table14[[#This Row],['#]],'Codigo Cantos'!A4:AN239, 11, FALSE)</f>
        <v>1982</v>
      </c>
      <c r="F215" t="s">
        <v>879</v>
      </c>
      <c r="G215" s="12" t="str">
        <f>_xlfn.CONCAT("""","archivo","""",": ","""","/cantos/resucito/" &amp; LEFT(Table14[[#This Row],[id]], 1),"/",Table14[[#This Row],[id]],".html","""")</f>
        <v>"archivo": "/cantos/resucito/s/santo.html"</v>
      </c>
      <c r="H215" s="12" t="str">
        <f t="shared" si="3"/>
        <v>{ "id": "santo", "titulo": "Santo", "salmo": "1982", "letra": "santo: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 "archivo": "/cantos/resucito/s/santo.html"},</v>
      </c>
    </row>
    <row r="216" spans="1:8" x14ac:dyDescent="0.25">
      <c r="A216">
        <v>219</v>
      </c>
      <c r="B216" t="str" cm="1">
        <f t="array" ref="B21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santo</v>
      </c>
      <c r="C216" t="str">
        <f>REPLACE(LOWER(Table14[[#This Row],[CANTO]]),1,1,UPPER(LEFT(Table14[[#This Row],[CANTO]],1)))</f>
        <v>Santo</v>
      </c>
      <c r="D216" t="str">
        <f>VLOOKUP(Table14[[#This Row],['#]],'Codigo Cantos'!A4:AN239, 40, FALSE)</f>
        <v>SANTO</v>
      </c>
      <c r="E216">
        <f>VLOOKUP(Table14[[#This Row],['#]],'Codigo Cantos'!A4:AN239, 11, FALSE)</f>
        <v>1988</v>
      </c>
      <c r="F216" t="s">
        <v>99</v>
      </c>
      <c r="G216" s="12" t="str">
        <f>_xlfn.CONCAT("""","archivo","""",": ","""","/cantos/resucito/" &amp; LEFT(Table14[[#This Row],[id]], 1),"/",Table14[[#This Row],[id]],".html","""")</f>
        <v>"archivo": "/cantos/resucito/s/santo.html"</v>
      </c>
      <c r="H216" s="12" t="str">
        <f t="shared" si="3"/>
        <v>{ "id": "santo", "titulo": "Santo", "salmo": "1988", "letra": "santo: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"archivo": "/cantos/resucito/s/santo.html"},</v>
      </c>
    </row>
    <row r="217" spans="1:8" x14ac:dyDescent="0.25">
      <c r="A217">
        <v>220</v>
      </c>
      <c r="B217" t="str" cm="1">
        <f t="array" ref="B21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tedeum</v>
      </c>
      <c r="C217" t="str">
        <f>REPLACE(LOWER(Table14[[#This Row],[CANTO]]),1,1,UPPER(LEFT(Table14[[#This Row],[CANTO]],1)))</f>
        <v>Te deum</v>
      </c>
      <c r="D217" t="str">
        <f>VLOOKUP(Table14[[#This Row],['#]],'Codigo Cantos'!A4:AN239, 40, FALSE)</f>
        <v>TE DEUM</v>
      </c>
      <c r="E217" t="str">
        <f>VLOOKUP(Table14[[#This Row],['#]],'Codigo Cantos'!A4:AN239, 11, FALSE)</f>
        <v>Himno</v>
      </c>
      <c r="F217" t="s">
        <v>880</v>
      </c>
      <c r="G217" s="12" t="str">
        <f>_xlfn.CONCAT("""","archivo","""",": ","""","/cantos/resucito/" &amp; LEFT(Table14[[#This Row],[id]], 1),"/",Table14[[#This Row],[id]],".html","""")</f>
        <v>"archivo": "/cantos/resucito/t/tedeum.html"</v>
      </c>
      <c r="H217" s="12" t="str">
        <f t="shared" si="3"/>
        <v>{ "id": "tedeum", "titulo": "Te deum", "salmo": "Himno", "letra": "tedeum: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 "archivo": "/cantos/resucito/t/tedeum.html"},</v>
      </c>
    </row>
    <row r="218" spans="1:8" x14ac:dyDescent="0.25">
      <c r="A218">
        <v>221</v>
      </c>
      <c r="B218" t="str" cm="1">
        <f t="array" ref="B21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comoelimpulsoquesientelaira</v>
      </c>
      <c r="C218" t="str">
        <f>REPLACE(LOWER(Table14[[#This Row],[CANTO]]),1,1,UPPER(LEFT(Table14[[#This Row],[CANTO]],1)))</f>
        <v>Como el impulso que siente la ira</v>
      </c>
      <c r="D218" t="str">
        <f>VLOOKUP(Table14[[#This Row],['#]],'Codigo Cantos'!A4:AN239, 40, FALSE)</f>
        <v>COMO EL IMPULSO QUE SIENTE LA IRA</v>
      </c>
      <c r="E218" t="str">
        <f>VLOOKUP(Table14[[#This Row],['#]],'Codigo Cantos'!A4:AN239, 11, FALSE)</f>
        <v>Oda VII de Salomón</v>
      </c>
      <c r="F218" t="s">
        <v>100</v>
      </c>
      <c r="G218" s="12" t="str">
        <f>_xlfn.CONCAT("""","archivo","""",": ","""","/cantos/resucito/" &amp; LEFT(Table14[[#This Row],[id]], 1),"/",Table14[[#This Row],[id]],".html","""")</f>
        <v>"archivo": "/cantos/resucito/c/comoelimpulsoquesientelaira.html"</v>
      </c>
      <c r="H218" s="12" t="str">
        <f t="shared" si="3"/>
        <v>{ "id": "comoelimpulsoquesientelaira", "titulo": "Como el impulso que siente la ira", "salmo": "Oda VII de Salomón", "letra": "como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  te hiciste como yo para que te recibiera, en el aspecto como yo para que de ti me revistiera, y así no tuviera miedo al encontrarte, a ti, el inmortal, la plenitud de los tiempos. 2  a. tú eres el camino ..   ", "archivo": "/cantos/resucito/c/comoelimpulsoquesientelaira.html"},</v>
      </c>
    </row>
    <row r="219" spans="1:8" x14ac:dyDescent="0.25">
      <c r="A219">
        <v>222</v>
      </c>
      <c r="B219" t="str" cm="1">
        <f t="array" ref="B21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cuandodormia</v>
      </c>
      <c r="C219" t="str">
        <f>REPLACE(LOWER(Table14[[#This Row],[CANTO]]),1,1,UPPER(LEFT(Table14[[#This Row],[CANTO]],1)))</f>
        <v>Cuando dormía</v>
      </c>
      <c r="D219" t="str">
        <f>VLOOKUP(Table14[[#This Row],['#]],'Codigo Cantos'!A4:AN239, 40, FALSE)</f>
        <v>CUANDO DORMÍA</v>
      </c>
      <c r="E219" t="str">
        <f>VLOOKUP(Table14[[#This Row],['#]],'Codigo Cantos'!A4:AN239, 11, FALSE)</f>
        <v xml:space="preserve">Cantar de los Cantares 5,2ss </v>
      </c>
      <c r="F219" t="s">
        <v>101</v>
      </c>
      <c r="G219" s="12" t="str">
        <f>_xlfn.CONCAT("""","archivo","""",": ","""","/cantos/resucito/" &amp; LEFT(Table14[[#This Row],[id]], 1),"/",Table14[[#This Row],[id]],".html","""")</f>
        <v>"archivo": "/cantos/resucito/c/cuandodormia.html"</v>
      </c>
      <c r="H219" s="12" t="str">
        <f t="shared" si="3"/>
        <v>{ "id": "cuandodormia", "titulo": "Cuando dormía", "salmo": "Cantar de los Cantares 5,2ss ", "letra": "cuando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 c ¡ay, si tú fueras mi hermano, te podría besar, al encontrarte en la puerta! a. os conjuro..", "archivo": "/cantos/resucito/c/cuandodormia.html"},</v>
      </c>
    </row>
    <row r="220" spans="1:8" x14ac:dyDescent="0.25">
      <c r="A220">
        <v>223</v>
      </c>
      <c r="B220" t="str" cm="1">
        <f t="array" ref="B22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debora</v>
      </c>
      <c r="C220" t="str">
        <f>REPLACE(LOWER(Table14[[#This Row],[CANTO]]),1,1,UPPER(LEFT(Table14[[#This Row],[CANTO]],1)))</f>
        <v>Débora</v>
      </c>
      <c r="D220" t="str">
        <f>VLOOKUP(Table14[[#This Row],['#]],'Codigo Cantos'!A4:AN239, 40, FALSE)</f>
        <v>DÉBORA</v>
      </c>
      <c r="E220" t="str">
        <f>VLOOKUP(Table14[[#This Row],['#]],'Codigo Cantos'!A4:AN239, 11, FALSE)</f>
        <v>Jueces 5</v>
      </c>
      <c r="F220" t="s">
        <v>881</v>
      </c>
      <c r="G220" s="12" t="str">
        <f>_xlfn.CONCAT("""","archivo","""",": ","""","/cantos/resucito/" &amp; LEFT(Table14[[#This Row],[id]], 1),"/",Table14[[#This Row],[id]],".html","""")</f>
        <v>"archivo": "/cantos/resucito/d/debora.html"</v>
      </c>
      <c r="H220" s="12" t="str">
        <f t="shared" si="3"/>
        <v>{ "id": "debora", "titulo": "Débora", "salmo": "Jueces 5", "letra": "débora: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 "archivo": "/cantos/resucito/d/debora.html"},</v>
      </c>
    </row>
    <row r="221" spans="1:8" x14ac:dyDescent="0.25">
      <c r="A221">
        <v>224</v>
      </c>
      <c r="B221" t="str" cm="1">
        <f t="array" ref="B22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elmismodios</v>
      </c>
      <c r="C221" t="str">
        <f>REPLACE(LOWER(Table14[[#This Row],[CANTO]]),1,1,UPPER(LEFT(Table14[[#This Row],[CANTO]],1)))</f>
        <v>El mismo dios</v>
      </c>
      <c r="D221" t="str">
        <f>VLOOKUP(Table14[[#This Row],['#]],'Codigo Cantos'!A4:AN239, 40, FALSE)</f>
        <v>EL MISMO DIOS</v>
      </c>
      <c r="E221" t="str">
        <f>VLOOKUP(Table14[[#This Row],['#]],'Codigo Cantos'!A4:AN239, 11, FALSE)</f>
        <v>2 Corintios 4,6-12</v>
      </c>
      <c r="F221" t="s">
        <v>882</v>
      </c>
      <c r="G221" s="12" t="str">
        <f>_xlfn.CONCAT("""","archivo","""",": ","""","/cantos/resucito/" &amp; LEFT(Table14[[#This Row],[id]], 1),"/",Table14[[#This Row],[id]],".html","""")</f>
        <v>"archivo": "/cantos/resucito/e/elmismodios.html"</v>
      </c>
      <c r="H221" s="12" t="str">
        <f t="shared" si="3"/>
        <v>{ "id": "elmismodios", "titulo": "El mismo dios", "salmo": "2 Corintios 4,6-12", "letra": "el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 c y mientras nosotros morimos el mundo recibe la vida. a. y mientras nosotros morimos el mundo recibe la vida. a. llevando siempre", "archivo": "/cantos/resucito/e/elmismodios.html"},</v>
      </c>
    </row>
    <row r="222" spans="1:8" x14ac:dyDescent="0.25">
      <c r="A222">
        <v>225</v>
      </c>
      <c r="B222" t="str" cm="1">
        <f t="array" ref="B22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elsembrador</v>
      </c>
      <c r="C222" t="str">
        <f>REPLACE(LOWER(Table14[[#This Row],[CANTO]]),1,1,UPPER(LEFT(Table14[[#This Row],[CANTO]],1)))</f>
        <v>El sembrador</v>
      </c>
      <c r="D222" t="str">
        <f>VLOOKUP(Table14[[#This Row],['#]],'Codigo Cantos'!A4:AN239, 40, FALSE)</f>
        <v>EL SEMBRADOR</v>
      </c>
      <c r="E222" t="str">
        <f>VLOOKUP(Table14[[#This Row],['#]],'Codigo Cantos'!A4:AN239, 11, FALSE)</f>
        <v>Marcos 4,3ss</v>
      </c>
      <c r="F222" t="s">
        <v>102</v>
      </c>
      <c r="G222" s="12" t="str">
        <f>_xlfn.CONCAT("""","archivo","""",": ","""","/cantos/resucito/" &amp; LEFT(Table14[[#This Row],[id]], 1),"/",Table14[[#This Row],[id]],".html","""")</f>
        <v>"archivo": "/cantos/resucito/e/elsembrador.html"</v>
      </c>
      <c r="H222" s="12" t="str">
        <f t="shared" si="3"/>
        <v>{ "id": "elsembrador", "titulo": "El sembrador", "salmo": "Marcos 4,3ss", "letra": "el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"archivo": "/cantos/resucito/e/elsembrador.html"},</v>
      </c>
    </row>
    <row r="223" spans="1:8" x14ac:dyDescent="0.25">
      <c r="A223">
        <v>226</v>
      </c>
      <c r="B223" t="str" cm="1">
        <f t="array" ref="B22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heaquiquenuestroespejoeselsenor</v>
      </c>
      <c r="C223" t="str">
        <f>REPLACE(LOWER(Table14[[#This Row],[CANTO]]),1,1,UPPER(LEFT(Table14[[#This Row],[CANTO]],1)))</f>
        <v>He aquí que nuestro espejo es el señor</v>
      </c>
      <c r="D223" t="str">
        <f>VLOOKUP(Table14[[#This Row],['#]],'Codigo Cantos'!A4:AN239, 40, FALSE)</f>
        <v>HE AQUÍ QUE NUESTRO ESPEJO ES EL SEÑOR</v>
      </c>
      <c r="E223" t="str">
        <f>VLOOKUP(Table14[[#This Row],['#]],'Codigo Cantos'!A4:AN239, 11, FALSE)</f>
        <v>Oda XIII de Salomón</v>
      </c>
      <c r="F223" t="s">
        <v>103</v>
      </c>
      <c r="G223" s="12" t="str">
        <f>_xlfn.CONCAT("""","archivo","""",": ","""","/cantos/resucito/" &amp; LEFT(Table14[[#This Row],[id]], 1),"/",Table14[[#This Row],[id]],".html","""")</f>
        <v>"archivo": "/cantos/resucito/h/heaquiquenuestroespejoeselsenor.html"</v>
      </c>
      <c r="H223" s="12" t="str">
        <f t="shared" si="3"/>
        <v>{ "id": "heaquiquenuestroespejoeselsenor", "titulo": "He aquí que nuestro espejo es el señor", "salmo": "Oda XIII de Salomón", "letra": "he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"archivo": "/cantos/resucito/h/heaquiquenuestroespejoeselsenor.html"},</v>
      </c>
    </row>
    <row r="224" spans="1:8" x14ac:dyDescent="0.25">
      <c r="A224">
        <v>227</v>
      </c>
      <c r="B224" t="str" cm="1">
        <f t="array" ref="B22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himnoalacruzgloriosa</v>
      </c>
      <c r="C224" t="str">
        <f>REPLACE(LOWER(Table14[[#This Row],[CANTO]]),1,1,UPPER(LEFT(Table14[[#This Row],[CANTO]],1)))</f>
        <v>Himno a la cruz gloriosa</v>
      </c>
      <c r="D224" t="str">
        <f>VLOOKUP(Table14[[#This Row],['#]],'Codigo Cantos'!A4:AN239, 40, FALSE)</f>
        <v>HIMNO A LA CRUZ GLORIOSA</v>
      </c>
      <c r="E224" t="str">
        <f>VLOOKUP(Table14[[#This Row],['#]],'Codigo Cantos'!A4:AN239, 11, FALSE)</f>
        <v>Homilía La Santa Pascua (Anónimo s. II)</v>
      </c>
      <c r="F224" t="s">
        <v>883</v>
      </c>
      <c r="G224" s="12" t="str">
        <f>_xlfn.CONCAT("""","archivo","""",": ","""","/cantos/resucito/" &amp; LEFT(Table14[[#This Row],[id]], 1),"/",Table14[[#This Row],[id]],".html","""")</f>
        <v>"archivo": "/cantos/resucito/h/himnoalacruzgloriosa.html"</v>
      </c>
      <c r="H224" s="12" t="str">
        <f t="shared" si="3"/>
        <v>{ "id": "himnoalacruzgloriosa", "titulo": "Himno a la cruz gloriosa", "salmo": "Homilía La Santa Pascua (Anónimo s. II)", "letra": "himno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 c en el temor es mi defensa, en el tropiezo me da fuerzas, en la victoria es la corona, en la lucha ella es mi premio. árbol de vida eterna, misterio del universo. columna de la tierra, tu cima toca el cielo y en tus brazos abiertos brilla el amor de Dios. a la cruz gloriosa ...   ", "archivo": "/cantos/resucito/h/himnoalacruzgloriosa.html"},</v>
      </c>
    </row>
    <row r="225" spans="1:8" x14ac:dyDescent="0.25">
      <c r="A225">
        <v>228</v>
      </c>
      <c r="B225" t="str" cm="1">
        <f t="array" ref="B22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jacob</v>
      </c>
      <c r="C225" t="str">
        <f>REPLACE(LOWER(Table14[[#This Row],[CANTO]]),1,1,UPPER(LEFT(Table14[[#This Row],[CANTO]],1)))</f>
        <v>Jacob</v>
      </c>
      <c r="D225" t="str">
        <f>VLOOKUP(Table14[[#This Row],['#]],'Codigo Cantos'!A4:AN239, 40, FALSE)</f>
        <v>JACOB</v>
      </c>
      <c r="E225" t="str">
        <f>VLOOKUP(Table14[[#This Row],['#]],'Codigo Cantos'!A4:AN239, 11, FALSE)</f>
        <v xml:space="preserve">Genesis 32,23-29 </v>
      </c>
      <c r="F225" t="s">
        <v>884</v>
      </c>
      <c r="G225" s="12" t="str">
        <f>_xlfn.CONCAT("""","archivo","""",": ","""","/cantos/resucito/" &amp; LEFT(Table14[[#This Row],[id]], 1),"/",Table14[[#This Row],[id]],".html","""")</f>
        <v>"archivo": "/cantos/resucito/j/jacob.html"</v>
      </c>
      <c r="H225" s="12" t="str">
        <f t="shared" si="3"/>
        <v>{ "id": "jacob", "titulo": "Jacob", "salmo": "Genesis 32,23-29 ", "letra": "jacob: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"archivo": "/cantos/resucito/j/jacob.html"},</v>
      </c>
    </row>
    <row r="226" spans="1:8" x14ac:dyDescent="0.25">
      <c r="A226">
        <v>229</v>
      </c>
      <c r="B226" t="str" cm="1">
        <f t="array" ref="B22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ningunopuedeserviradossenores</v>
      </c>
      <c r="C226" t="str">
        <f>REPLACE(LOWER(Table14[[#This Row],[CANTO]]),1,1,UPPER(LEFT(Table14[[#This Row],[CANTO]],1)))</f>
        <v>Ninguno puede servir a dos señores</v>
      </c>
      <c r="D226" t="str">
        <f>VLOOKUP(Table14[[#This Row],['#]],'Codigo Cantos'!A4:AN239, 40, FALSE)</f>
        <v>NINGUNO PUEDE SERVIR A DOS SEÑORES</v>
      </c>
      <c r="E226" t="str">
        <f>VLOOKUP(Table14[[#This Row],['#]],'Codigo Cantos'!A4:AN239, 11, FALSE)</f>
        <v xml:space="preserve">Mateo 6,24-33 </v>
      </c>
      <c r="F226" t="s">
        <v>885</v>
      </c>
      <c r="G226" s="12" t="str">
        <f>_xlfn.CONCAT("""","archivo","""",": ","""","/cantos/resucito/" &amp; LEFT(Table14[[#This Row],[id]], 1),"/",Table14[[#This Row],[id]],".html","""")</f>
        <v>"archivo": "/cantos/resucito/n/ningunopuedeserviradossenores.html"</v>
      </c>
      <c r="H226" s="12" t="str">
        <f t="shared" si="3"/>
        <v>{ "id": "ningunopuedeserviradossenores", "titulo": "Ninguno puede servir a dos señores", "salmo": "Mateo 6,24-33 ", "letra": "ninguno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 a. mirad las aves del cielo ... a. mirad los lirios del campo ... a. buscad el reino de Dios ...", "archivo": "/cantos/resucito/n/ningunopuedeserviradossenores.html"},</v>
      </c>
    </row>
    <row r="227" spans="1:8" x14ac:dyDescent="0.25">
      <c r="A227">
        <v>230</v>
      </c>
      <c r="B227" t="str" cm="1">
        <f t="array" ref="B22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noresistaisalmal</v>
      </c>
      <c r="C227" t="str">
        <f>REPLACE(LOWER(Table14[[#This Row],[CANTO]]),1,1,UPPER(LEFT(Table14[[#This Row],[CANTO]],1)))</f>
        <v>No resistáis al mal</v>
      </c>
      <c r="D227" t="str">
        <f>VLOOKUP(Table14[[#This Row],['#]],'Codigo Cantos'!A4:AN239, 40, FALSE)</f>
        <v>NO RESISTÁIS AL MAL</v>
      </c>
      <c r="E227" t="str">
        <f>VLOOKUP(Table14[[#This Row],['#]],'Codigo Cantos'!A4:AN239, 11, FALSE)</f>
        <v>Mateo 5,38ss</v>
      </c>
      <c r="F227" t="s">
        <v>104</v>
      </c>
      <c r="G227" s="12" t="str">
        <f>_xlfn.CONCAT("""","archivo","""",": ","""","/cantos/resucito/" &amp; LEFT(Table14[[#This Row],[id]], 1),"/",Table14[[#This Row],[id]],".html","""")</f>
        <v>"archivo": "/cantos/resucito/n/noresistaisalmal.html"</v>
      </c>
      <c r="H227" s="12" t="str">
        <f t="shared" si="3"/>
        <v>{ "id": "noresistaisalmal", "titulo": "No resistáis al mal", "salmo": "Mateo 5,38ss", "letra": "no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"archivo": "/cantos/resucito/n/noresistaisalmal.html"},</v>
      </c>
    </row>
    <row r="228" spans="1:8" x14ac:dyDescent="0.25">
      <c r="A228">
        <v>231</v>
      </c>
      <c r="B228" t="str" cm="1">
        <f t="array" ref="B22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nosufrasporlosmalvados</v>
      </c>
      <c r="C228" t="str">
        <f>REPLACE(LOWER(Table14[[#This Row],[CANTO]]),1,1,UPPER(LEFT(Table14[[#This Row],[CANTO]],1)))</f>
        <v>No sufras por los malvados</v>
      </c>
      <c r="D228" t="str">
        <f>VLOOKUP(Table14[[#This Row],['#]],'Codigo Cantos'!A4:AN239, 40, FALSE)</f>
        <v>NO SUFRAS POR LOS MALVADOS</v>
      </c>
      <c r="E228" t="str">
        <f>VLOOKUP(Table14[[#This Row],['#]],'Codigo Cantos'!A4:AN239, 11, FALSE)</f>
        <v>Sal 37 (36)</v>
      </c>
      <c r="F228" t="s">
        <v>105</v>
      </c>
      <c r="G228" s="12" t="str">
        <f>_xlfn.CONCAT("""","archivo","""",": ","""","/cantos/resucito/" &amp; LEFT(Table14[[#This Row],[id]], 1),"/",Table14[[#This Row],[id]],".html","""")</f>
        <v>"archivo": "/cantos/resucito/n/nosufrasporlosmalvados.html"</v>
      </c>
      <c r="H228" s="12" t="str">
        <f t="shared" si="3"/>
        <v>{ "id": "nosufrasporlosmalvados", "titulo": "No sufras por los malvados", "salmo": "Sal 37 (36)", "letra": "no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 "archivo": "/cantos/resucito/n/nosufrasporlosmalvados.html"},</v>
      </c>
    </row>
    <row r="229" spans="1:8" x14ac:dyDescent="0.25">
      <c r="A229">
        <v>232</v>
      </c>
      <c r="B229" t="str" cm="1">
        <f t="array" ref="B22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ohsenormicorazonyanoesambicioso</v>
      </c>
      <c r="C229" t="str">
        <f>REPLACE(LOWER(Table14[[#This Row],[CANTO]]),1,1,UPPER(LEFT(Table14[[#This Row],[CANTO]],1)))</f>
        <v>Oh señor, mi corazón ya no es ambicioso</v>
      </c>
      <c r="D229" t="str">
        <f>VLOOKUP(Table14[[#This Row],['#]],'Codigo Cantos'!A4:AN239, 40, FALSE)</f>
        <v>OH SEÑOR, MI CORAZÓN YA NO ES AMBICIOSO</v>
      </c>
      <c r="E229" t="str">
        <f>VLOOKUP(Table14[[#This Row],['#]],'Codigo Cantos'!A4:AN239, 11, FALSE)</f>
        <v>Sal 131 (130)</v>
      </c>
      <c r="F229" t="s">
        <v>106</v>
      </c>
      <c r="G229" s="12" t="str">
        <f>_xlfn.CONCAT("""","archivo","""",": ","""","/cantos/resucito/" &amp; LEFT(Table14[[#This Row],[id]], 1),"/",Table14[[#This Row],[id]],".html","""")</f>
        <v>"archivo": "/cantos/resucito/o/ohsenormicorazonyanoesambicioso.html"</v>
      </c>
      <c r="H229" s="12" t="str">
        <f t="shared" si="3"/>
        <v>{ "id": "ohsenormicorazonyanoesambicioso", "titulo": "Oh señor, mi corazón ya no es ambicioso", "salmo": "Sal 131 (130)", "letra": "oh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 c. aquietada y acallada está mi alma ... c. espera israel, en el señor. espera israel en el señor, ahora y siempre", "archivo": "/cantos/resucito/o/ohsenormicorazonyanoesambicioso.html"},</v>
      </c>
    </row>
    <row r="230" spans="1:8" x14ac:dyDescent="0.25">
      <c r="A230">
        <f>+A229+1</f>
        <v>233</v>
      </c>
      <c r="B230" t="str" cm="1">
        <f t="array" ref="B23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senortumeescrutasyconoces</v>
      </c>
      <c r="C230" t="str">
        <f>REPLACE(LOWER(Table14[[#This Row],[CANTO]]),1,1,UPPER(LEFT(Table14[[#This Row],[CANTO]],1)))</f>
        <v>Señor, tú me escrutas y conoces</v>
      </c>
      <c r="D230" t="str">
        <f>VLOOKUP(Table14[[#This Row],['#]],'Codigo Cantos'!A4:AN239, 40, FALSE)</f>
        <v>SEÑOR, TÚ ME ESCRUTAS Y CONOCES</v>
      </c>
      <c r="E230" t="str">
        <f>VLOOKUP(Table14[[#This Row],['#]],'Codigo Cantos'!A4:AN239, 11, FALSE)</f>
        <v>Sal 139 (138)</v>
      </c>
      <c r="F230" s="1" t="s">
        <v>107</v>
      </c>
      <c r="G230" s="12" t="str">
        <f>_xlfn.CONCAT("""","archivo","""",": ","""","/cantos/resucito/" &amp; LEFT(Table14[[#This Row],[id]], 1),"/",Table14[[#This Row],[id]],".html","""")</f>
        <v>"archivo": "/cantos/resucito/s/senortumeescrutasyconoces.html"</v>
      </c>
      <c r="H230" s="12" t="str">
        <f t="shared" si="3"/>
        <v>{ "id": "senortumeescrutasyconoces", "titulo": "Señor, tú me escrutas y conoces", "salmo": "Sal 139 (138)", "letra": "señor,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"archivo": "/cantos/resucito/s/senortumeescrutasyconoces.html"},</v>
      </c>
    </row>
    <row r="231" spans="1:8" x14ac:dyDescent="0.25">
      <c r="A231">
        <f t="shared" ref="A231:A241" si="4">+A230+1</f>
        <v>234</v>
      </c>
      <c r="B231" t="str" cm="1">
        <f t="array" ref="B23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shemaisrael</v>
      </c>
      <c r="C231" t="str">
        <f>REPLACE(LOWER(Table14[[#This Row],[CANTO]]),1,1,UPPER(LEFT(Table14[[#This Row],[CANTO]],1)))</f>
        <v>Shemá israel</v>
      </c>
      <c r="D231" t="str">
        <f>VLOOKUP(Table14[[#This Row],['#]],'Codigo Cantos'!A4:AN239, 40, FALSE)</f>
        <v>SHEMÁ ISRAEL</v>
      </c>
      <c r="E231" t="str">
        <f>VLOOKUP(Table14[[#This Row],['#]],'Codigo Cantos'!A4:AN239, 11, FALSE)</f>
        <v>Dt 6,4-9</v>
      </c>
      <c r="F231" t="s">
        <v>886</v>
      </c>
      <c r="G231" s="12" t="str">
        <f>_xlfn.CONCAT("""","archivo","""",": ","""","/cantos/resucito/" &amp; LEFT(Table14[[#This Row],[id]], 1),"/",Table14[[#This Row],[id]],".html","""")</f>
        <v>"archivo": "/cantos/resucito/s/shemaisrael.html"</v>
      </c>
      <c r="H231" s="12" t="str">
        <f t="shared" si="3"/>
        <v>{ "id": "shemaisrael", "titulo": "Shemá israel", "salmo": "Dt 6,4-9", "letra": "shemá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"archivo": "/cantos/resucito/s/shemaisrael.html"},</v>
      </c>
    </row>
    <row r="232" spans="1:8" x14ac:dyDescent="0.25">
      <c r="A232">
        <f t="shared" si="4"/>
        <v>235</v>
      </c>
      <c r="B232" t="str" cm="1">
        <f t="array" ref="B23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sientatesolitarioysilencioso</v>
      </c>
      <c r="C232" t="str">
        <f>REPLACE(LOWER(Table14[[#This Row],[CANTO]]),1,1,UPPER(LEFT(Table14[[#This Row],[CANTO]],1)))</f>
        <v>Siéntate solitario y silencioso</v>
      </c>
      <c r="D232" t="str">
        <f>VLOOKUP(Table14[[#This Row],['#]],'Codigo Cantos'!A4:AN239, 40, FALSE)</f>
        <v>SIÉNTATE SOLITARIO Y SILENCIOSO</v>
      </c>
      <c r="E232" t="str">
        <f>VLOOKUP(Table14[[#This Row],['#]],'Codigo Cantos'!A4:AN239, 11, FALSE)</f>
        <v>Lamentaciones 3</v>
      </c>
      <c r="F232" t="s">
        <v>887</v>
      </c>
      <c r="G232" s="12" t="str">
        <f>_xlfn.CONCAT("""","archivo","""",": ","""","/cantos/resucito/" &amp; LEFT(Table14[[#This Row],[id]], 1),"/",Table14[[#This Row],[id]],".html","""")</f>
        <v>"archivo": "/cantos/resucito/s/sientatesolitarioysilencioso.html"</v>
      </c>
      <c r="H232" s="12" t="str">
        <f t="shared" si="3"/>
        <v>{ "id": "sientatesolitarioysilencioso", "titulo": "Siéntate solitario y silencioso", "salmo": "Lamentaciones 3", "letra": "siéntate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"archivo": "/cantos/resucito/s/sientatesolitarioysilencioso.html"},</v>
      </c>
    </row>
    <row r="233" spans="1:8" x14ac:dyDescent="0.25">
      <c r="A233">
        <f t="shared" si="4"/>
        <v>236</v>
      </c>
      <c r="B233" t="str" cm="1">
        <f t="array" ref="B23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tueresmiesperanzasenor</v>
      </c>
      <c r="C233" t="str">
        <f>REPLACE(LOWER(Table14[[#This Row],[CANTO]]),1,1,UPPER(LEFT(Table14[[#This Row],[CANTO]],1)))</f>
        <v>Tú eres mi esperanza, señor</v>
      </c>
      <c r="D233" t="str">
        <f>VLOOKUP(Table14[[#This Row],['#]],'Codigo Cantos'!A4:AN239, 40, FALSE)</f>
        <v>TÚ ERES MI ESPERANZA, SEÑOR</v>
      </c>
      <c r="E233" t="str">
        <f>VLOOKUP(Table14[[#This Row],['#]],'Codigo Cantos'!A4:AN239, 11, FALSE)</f>
        <v>Oda XXIX de Salomón</v>
      </c>
      <c r="F233" t="s">
        <v>108</v>
      </c>
      <c r="G233" s="12" t="str">
        <f>_xlfn.CONCAT("""","archivo","""",": ","""","/cantos/resucito/" &amp; LEFT(Table14[[#This Row],[id]], 1),"/",Table14[[#This Row],[id]],".html","""")</f>
        <v>"archivo": "/cantos/resucito/t/tueresmiesperanzasenor.html"</v>
      </c>
      <c r="H233" s="12" t="str">
        <f t="shared" si="3"/>
        <v>{ "id": "tueresmiesperanzasenor", "titulo": "Tú eres mi esperanza, señor", "salmo": "Oda XXIX de Salomón", "letra": "tú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   ", "archivo": "/cantos/resucito/t/tueresmiesperanzasenor.html"},</v>
      </c>
    </row>
    <row r="234" spans="1:8" x14ac:dyDescent="0.25">
      <c r="A234">
        <f t="shared" si="4"/>
        <v>237</v>
      </c>
      <c r="B234" t="str" cm="1">
        <f t="array" ref="B23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alacenadelcordero</v>
      </c>
      <c r="C234" t="str">
        <f>REPLACE(LOWER(Table14[[#This Row],[CANTO]]),1,1,UPPER(LEFT(Table14[[#This Row],[CANTO]],1)))</f>
        <v>A la cena del cordero</v>
      </c>
      <c r="D234" t="str">
        <f>VLOOKUP(Table14[[#This Row],['#]],'Codigo Cantos'!A4:AN239, 40, FALSE)</f>
        <v>A LA CENA DEL CORDERO</v>
      </c>
      <c r="E234" t="str">
        <f>VLOOKUP(Table14[[#This Row],['#]],'Codigo Cantos'!A4:AN239, 11, FALSE)</f>
        <v>Himno lat. «Ad cenam Agni providi»</v>
      </c>
      <c r="F234" s="1" t="s">
        <v>109</v>
      </c>
      <c r="G234" s="12" t="str">
        <f>_xlfn.CONCAT("""","archivo","""",": ","""","/cantos/resucito/" &amp; LEFT(Table14[[#This Row],[id]], 1),"/",Table14[[#This Row],[id]],".html","""")</f>
        <v>"archivo": "/cantos/resucito/a/alacenadelcordero.html"</v>
      </c>
      <c r="H234" s="12" t="str">
        <f t="shared" si="3"/>
        <v>{ "id": "alacenadelcordero", "titulo": "A la cena del cordero", "salmo": "Himno lat. «Ad cenam Agni providi»", "letra": "a la cena del cordero himno lat. «ad cenam agni provldl» a la cena del cordero, vestidos con blancas túnicas, atravesado el mar rojo, cantamos a cristo, el señor. c. su cuerpo lleno de amor, sobre la mesa es el pan vivo. y su sangre sobre el altar, es el cáliz del nuevo pacto. manso cordero inmolado, es cristo, nuestra pascua. su cuerpo adorable es el verdadero pan ácimo. a. a la cena del cordero ... c. en esta hora admirable retornan los antiguos prodigios, su brazo potente nos salva del ángel de la muerte. irradia sobre la iglesia el gozo pascual, oh señor, y une a tu gran victoria a los que han renovado el bautismo. a. a la cena del cordero ... c. sea honor, alabanza y gloria, a cristo victorioso de la muerte, al padre y al santo espíritu ahora y por los siglos eternos. a. amén.", "archivo": "/cantos/resucito/a/alacenadelcordero.html"},</v>
      </c>
    </row>
    <row r="235" spans="1:8" x14ac:dyDescent="0.25">
      <c r="A235">
        <f t="shared" si="4"/>
        <v>238</v>
      </c>
      <c r="B235" t="str" cm="1">
        <f t="array" ref="B23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adondeteescondisteamado</v>
      </c>
      <c r="C235" t="str">
        <f>REPLACE(LOWER(Table14[[#This Row],[CANTO]]),1,1,UPPER(LEFT(Table14[[#This Row],[CANTO]],1)))</f>
        <v>Adónde te escondiste, amado</v>
      </c>
      <c r="D235" t="str">
        <f>VLOOKUP(Table14[[#This Row],['#]],'Codigo Cantos'!A4:AN239, 40, FALSE)</f>
        <v>ADÓNDE TE ESCONDISTE, AMADO</v>
      </c>
      <c r="E235" t="str">
        <f>VLOOKUP(Table14[[#This Row],['#]],'Codigo Cantos'!A4:AN239, 11, FALSE)</f>
        <v xml:space="preserve">Cántico espiritual (San Juan de la Cruz) </v>
      </c>
      <c r="F235" t="s">
        <v>110</v>
      </c>
      <c r="G235" s="12" t="str">
        <f>_xlfn.CONCAT("""","archivo","""",": ","""","/cantos/resucito/" &amp; LEFT(Table14[[#This Row],[id]], 1),"/",Table14[[#This Row],[id]],".html","""")</f>
        <v>"archivo": "/cantos/resucito/a/adondeteescondisteamado.html"</v>
      </c>
      <c r="H235" s="12" t="str">
        <f t="shared" si="3"/>
        <v>{ "id": "adondeteescondisteamado", "titulo": "Adónde te escondiste, amado", "salmo": "Cántico espiritual (San Juan de la Cruz) ", "letra": "adónde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 "archivo": "/cantos/resucito/a/adondeteescondisteamado.html"},</v>
      </c>
    </row>
    <row r="236" spans="1:8" x14ac:dyDescent="0.25">
      <c r="A236">
        <f t="shared" si="4"/>
        <v>239</v>
      </c>
      <c r="B236" t="str" cm="1">
        <f t="array" ref="B236">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comodestilalamiel</v>
      </c>
      <c r="C236" t="str">
        <f>REPLACE(LOWER(Table14[[#This Row],[CANTO]]),1,1,UPPER(LEFT(Table14[[#This Row],[CANTO]],1)))</f>
        <v>Como destila la miel</v>
      </c>
      <c r="D236" t="str">
        <f>VLOOKUP(Table14[[#This Row],['#]],'Codigo Cantos'!A4:AN239, 40, FALSE)</f>
        <v>COMO DESTILA LA MIEL</v>
      </c>
      <c r="E236" t="str">
        <f>VLOOKUP(Table14[[#This Row],['#]],'Codigo Cantos'!A4:AN239, 11, FALSE)</f>
        <v>Oda XL de Salomón</v>
      </c>
      <c r="F236" s="1" t="s">
        <v>768</v>
      </c>
      <c r="G236" s="12" t="str">
        <f>_xlfn.CONCAT("""","archivo","""",": ","""","/cantos/resucito/" &amp; LEFT(Table14[[#This Row],[id]], 1),"/",Table14[[#This Row],[id]],".html","""")</f>
        <v>"archivo": "/cantos/resucito/c/comodestilalamiel.html"</v>
      </c>
      <c r="H236" s="12" t="str">
        <f t="shared" si="3"/>
        <v>{ "id": "comodestilalamiel", "titulo": "Como destila la miel", "salmo": "Oda XL de Salomón", "letra": "como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"archivo": "/cantos/resucito/c/comodestilalamiel.html"},</v>
      </c>
    </row>
    <row r="237" spans="1:8" x14ac:dyDescent="0.25">
      <c r="A237">
        <f t="shared" si="4"/>
        <v>240</v>
      </c>
      <c r="B237" t="str" cm="1">
        <f t="array" ref="B237">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comolirioentreloscardos</v>
      </c>
      <c r="C237" t="str">
        <f>REPLACE(LOWER(Table14[[#This Row],[CANTO]]),1,1,UPPER(LEFT(Table14[[#This Row],[CANTO]],1)))</f>
        <v>Como lirio entre los cardos</v>
      </c>
      <c r="D237" t="str">
        <f>VLOOKUP(Table14[[#This Row],['#]],'Codigo Cantos'!A4:AN239, 40, FALSE)</f>
        <v>COMO LIRIO ENTRE LOS CARDOS</v>
      </c>
      <c r="E237" t="str">
        <f>VLOOKUP(Table14[[#This Row],['#]],'Codigo Cantos'!A4:AN239, 11, FALSE)</f>
        <v xml:space="preserve">Cantar de los cantares 1,13ss </v>
      </c>
      <c r="F237" t="s">
        <v>111</v>
      </c>
      <c r="G237" s="12" t="str">
        <f>_xlfn.CONCAT("""","archivo","""",": ","""","/cantos/resucito/" &amp; LEFT(Table14[[#This Row],[id]], 1),"/",Table14[[#This Row],[id]],".html","""")</f>
        <v>"archivo": "/cantos/resucito/c/comolirioentreloscardos.html"</v>
      </c>
      <c r="H237" s="12" t="str">
        <f t="shared" si="3"/>
        <v>{ "id": "comolirioentreloscardos", "titulo": "Como lirio entre los cardos", "salmo": "Cantar de los cantares 1,13ss ", "letra": "como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"archivo": "/cantos/resucito/c/comolirioentreloscardos.html"},</v>
      </c>
    </row>
    <row r="238" spans="1:8" x14ac:dyDescent="0.25">
      <c r="A238">
        <f t="shared" si="4"/>
        <v>241</v>
      </c>
      <c r="B238" t="str" cm="1">
        <f t="array" ref="B238">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hermosaeresamigamia</v>
      </c>
      <c r="C238" t="str">
        <f>REPLACE(LOWER(Table14[[#This Row],[CANTO]]),1,1,UPPER(LEFT(Table14[[#This Row],[CANTO]],1)))</f>
        <v>Hermosa eres, amiga mía</v>
      </c>
      <c r="D238" t="str">
        <f>VLOOKUP(Table14[[#This Row],['#]],'Codigo Cantos'!A4:AN239, 40, FALSE)</f>
        <v>HERMOSA ERES, AMIGA MÍA</v>
      </c>
      <c r="E238" t="str">
        <f>VLOOKUP(Table14[[#This Row],['#]],'Codigo Cantos'!A4:AN239, 11, FALSE)</f>
        <v>Cantar de los cantares 6-7</v>
      </c>
      <c r="F238" t="s">
        <v>112</v>
      </c>
      <c r="G238" s="12" t="str">
        <f>_xlfn.CONCAT("""","archivo","""",": ","""","/cantos/resucito/" &amp; LEFT(Table14[[#This Row],[id]], 1),"/",Table14[[#This Row],[id]],".html","""")</f>
        <v>"archivo": "/cantos/resucito/h/hermosaeresamigamia.html"</v>
      </c>
      <c r="H238" s="12" t="str">
        <f t="shared" si="3"/>
        <v>{ "id": "hermosaeresamigamia", "titulo": "Hermosa eres, amiga mía", "salmo": "Cantar de los cantares 6-7", "letra": "hermosa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 c. «¿quién es ésta que surge como la aurora, bella como la luna, esplendente como el sol?» ¡qué bella eres, oh amor, qué bella eres, oh delicia! bellísima como jerusalén, bellísima como jerusalén, jerusalén ¡aay! jerusalén, jerusalén, jerusalén. 1  a. hermosa eres ...   ", "archivo": "/cantos/resucito/h/hermosaeresamigamia.html"},</v>
      </c>
    </row>
    <row r="239" spans="1:8" x14ac:dyDescent="0.25">
      <c r="A239">
        <f t="shared" si="4"/>
        <v>242</v>
      </c>
      <c r="B239" t="str" cm="1">
        <f t="array" ref="B239">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lapalomavolo</v>
      </c>
      <c r="C239" t="str">
        <f>REPLACE(LOWER(Table14[[#This Row],[CANTO]]),1,1,UPPER(LEFT(Table14[[#This Row],[CANTO]],1)))</f>
        <v>La paloma voló</v>
      </c>
      <c r="D239" t="str">
        <f>VLOOKUP(Table14[[#This Row],['#]],'Codigo Cantos'!A4:AN239, 40, FALSE)</f>
        <v>LA PALOMA VOLÓ</v>
      </c>
      <c r="E239" t="str">
        <f>VLOOKUP(Table14[[#This Row],['#]],'Codigo Cantos'!A4:AN239, 11, FALSE)</f>
        <v>Oda XXIV de Salomón</v>
      </c>
      <c r="F239" t="s">
        <v>113</v>
      </c>
      <c r="G239" s="12" t="str">
        <f>_xlfn.CONCAT("""","archivo","""",": ","""","/cantos/resucito/" &amp; LEFT(Table14[[#This Row],[id]], 1),"/",Table14[[#This Row],[id]],".html","""")</f>
        <v>"archivo": "/cantos/resucito/l/lapalomavolo.html"</v>
      </c>
      <c r="H239" s="12" t="str">
        <f t="shared" si="3"/>
        <v>{ "id": "lapalomavolo", "titulo": "La paloma voló", "salmo": "Oda XXIV de Salomón", "letra": "la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 c. mas los diseños se perdieron y lloraban los ángeles del cielo; los diseños de aquellos que no siguieron hacer su voluntad. porque el señor ha mostrado su camino, y ha dado a aquellos que lo siguen la gracia de revestirse de su santidad. a. la paloma voló ...", "archivo": "/cantos/resucito/l/lapalomavolo.html"},</v>
      </c>
    </row>
    <row r="240" spans="1:8" x14ac:dyDescent="0.25">
      <c r="A240">
        <f t="shared" si="4"/>
        <v>243</v>
      </c>
      <c r="B240" t="str" cm="1">
        <f t="array" ref="B240">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merobasteelcorazon</v>
      </c>
      <c r="C240" t="str">
        <f>REPLACE(LOWER(Table14[[#This Row],[CANTO]]),1,1,UPPER(LEFT(Table14[[#This Row],[CANTO]],1)))</f>
        <v>Me robaste el corazón</v>
      </c>
      <c r="D240" t="str">
        <f>VLOOKUP(Table14[[#This Row],['#]],'Codigo Cantos'!A4:AN239, 40, FALSE)</f>
        <v>ME ROBASTE EL CORAZÓN</v>
      </c>
      <c r="E240" t="str">
        <f>VLOOKUP(Table14[[#This Row],['#]],'Codigo Cantos'!A4:AN239, 11, FALSE)</f>
        <v>Cantar de los cantares 4,9 - 5,1</v>
      </c>
      <c r="F240" t="s">
        <v>114</v>
      </c>
      <c r="G240" s="12" t="str">
        <f>_xlfn.CONCAT("""","archivo","""",": ","""","/cantos/resucito/" &amp; LEFT(Table14[[#This Row],[id]], 1),"/",Table14[[#This Row],[id]],".html","""")</f>
        <v>"archivo": "/cantos/resucito/m/merobasteelcorazon.html"</v>
      </c>
      <c r="H240" s="12" t="str">
        <f t="shared" si="3"/>
        <v>{ "id": "merobasteelcorazon", "titulo": "Me robaste el corazón", "salmo": "Cantar de los cantares 4,9 - 5,1", "letra": "me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 "archivo": "/cantos/resucito/m/merobasteelcorazon.html"},</v>
      </c>
    </row>
    <row r="241" spans="1:8" x14ac:dyDescent="0.25">
      <c r="A241">
        <f t="shared" si="4"/>
        <v>244</v>
      </c>
      <c r="B241" t="str" cm="1">
        <f t="array" ref="B241">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subaelesposoallenodesutalamo</v>
      </c>
      <c r="C241" t="str">
        <f>REPLACE(LOWER(Table14[[#This Row],[CANTO]]),1,1,UPPER(LEFT(Table14[[#This Row],[CANTO]],1)))</f>
        <v>Suba el esposo al leño de su tálamo</v>
      </c>
      <c r="D241" t="str">
        <f>VLOOKUP(Table14[[#This Row],['#]],'Codigo Cantos'!A4:AN239, 40, FALSE)</f>
        <v>SUBA EL ESPOSO AL LEÑO DE SU TÁLAMO</v>
      </c>
      <c r="E241" t="str">
        <f>VLOOKUP(Table14[[#This Row],['#]],'Codigo Cantos'!A4:AN239, 11, FALSE)</f>
        <v>Himno (San Quodvultdeus)</v>
      </c>
      <c r="F241" t="s">
        <v>115</v>
      </c>
      <c r="G241" s="12" t="str">
        <f>_xlfn.CONCAT("""","archivo","""",": ","""","/cantos/resucito/" &amp; LEFT(Table14[[#This Row],[id]], 1),"/",Table14[[#This Row],[id]],".html","""")</f>
        <v>"archivo": "/cantos/resucito/s/subaelesposoallenodesutalamo.html"</v>
      </c>
      <c r="H241" s="12" t="str">
        <f t="shared" si="3"/>
        <v>{ "id": "subaelesposoallenodesutalamo", "titulo": "Suba el esposo al leño de su tálamo", "salmo": "Himno (San Quodvultdeus)", "letra": "suba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"archivo": "/cantos/resucito/s/subaelesposoallenodesutalamo.html"},</v>
      </c>
    </row>
    <row r="242" spans="1:8" x14ac:dyDescent="0.25">
      <c r="B242" t="str" cm="1">
        <f t="array" ref="B242">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
      </c>
      <c r="C242" t="str">
        <f>REPLACE(LOWER(Table14[[#This Row],[CANTO]]),1,1,UPPER(LEFT(Table14[[#This Row],[CANTO]],1)))</f>
        <v/>
      </c>
      <c r="G242" s="12" t="str">
        <f>_xlfn.CONCAT("""","archivo","""",": ","""","/cantos/resucito/" &amp; LEFT(Table14[[#This Row],[id]], 1),"/",Table14[[#This Row],[id]],".html","""")</f>
        <v>"archivo": "/cantos/resucito//.html"</v>
      </c>
      <c r="H242" s="12" t="str">
        <f t="shared" si="3"/>
        <v>{ "id": "", "titulo": "", "salmo": "", "letra": "", "archivo": "/cantos/resucito//.html"},</v>
      </c>
    </row>
    <row r="243" spans="1:8" x14ac:dyDescent="0.25">
      <c r="B243" t="str" cm="1">
        <f t="array" ref="B243">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
      </c>
      <c r="C243" t="str">
        <f>REPLACE(LOWER(Table14[[#This Row],[CANTO]]),1,1,UPPER(LEFT(Table14[[#This Row],[CANTO]],1)))</f>
        <v/>
      </c>
      <c r="G243" s="12" t="str">
        <f>_xlfn.CONCAT("""","archivo","""",": ","""","/cantos/resucito/" &amp; LEFT(Table14[[#This Row],[id]], 1),"/",Table14[[#This Row],[id]],".html","""")</f>
        <v>"archivo": "/cantos/resucito//.html"</v>
      </c>
      <c r="H243" s="12" t="str">
        <f t="shared" si="3"/>
        <v>{ "id": "", "titulo": "", "salmo": "", "letra": "", "archivo": "/cantos/resucito//.html"},</v>
      </c>
    </row>
    <row r="244" spans="1:8" x14ac:dyDescent="0.25">
      <c r="B244" t="str" cm="1">
        <f t="array" ref="B244">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
      </c>
      <c r="C244" t="str">
        <f>REPLACE(LOWER(Table14[[#This Row],[CANTO]]),1,1,UPPER(LEFT(Table14[[#This Row],[CANTO]],1)))</f>
        <v/>
      </c>
      <c r="G244" s="12" t="str">
        <f>_xlfn.CONCAT("""","archivo","""",": ","""","/cantos/resucito/" &amp; LEFT(Table14[[#This Row],[id]], 1),"/",Table14[[#This Row],[id]],".html","""")</f>
        <v>"archivo": "/cantos/resucito//.html"</v>
      </c>
      <c r="H244" s="12" t="str">
        <f t="shared" si="3"/>
        <v>{ "id": "", "titulo": "", "salmo": "", "letra": "", "archivo": "/cantos/resucito//.html"},</v>
      </c>
    </row>
    <row r="245" spans="1:8" x14ac:dyDescent="0.25">
      <c r="B245" t="str" cm="1">
        <f t="array" ref="B245">_xlfn.LET(
   _xlpm.texto, Table14[[#This Row],[CANTO]],
   _xlpm.caracteres, {"Á";"É";"Í";"Ó";"Ú";"Ñ";"á";"é";"í";"ó";"ú";"ñ";" ";".";"-";","},
   _xlpm.reemplazos, {"a";"e";"i";"o";"u";"n";"a";"e";"i";"o";"u";"n";"";"";"";""},
   LOWER(
      _xlfn.REDUCE(
         _xlpm.texto,
         _xlfn.SEQUENCE(COUNTA(_xlpm.caracteres)),
         _xlfn.LAMBDA(_xlpm.acc,_xlpm.i, SUBSTITUTE(_xlpm.acc, INDEX(_xlpm.caracteres, _xlpm.i), INDEX(_xlpm.reemplazos, _xlpm.i)))
      )
   )
)</f>
        <v/>
      </c>
      <c r="C245" t="str">
        <f>REPLACE(LOWER(Table14[[#This Row],[CANTO]]),1,1,UPPER(LEFT(Table14[[#This Row],[CANTO]],1)))</f>
        <v/>
      </c>
      <c r="G245" s="12" t="str">
        <f>_xlfn.CONCAT("""","archivo","""",": ","""","/cantos/resucito/" &amp; LEFT(Table14[[#This Row],[id]], 1),"/",Table14[[#This Row],[id]],".html","""")</f>
        <v>"archivo": "/cantos/resucito//.html"</v>
      </c>
      <c r="H245" s="12" t="str">
        <f t="shared" si="3"/>
        <v>{ "id": "", "titulo": "", "salmo": "", "letra": "", "archivo": "/cantos/resucito//.html"},</v>
      </c>
    </row>
  </sheetData>
  <dataConsolidate/>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find</vt:lpstr>
      <vt:lpstr>Codigo Cantos</vt:lpstr>
      <vt:lpstr>find (2)copia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Baez</dc:creator>
  <cp:lastModifiedBy>Carlos Baez</cp:lastModifiedBy>
  <dcterms:created xsi:type="dcterms:W3CDTF">2025-05-08T14:23:12Z</dcterms:created>
  <dcterms:modified xsi:type="dcterms:W3CDTF">2025-05-09T21:13:06Z</dcterms:modified>
</cp:coreProperties>
</file>