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drawings/drawing61.xml" ContentType="application/vnd.openxmlformats-officedocument.drawing+xml"/>
  <Override PartName="/xl/ctrlProps/ctrlProp65.xml" ContentType="application/vnd.ms-excel.controlproperties+xml"/>
  <Override PartName="/xl/comments59.xml" ContentType="application/vnd.openxmlformats-officedocument.spreadsheetml.comments+xml"/>
  <Override PartName="/xl/drawings/drawing62.xml" ContentType="application/vnd.openxmlformats-officedocument.drawing+xml"/>
  <Override PartName="/xl/ctrlProps/ctrlProp66.xml" ContentType="application/vnd.ms-excel.controlproperties+xml"/>
  <Override PartName="/xl/comments6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BA5C2C2B-9350-4731-8817-A315DFB7AE14}" xr6:coauthVersionLast="47" xr6:coauthVersionMax="47" xr10:uidLastSave="{00000000-0000-0000-0000-000000000000}"/>
  <bookViews>
    <workbookView xWindow="-110" yWindow="-110" windowWidth="25820" windowHeight="15500" firstSheet="61" activeTab="64"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SALMODIA PARA EL EVANGELIO" sheetId="64" r:id="rId59"/>
    <sheet name="No (6)" sheetId="65" r:id="rId60"/>
    <sheet name="SALMODIAS PARA LAUDES" sheetId="67" r:id="rId61"/>
    <sheet name="No (7)" sheetId="68" r:id="rId62"/>
    <sheet name="SALMODIA PARA EL ROSARIO" sheetId="69" r:id="rId63"/>
    <sheet name="SALMODIA PARA EL SALMO RESPONSO" sheetId="70" r:id="rId64"/>
    <sheet name="SALMODIA PARA LA ORACIÓN DE LOS" sheetId="71" r:id="rId65"/>
    <sheet name="MARIA, MADRE MÍA" sheetId="35" r:id="rId66"/>
  </sheets>
  <functionGroups builtInGroupCount="19"/>
  <externalReferences>
    <externalReference r:id="rId67"/>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83" i="71" l="1"/>
  <c r="R81" i="71"/>
  <c r="R76" i="71"/>
  <c r="R74" i="71"/>
  <c r="R70" i="71"/>
  <c r="R68" i="71"/>
  <c r="R66" i="71"/>
  <c r="R62" i="71"/>
  <c r="R60" i="71"/>
  <c r="R55" i="71"/>
  <c r="R53" i="71"/>
  <c r="R49" i="71"/>
  <c r="R47" i="71"/>
  <c r="R43" i="71"/>
  <c r="R41" i="71"/>
  <c r="R39" i="71"/>
  <c r="R36" i="71"/>
  <c r="R97" i="71"/>
  <c r="AK96" i="71"/>
  <c r="AI96" i="71"/>
  <c r="AL96" i="71" s="1"/>
  <c r="AD96" i="71"/>
  <c r="AB96" i="71"/>
  <c r="AG96" i="71" s="1"/>
  <c r="W96" i="71"/>
  <c r="U96" i="71"/>
  <c r="Z96" i="71" s="1"/>
  <c r="P96" i="71"/>
  <c r="N96" i="71"/>
  <c r="M96" i="71" s="1"/>
  <c r="AK95" i="71"/>
  <c r="AI95" i="71"/>
  <c r="AN95" i="71" s="1"/>
  <c r="AD95" i="71"/>
  <c r="AB95" i="71"/>
  <c r="AF95" i="71" s="1"/>
  <c r="W95" i="71"/>
  <c r="U95" i="71"/>
  <c r="Z95" i="71" s="1"/>
  <c r="P95" i="71"/>
  <c r="N95" i="71"/>
  <c r="M95" i="71" s="1"/>
  <c r="AK94" i="71"/>
  <c r="AI94" i="71"/>
  <c r="AM94" i="71" s="1"/>
  <c r="AD94" i="71"/>
  <c r="AB94" i="71"/>
  <c r="AG94" i="71" s="1"/>
  <c r="W94" i="71"/>
  <c r="U94" i="71"/>
  <c r="Z94" i="71" s="1"/>
  <c r="P94" i="71"/>
  <c r="N94" i="71"/>
  <c r="S94" i="71" s="1"/>
  <c r="AK93" i="71"/>
  <c r="AI93" i="71"/>
  <c r="AH93" i="71" s="1"/>
  <c r="AD93" i="71"/>
  <c r="AB93" i="71"/>
  <c r="AC93" i="71" s="1"/>
  <c r="W93" i="71"/>
  <c r="U93" i="71"/>
  <c r="Z93" i="71" s="1"/>
  <c r="P93" i="71"/>
  <c r="N93" i="71"/>
  <c r="S93" i="71" s="1"/>
  <c r="AK92" i="71"/>
  <c r="AI92" i="71"/>
  <c r="AH92" i="71" s="1"/>
  <c r="AD92" i="71"/>
  <c r="AB92" i="71"/>
  <c r="AC92" i="71" s="1"/>
  <c r="W92" i="71"/>
  <c r="U92" i="71"/>
  <c r="Z92" i="71" s="1"/>
  <c r="T92" i="71"/>
  <c r="P92" i="71"/>
  <c r="N92" i="71"/>
  <c r="S92" i="71" s="1"/>
  <c r="M92" i="71"/>
  <c r="AK91" i="71"/>
  <c r="AI91" i="71"/>
  <c r="AH91" i="71" s="1"/>
  <c r="AD91" i="71"/>
  <c r="AB91" i="71"/>
  <c r="AG91" i="71" s="1"/>
  <c r="W91" i="71"/>
  <c r="U91" i="71"/>
  <c r="Z91" i="71" s="1"/>
  <c r="P91" i="71"/>
  <c r="N91" i="71"/>
  <c r="S91" i="71" s="1"/>
  <c r="AK90" i="71"/>
  <c r="AI90" i="71"/>
  <c r="AN90" i="71" s="1"/>
  <c r="AD90" i="71"/>
  <c r="AB90" i="71"/>
  <c r="AG90" i="71" s="1"/>
  <c r="W90" i="71"/>
  <c r="U90" i="71"/>
  <c r="V90" i="71" s="1"/>
  <c r="P90" i="71"/>
  <c r="N90" i="71"/>
  <c r="S90" i="71" s="1"/>
  <c r="AK89" i="71"/>
  <c r="AI89" i="71"/>
  <c r="AN89" i="71" s="1"/>
  <c r="AD89" i="71"/>
  <c r="AB89" i="71"/>
  <c r="AA89" i="71" s="1"/>
  <c r="W89" i="71"/>
  <c r="U89" i="71"/>
  <c r="T89" i="71" s="1"/>
  <c r="P89" i="71"/>
  <c r="N89" i="71"/>
  <c r="Q89" i="71" s="1"/>
  <c r="R88" i="71"/>
  <c r="AK84" i="71"/>
  <c r="AI84" i="71"/>
  <c r="AJ84" i="71" s="1"/>
  <c r="AD84" i="71"/>
  <c r="AB84" i="71"/>
  <c r="AG84" i="71" s="1"/>
  <c r="W84" i="71"/>
  <c r="U84" i="71"/>
  <c r="Z84" i="71" s="1"/>
  <c r="P84" i="71"/>
  <c r="N84" i="71"/>
  <c r="M84" i="71"/>
  <c r="AK82" i="71"/>
  <c r="AI82" i="71"/>
  <c r="AJ82" i="71" s="1"/>
  <c r="AD82" i="71"/>
  <c r="AB82" i="71"/>
  <c r="AG82" i="71" s="1"/>
  <c r="W82" i="71"/>
  <c r="U82" i="71"/>
  <c r="Z82" i="71" s="1"/>
  <c r="P82" i="71"/>
  <c r="N82" i="71"/>
  <c r="O82" i="71" s="1"/>
  <c r="AK80" i="71"/>
  <c r="AI80" i="71"/>
  <c r="AH80" i="71" s="1"/>
  <c r="AD80" i="71"/>
  <c r="AB80" i="71"/>
  <c r="AG80" i="71" s="1"/>
  <c r="W80" i="71"/>
  <c r="U80" i="71"/>
  <c r="Y80" i="71" s="1"/>
  <c r="P80" i="71"/>
  <c r="N80" i="71"/>
  <c r="S80" i="71" s="1"/>
  <c r="AK79" i="71"/>
  <c r="AI79" i="71"/>
  <c r="AN79" i="71" s="1"/>
  <c r="AD79" i="71"/>
  <c r="AB79" i="71"/>
  <c r="AA79" i="71" s="1"/>
  <c r="W79" i="71"/>
  <c r="U79" i="71"/>
  <c r="Z79" i="71" s="1"/>
  <c r="P79" i="71"/>
  <c r="N79" i="71"/>
  <c r="S79" i="71" s="1"/>
  <c r="AK78" i="71"/>
  <c r="AI78" i="71"/>
  <c r="AH78" i="71" s="1"/>
  <c r="AD78" i="71"/>
  <c r="AB78" i="71"/>
  <c r="AA78" i="71" s="1"/>
  <c r="W78" i="71"/>
  <c r="U78" i="71"/>
  <c r="X78" i="71" s="1"/>
  <c r="P78" i="71"/>
  <c r="N78" i="71"/>
  <c r="S78" i="71" s="1"/>
  <c r="AK77" i="71"/>
  <c r="AI77" i="71"/>
  <c r="AJ77" i="71" s="1"/>
  <c r="AD77" i="71"/>
  <c r="AB77" i="71"/>
  <c r="AC77" i="71" s="1"/>
  <c r="W77" i="71"/>
  <c r="U77" i="71"/>
  <c r="Y77" i="71" s="1"/>
  <c r="P77" i="71"/>
  <c r="N77" i="71"/>
  <c r="S77" i="71" s="1"/>
  <c r="AK75" i="71"/>
  <c r="AI75" i="71"/>
  <c r="AN75" i="71" s="1"/>
  <c r="AD75" i="71"/>
  <c r="AB75" i="71"/>
  <c r="AA75" i="71" s="1"/>
  <c r="W75" i="71"/>
  <c r="U75" i="71"/>
  <c r="Z75" i="71" s="1"/>
  <c r="P75" i="71"/>
  <c r="N75" i="71"/>
  <c r="S75" i="71" s="1"/>
  <c r="AK73" i="71"/>
  <c r="AI73" i="71"/>
  <c r="AN73" i="71" s="1"/>
  <c r="AD73" i="71"/>
  <c r="AB73" i="71"/>
  <c r="AG73" i="71" s="1"/>
  <c r="W73" i="71"/>
  <c r="U73" i="71"/>
  <c r="T73" i="71" s="1"/>
  <c r="P73" i="71"/>
  <c r="N73" i="71"/>
  <c r="O73" i="71" s="1"/>
  <c r="AK72" i="71"/>
  <c r="AI72" i="71"/>
  <c r="AM72" i="71" s="1"/>
  <c r="AD72" i="71"/>
  <c r="AB72" i="71"/>
  <c r="AG72" i="71" s="1"/>
  <c r="AA72" i="71"/>
  <c r="W72" i="71"/>
  <c r="U72" i="71"/>
  <c r="T72" i="71" s="1"/>
  <c r="P72" i="71"/>
  <c r="N72" i="71"/>
  <c r="O72" i="71" s="1"/>
  <c r="AK71" i="71"/>
  <c r="AI71" i="71"/>
  <c r="AN71" i="71" s="1"/>
  <c r="AD71" i="71"/>
  <c r="AB71" i="71"/>
  <c r="AG71" i="71" s="1"/>
  <c r="W71" i="71"/>
  <c r="U71" i="71"/>
  <c r="T71" i="71" s="1"/>
  <c r="P71" i="71"/>
  <c r="N71" i="71"/>
  <c r="M71" i="71" s="1"/>
  <c r="AK69" i="71"/>
  <c r="AI69" i="71"/>
  <c r="AL69" i="71" s="1"/>
  <c r="AD69" i="71"/>
  <c r="AB69" i="71"/>
  <c r="AG69" i="71" s="1"/>
  <c r="W69" i="71"/>
  <c r="U69" i="71"/>
  <c r="Z69" i="71" s="1"/>
  <c r="P69" i="71"/>
  <c r="N69" i="71"/>
  <c r="S69" i="71" s="1"/>
  <c r="AK67" i="71"/>
  <c r="AI67" i="71"/>
  <c r="AM67" i="71" s="1"/>
  <c r="AD67" i="71"/>
  <c r="AB67" i="71"/>
  <c r="AG67" i="71" s="1"/>
  <c r="W67" i="71"/>
  <c r="U67" i="71"/>
  <c r="Z67" i="71" s="1"/>
  <c r="P67" i="71"/>
  <c r="N67" i="71"/>
  <c r="O67" i="71" s="1"/>
  <c r="AK65" i="71"/>
  <c r="AI65" i="71"/>
  <c r="AM65" i="71" s="1"/>
  <c r="AH65" i="71"/>
  <c r="AD65" i="71"/>
  <c r="AB65" i="71"/>
  <c r="AG65" i="71" s="1"/>
  <c r="W65" i="71"/>
  <c r="U65" i="71"/>
  <c r="Z65" i="71" s="1"/>
  <c r="P65" i="71"/>
  <c r="N65" i="71"/>
  <c r="O65" i="71" s="1"/>
  <c r="AK64" i="71"/>
  <c r="AI64" i="71"/>
  <c r="AH64" i="71" s="1"/>
  <c r="AD64" i="71"/>
  <c r="AB64" i="71"/>
  <c r="AC64" i="71" s="1"/>
  <c r="W64" i="71"/>
  <c r="U64" i="71"/>
  <c r="Z64" i="71" s="1"/>
  <c r="P64" i="71"/>
  <c r="N64" i="71"/>
  <c r="S64" i="71" s="1"/>
  <c r="AK63" i="71"/>
  <c r="AI63" i="71"/>
  <c r="AL63" i="71" s="1"/>
  <c r="AD63" i="71"/>
  <c r="AB63" i="71"/>
  <c r="AC63" i="71" s="1"/>
  <c r="W63" i="71"/>
  <c r="U63" i="71"/>
  <c r="Z63" i="71" s="1"/>
  <c r="P63" i="71"/>
  <c r="N63" i="71"/>
  <c r="S63" i="71" s="1"/>
  <c r="AK61" i="71"/>
  <c r="AI61" i="71"/>
  <c r="AH61" i="71" s="1"/>
  <c r="AD61" i="71"/>
  <c r="AB61" i="71"/>
  <c r="AA61" i="71" s="1"/>
  <c r="W61" i="71"/>
  <c r="U61" i="71"/>
  <c r="Z61" i="71" s="1"/>
  <c r="P61" i="71"/>
  <c r="N61" i="71"/>
  <c r="R61" i="71" s="1"/>
  <c r="AK59" i="71"/>
  <c r="AI59" i="71"/>
  <c r="AN59" i="71" s="1"/>
  <c r="AD59" i="71"/>
  <c r="AB59" i="71"/>
  <c r="AG59" i="71" s="1"/>
  <c r="AA59" i="71"/>
  <c r="W59" i="71"/>
  <c r="U59" i="71"/>
  <c r="V59" i="71" s="1"/>
  <c r="P59" i="71"/>
  <c r="N59" i="71"/>
  <c r="S59" i="71" s="1"/>
  <c r="AK58" i="71"/>
  <c r="AI58" i="71"/>
  <c r="AN58" i="71" s="1"/>
  <c r="AD58" i="71"/>
  <c r="AB58" i="71"/>
  <c r="AC58" i="71" s="1"/>
  <c r="W58" i="71"/>
  <c r="U58" i="71"/>
  <c r="T58" i="71" s="1"/>
  <c r="P58" i="71"/>
  <c r="N58" i="71"/>
  <c r="Q58" i="71" s="1"/>
  <c r="R57" i="71"/>
  <c r="AK56" i="71"/>
  <c r="AI56" i="71"/>
  <c r="AN56" i="71" s="1"/>
  <c r="AD56" i="71"/>
  <c r="AB56" i="71"/>
  <c r="AF56" i="71" s="1"/>
  <c r="W56" i="71"/>
  <c r="U56" i="71"/>
  <c r="Z56" i="71" s="1"/>
  <c r="P56" i="71"/>
  <c r="N56" i="71"/>
  <c r="M56" i="71" s="1"/>
  <c r="AK54" i="71"/>
  <c r="AI54" i="71"/>
  <c r="AJ54" i="71" s="1"/>
  <c r="AD54" i="71"/>
  <c r="AB54" i="71"/>
  <c r="AG54" i="71" s="1"/>
  <c r="W54" i="71"/>
  <c r="U54" i="71"/>
  <c r="Z54" i="71" s="1"/>
  <c r="P54" i="71"/>
  <c r="N54" i="71"/>
  <c r="M54" i="71" s="1"/>
  <c r="AK52" i="71"/>
  <c r="AI52" i="71"/>
  <c r="AH52" i="71" s="1"/>
  <c r="AD52" i="71"/>
  <c r="AB52" i="71"/>
  <c r="AE52" i="71" s="1"/>
  <c r="W52" i="71"/>
  <c r="U52" i="71"/>
  <c r="Z52" i="71" s="1"/>
  <c r="P52" i="71"/>
  <c r="N52" i="71"/>
  <c r="S52" i="71" s="1"/>
  <c r="AK51" i="71"/>
  <c r="AI51" i="71"/>
  <c r="AJ51" i="71" s="1"/>
  <c r="AD51" i="71"/>
  <c r="AB51" i="71"/>
  <c r="AG51" i="71" s="1"/>
  <c r="W51" i="71"/>
  <c r="U51" i="71"/>
  <c r="Z51" i="71" s="1"/>
  <c r="P51" i="71"/>
  <c r="N51" i="71"/>
  <c r="S51" i="71" s="1"/>
  <c r="AK50" i="71"/>
  <c r="AI50" i="71"/>
  <c r="AD50" i="71"/>
  <c r="AB50" i="71"/>
  <c r="AG50" i="71" s="1"/>
  <c r="W50" i="71"/>
  <c r="U50" i="71"/>
  <c r="Z50" i="71" s="1"/>
  <c r="P50" i="71"/>
  <c r="N50" i="71"/>
  <c r="S50" i="71" s="1"/>
  <c r="AK48" i="71"/>
  <c r="AI48" i="71"/>
  <c r="AJ48" i="71" s="1"/>
  <c r="AD48" i="71"/>
  <c r="AB48" i="71"/>
  <c r="AA48" i="71" s="1"/>
  <c r="W48" i="71"/>
  <c r="U48" i="71"/>
  <c r="V48" i="71" s="1"/>
  <c r="P48" i="71"/>
  <c r="N48" i="71"/>
  <c r="S48" i="71" s="1"/>
  <c r="AK46" i="71"/>
  <c r="AI46" i="71"/>
  <c r="AN46" i="71" s="1"/>
  <c r="AD46" i="71"/>
  <c r="AB46" i="71"/>
  <c r="AC46" i="71" s="1"/>
  <c r="W46" i="71"/>
  <c r="U46" i="71"/>
  <c r="V46" i="71" s="1"/>
  <c r="P46" i="71"/>
  <c r="N46" i="71"/>
  <c r="S46" i="71" s="1"/>
  <c r="AK45" i="71"/>
  <c r="AI45" i="71"/>
  <c r="AN45" i="71" s="1"/>
  <c r="AD45" i="71"/>
  <c r="AB45" i="71"/>
  <c r="AA45" i="71" s="1"/>
  <c r="W45" i="71"/>
  <c r="U45" i="71"/>
  <c r="T45" i="71" s="1"/>
  <c r="P45" i="71"/>
  <c r="N45" i="71"/>
  <c r="S45" i="71" s="1"/>
  <c r="AK44" i="71"/>
  <c r="AI44" i="71"/>
  <c r="AN44" i="71" s="1"/>
  <c r="AD44" i="71"/>
  <c r="AB44" i="71"/>
  <c r="AG44" i="71" s="1"/>
  <c r="W44" i="71"/>
  <c r="U44" i="71"/>
  <c r="Z44" i="71" s="1"/>
  <c r="P44" i="71"/>
  <c r="N44" i="71"/>
  <c r="O44" i="71" s="1"/>
  <c r="AK42" i="71"/>
  <c r="AI42" i="71"/>
  <c r="AN42" i="71" s="1"/>
  <c r="AD42" i="71"/>
  <c r="AB42" i="71"/>
  <c r="AG42" i="71" s="1"/>
  <c r="W42" i="71"/>
  <c r="U42" i="71"/>
  <c r="V42" i="71" s="1"/>
  <c r="P42" i="71"/>
  <c r="N42" i="71"/>
  <c r="M42" i="71" s="1"/>
  <c r="AK40" i="71"/>
  <c r="AI40" i="71"/>
  <c r="AN40" i="71" s="1"/>
  <c r="AD40" i="71"/>
  <c r="AB40" i="71"/>
  <c r="AG40" i="71" s="1"/>
  <c r="W40" i="71"/>
  <c r="U40" i="71"/>
  <c r="Z40" i="71" s="1"/>
  <c r="P40" i="71"/>
  <c r="N40" i="71"/>
  <c r="S40" i="71" s="1"/>
  <c r="AK38" i="71"/>
  <c r="AI38" i="71"/>
  <c r="AJ38" i="71" s="1"/>
  <c r="AD38" i="71"/>
  <c r="AB38" i="71"/>
  <c r="AG38" i="71" s="1"/>
  <c r="W38" i="71"/>
  <c r="U38" i="71"/>
  <c r="Z38" i="71" s="1"/>
  <c r="T38" i="71"/>
  <c r="P38" i="71"/>
  <c r="N38" i="71"/>
  <c r="M38" i="71" s="1"/>
  <c r="AK37" i="71"/>
  <c r="AI37" i="71"/>
  <c r="AJ37" i="71" s="1"/>
  <c r="AD37" i="71"/>
  <c r="AB37" i="71"/>
  <c r="AG37" i="71" s="1"/>
  <c r="W37" i="71"/>
  <c r="U37" i="71"/>
  <c r="Z37" i="71" s="1"/>
  <c r="P37" i="71"/>
  <c r="N37" i="71"/>
  <c r="O37" i="71" s="1"/>
  <c r="AK35" i="71"/>
  <c r="AI35" i="71"/>
  <c r="AH35" i="71" s="1"/>
  <c r="AD35" i="71"/>
  <c r="AB35" i="71"/>
  <c r="AG35" i="71" s="1"/>
  <c r="W35" i="71"/>
  <c r="U35" i="71"/>
  <c r="Y35" i="71" s="1"/>
  <c r="P35" i="71"/>
  <c r="N35" i="71"/>
  <c r="S35" i="71" s="1"/>
  <c r="AK33" i="71"/>
  <c r="AI33" i="71"/>
  <c r="AN33" i="71" s="1"/>
  <c r="AD33" i="71"/>
  <c r="AB33" i="71"/>
  <c r="AC33" i="71" s="1"/>
  <c r="W33" i="71"/>
  <c r="U33" i="71"/>
  <c r="Z33" i="71" s="1"/>
  <c r="P33" i="71"/>
  <c r="N33" i="71"/>
  <c r="S33" i="71" s="1"/>
  <c r="AK32" i="71"/>
  <c r="AI32" i="71"/>
  <c r="AH32" i="71" s="1"/>
  <c r="AD32" i="71"/>
  <c r="AB32" i="71"/>
  <c r="AA32" i="71" s="1"/>
  <c r="W32" i="71"/>
  <c r="U32" i="71"/>
  <c r="X32" i="71" s="1"/>
  <c r="P32" i="71"/>
  <c r="N32" i="71"/>
  <c r="S32" i="71" s="1"/>
  <c r="AK31" i="71"/>
  <c r="AI31" i="71"/>
  <c r="AN31" i="71" s="1"/>
  <c r="AH31" i="71"/>
  <c r="AD31" i="71"/>
  <c r="AB31" i="71"/>
  <c r="AE31" i="71" s="1"/>
  <c r="W31" i="71"/>
  <c r="U31" i="71"/>
  <c r="T31" i="71" s="1"/>
  <c r="P31" i="71"/>
  <c r="N31" i="71"/>
  <c r="S31" i="71" s="1"/>
  <c r="AK30" i="71"/>
  <c r="AI30" i="71"/>
  <c r="AN30" i="71" s="1"/>
  <c r="AD30" i="71"/>
  <c r="AB30" i="71"/>
  <c r="AA30" i="71" s="1"/>
  <c r="W30" i="71"/>
  <c r="U30" i="71"/>
  <c r="Y30" i="71" s="1"/>
  <c r="P30" i="71"/>
  <c r="N30" i="71"/>
  <c r="S30" i="71" s="1"/>
  <c r="R34" i="71"/>
  <c r="L18" i="71"/>
  <c r="L17" i="71"/>
  <c r="L15" i="71"/>
  <c r="L14" i="71"/>
  <c r="L13" i="71"/>
  <c r="AN58" i="70"/>
  <c r="AK58" i="70"/>
  <c r="AI58" i="70"/>
  <c r="AM58" i="70" s="1"/>
  <c r="AH58" i="70"/>
  <c r="AG58" i="70"/>
  <c r="AF58" i="70"/>
  <c r="AD58" i="70"/>
  <c r="AC58" i="70"/>
  <c r="AB58" i="70"/>
  <c r="AE58" i="70" s="1"/>
  <c r="AA58" i="70"/>
  <c r="Z58" i="70"/>
  <c r="Y58" i="70"/>
  <c r="W58" i="70"/>
  <c r="U58" i="70"/>
  <c r="X58" i="70" s="1"/>
  <c r="R58" i="70"/>
  <c r="Q58" i="70"/>
  <c r="P58" i="70"/>
  <c r="N58" i="70"/>
  <c r="O58" i="70" s="1"/>
  <c r="M58" i="70"/>
  <c r="AM57" i="70"/>
  <c r="AL57" i="70"/>
  <c r="AK57" i="70"/>
  <c r="AI57" i="70"/>
  <c r="AJ57" i="70" s="1"/>
  <c r="AH57" i="70"/>
  <c r="AG57" i="70"/>
  <c r="AF57" i="70"/>
  <c r="AE57" i="70"/>
  <c r="AD57" i="70"/>
  <c r="AC57" i="70"/>
  <c r="AB57" i="70"/>
  <c r="AA57" i="70"/>
  <c r="Y57" i="70"/>
  <c r="W57" i="70"/>
  <c r="V57" i="70"/>
  <c r="U57" i="70"/>
  <c r="T57" i="70" s="1"/>
  <c r="P57" i="70"/>
  <c r="N57" i="70"/>
  <c r="M57" i="70" s="1"/>
  <c r="AK32" i="70"/>
  <c r="AI32" i="70"/>
  <c r="AN32" i="70" s="1"/>
  <c r="AG32" i="70"/>
  <c r="AD32" i="70"/>
  <c r="AB32" i="70"/>
  <c r="AF32" i="70" s="1"/>
  <c r="W32" i="70"/>
  <c r="U32" i="70"/>
  <c r="X32" i="70" s="1"/>
  <c r="P32" i="70"/>
  <c r="N32" i="70"/>
  <c r="O32" i="70" s="1"/>
  <c r="AK31" i="70"/>
  <c r="AI31" i="70"/>
  <c r="AM31" i="70" s="1"/>
  <c r="AD31" i="70"/>
  <c r="AB31" i="70"/>
  <c r="AE31" i="70" s="1"/>
  <c r="W31" i="70"/>
  <c r="U31" i="70"/>
  <c r="X31" i="70" s="1"/>
  <c r="R31" i="70"/>
  <c r="Q31" i="70"/>
  <c r="P31" i="70"/>
  <c r="N31" i="70"/>
  <c r="O31" i="70" s="1"/>
  <c r="R36" i="70"/>
  <c r="R63" i="70"/>
  <c r="AK84" i="70"/>
  <c r="AI84" i="70"/>
  <c r="AN84" i="70" s="1"/>
  <c r="AD84" i="70"/>
  <c r="AB84" i="70"/>
  <c r="AE84" i="70" s="1"/>
  <c r="W84" i="70"/>
  <c r="U84" i="70"/>
  <c r="Y84" i="70" s="1"/>
  <c r="P84" i="70"/>
  <c r="N84" i="70"/>
  <c r="O84" i="70" s="1"/>
  <c r="AK83" i="70"/>
  <c r="AI83" i="70"/>
  <c r="AJ83" i="70" s="1"/>
  <c r="AD83" i="70"/>
  <c r="AB83" i="70"/>
  <c r="AC83" i="70" s="1"/>
  <c r="W83" i="70"/>
  <c r="U83" i="70"/>
  <c r="T83" i="70" s="1"/>
  <c r="P83" i="70"/>
  <c r="N83" i="70"/>
  <c r="R83" i="70" s="1"/>
  <c r="AK82" i="70"/>
  <c r="AI82" i="70"/>
  <c r="AM82" i="70" s="1"/>
  <c r="AD82" i="70"/>
  <c r="AB82" i="70"/>
  <c r="AC82" i="70" s="1"/>
  <c r="W82" i="70"/>
  <c r="U82" i="70"/>
  <c r="Z82" i="70" s="1"/>
  <c r="P82" i="70"/>
  <c r="N82" i="70"/>
  <c r="R82" i="70" s="1"/>
  <c r="AK81" i="70"/>
  <c r="AI81" i="70"/>
  <c r="AM81" i="70" s="1"/>
  <c r="AD81" i="70"/>
  <c r="AB81" i="70"/>
  <c r="AF81" i="70" s="1"/>
  <c r="W81" i="70"/>
  <c r="U81" i="70"/>
  <c r="V81" i="70" s="1"/>
  <c r="P81" i="70"/>
  <c r="N81" i="70"/>
  <c r="M81" i="70" s="1"/>
  <c r="AK80" i="70"/>
  <c r="AI80" i="70"/>
  <c r="AN80" i="70" s="1"/>
  <c r="AD80" i="70"/>
  <c r="AB80" i="70"/>
  <c r="AA80" i="70" s="1"/>
  <c r="W80" i="70"/>
  <c r="U80" i="70"/>
  <c r="Y80" i="70" s="1"/>
  <c r="P80" i="70"/>
  <c r="N80" i="70"/>
  <c r="O80" i="70" s="1"/>
  <c r="R79" i="70"/>
  <c r="R74" i="70"/>
  <c r="AK73" i="70"/>
  <c r="AI73" i="70"/>
  <c r="AN73" i="70" s="1"/>
  <c r="AD73" i="70"/>
  <c r="AB73" i="70"/>
  <c r="AG73" i="70" s="1"/>
  <c r="W73" i="70"/>
  <c r="U73" i="70"/>
  <c r="Y73" i="70" s="1"/>
  <c r="P73" i="70"/>
  <c r="N73" i="70"/>
  <c r="Q73" i="70" s="1"/>
  <c r="AK72" i="70"/>
  <c r="AI72" i="70"/>
  <c r="AJ72" i="70" s="1"/>
  <c r="AD72" i="70"/>
  <c r="AB72" i="70"/>
  <c r="AA72" i="70" s="1"/>
  <c r="W72" i="70"/>
  <c r="U72" i="70"/>
  <c r="T72" i="70" s="1"/>
  <c r="P72" i="70"/>
  <c r="N72" i="70"/>
  <c r="M72" i="70" s="1"/>
  <c r="AK71" i="70"/>
  <c r="AI71" i="70"/>
  <c r="AH71" i="70" s="1"/>
  <c r="AD71" i="70"/>
  <c r="AB71" i="70"/>
  <c r="AG71" i="70" s="1"/>
  <c r="W71" i="70"/>
  <c r="U71" i="70"/>
  <c r="Z71" i="70" s="1"/>
  <c r="P71" i="70"/>
  <c r="N71" i="70"/>
  <c r="R71" i="70" s="1"/>
  <c r="AK70" i="70"/>
  <c r="AI70" i="70"/>
  <c r="AM70" i="70" s="1"/>
  <c r="AD70" i="70"/>
  <c r="AB70" i="70"/>
  <c r="AE70" i="70" s="1"/>
  <c r="W70" i="70"/>
  <c r="U70" i="70"/>
  <c r="V70" i="70" s="1"/>
  <c r="P70" i="70"/>
  <c r="N70" i="70"/>
  <c r="O70" i="70" s="1"/>
  <c r="AK69" i="70"/>
  <c r="AI69" i="70"/>
  <c r="AJ69" i="70" s="1"/>
  <c r="AD69" i="70"/>
  <c r="AB69" i="70"/>
  <c r="AE69" i="70" s="1"/>
  <c r="W69" i="70"/>
  <c r="U69" i="70"/>
  <c r="T69" i="70" s="1"/>
  <c r="P69" i="70"/>
  <c r="N69" i="70"/>
  <c r="S69" i="70" s="1"/>
  <c r="R68" i="70"/>
  <c r="AK55" i="70"/>
  <c r="AI55" i="70"/>
  <c r="AN55" i="70" s="1"/>
  <c r="AD55" i="70"/>
  <c r="AB55" i="70"/>
  <c r="AF55" i="70" s="1"/>
  <c r="W55" i="70"/>
  <c r="U55" i="70"/>
  <c r="X55" i="70" s="1"/>
  <c r="P55" i="70"/>
  <c r="N55" i="70"/>
  <c r="O55" i="70" s="1"/>
  <c r="AK54" i="70"/>
  <c r="AI54" i="70"/>
  <c r="AJ54" i="70" s="1"/>
  <c r="AD54" i="70"/>
  <c r="AB54" i="70"/>
  <c r="AC54" i="70" s="1"/>
  <c r="W54" i="70"/>
  <c r="U54" i="70"/>
  <c r="X54" i="70" s="1"/>
  <c r="P54" i="70"/>
  <c r="N54" i="70"/>
  <c r="M54" i="70" s="1"/>
  <c r="AK53" i="70"/>
  <c r="AI53" i="70"/>
  <c r="AH53" i="70" s="1"/>
  <c r="AD53" i="70"/>
  <c r="AB53" i="70"/>
  <c r="AG53" i="70" s="1"/>
  <c r="W53" i="70"/>
  <c r="U53" i="70"/>
  <c r="Z53" i="70" s="1"/>
  <c r="P53" i="70"/>
  <c r="N53" i="70"/>
  <c r="R53" i="70" s="1"/>
  <c r="AK52" i="70"/>
  <c r="AI52" i="70"/>
  <c r="AM52" i="70" s="1"/>
  <c r="AD52" i="70"/>
  <c r="AB52" i="70"/>
  <c r="AE52" i="70" s="1"/>
  <c r="W52" i="70"/>
  <c r="U52" i="70"/>
  <c r="T52" i="70" s="1"/>
  <c r="P52" i="70"/>
  <c r="N52" i="70"/>
  <c r="O52" i="70" s="1"/>
  <c r="R51" i="70"/>
  <c r="R46" i="70"/>
  <c r="AK45" i="70"/>
  <c r="AI45" i="70"/>
  <c r="AN45" i="70" s="1"/>
  <c r="AD45" i="70"/>
  <c r="AB45" i="70"/>
  <c r="AG45" i="70" s="1"/>
  <c r="W45" i="70"/>
  <c r="U45" i="70"/>
  <c r="Y45" i="70" s="1"/>
  <c r="P45" i="70"/>
  <c r="N45" i="70"/>
  <c r="Q45" i="70" s="1"/>
  <c r="AK44" i="70"/>
  <c r="AI44" i="70"/>
  <c r="AH44" i="70" s="1"/>
  <c r="AD44" i="70"/>
  <c r="AB44" i="70"/>
  <c r="AG44" i="70" s="1"/>
  <c r="W44" i="70"/>
  <c r="U44" i="70"/>
  <c r="Z44" i="70" s="1"/>
  <c r="P44" i="70"/>
  <c r="N44" i="70"/>
  <c r="R44" i="70" s="1"/>
  <c r="AK43" i="70"/>
  <c r="AI43" i="70"/>
  <c r="AM43" i="70" s="1"/>
  <c r="AD43" i="70"/>
  <c r="AB43" i="70"/>
  <c r="AE43" i="70" s="1"/>
  <c r="W43" i="70"/>
  <c r="U43" i="70"/>
  <c r="V43" i="70" s="1"/>
  <c r="P43" i="70"/>
  <c r="N43" i="70"/>
  <c r="O43" i="70" s="1"/>
  <c r="AK42" i="70"/>
  <c r="AI42" i="70"/>
  <c r="AJ42" i="70" s="1"/>
  <c r="AD42" i="70"/>
  <c r="AB42" i="70"/>
  <c r="AA42" i="70" s="1"/>
  <c r="W42" i="70"/>
  <c r="U42" i="70"/>
  <c r="T42" i="70" s="1"/>
  <c r="P42" i="70"/>
  <c r="N42" i="70"/>
  <c r="S42" i="70" s="1"/>
  <c r="R41" i="70"/>
  <c r="R97" i="70"/>
  <c r="AK96" i="70"/>
  <c r="AI96" i="70"/>
  <c r="AD96" i="70"/>
  <c r="AB96" i="70"/>
  <c r="AA96" i="70" s="1"/>
  <c r="W96" i="70"/>
  <c r="U96" i="70"/>
  <c r="Y96" i="70" s="1"/>
  <c r="P96" i="70"/>
  <c r="N96" i="70"/>
  <c r="R96" i="70" s="1"/>
  <c r="AK95" i="70"/>
  <c r="AI95" i="70"/>
  <c r="AM95" i="70" s="1"/>
  <c r="AD95" i="70"/>
  <c r="AB95" i="70"/>
  <c r="AC95" i="70" s="1"/>
  <c r="W95" i="70"/>
  <c r="U95" i="70"/>
  <c r="Z95" i="70" s="1"/>
  <c r="P95" i="70"/>
  <c r="N95" i="70"/>
  <c r="M95" i="70" s="1"/>
  <c r="AK94" i="70"/>
  <c r="AI94" i="70"/>
  <c r="AH94" i="70" s="1"/>
  <c r="AD94" i="70"/>
  <c r="AB94" i="70"/>
  <c r="AE94" i="70" s="1"/>
  <c r="W94" i="70"/>
  <c r="U94" i="70"/>
  <c r="V94" i="70" s="1"/>
  <c r="P94" i="70"/>
  <c r="N94" i="70"/>
  <c r="M94" i="70" s="1"/>
  <c r="AK93" i="70"/>
  <c r="AI93" i="70"/>
  <c r="AH93" i="70" s="1"/>
  <c r="AD93" i="70"/>
  <c r="AB93" i="70"/>
  <c r="AE93" i="70" s="1"/>
  <c r="W93" i="70"/>
  <c r="U93" i="70"/>
  <c r="T93" i="70" s="1"/>
  <c r="P93" i="70"/>
  <c r="N93" i="70"/>
  <c r="O93" i="70" s="1"/>
  <c r="AK92" i="70"/>
  <c r="AI92" i="70"/>
  <c r="AJ92" i="70" s="1"/>
  <c r="AD92" i="70"/>
  <c r="AB92" i="70"/>
  <c r="AA92" i="70" s="1"/>
  <c r="W92" i="70"/>
  <c r="U92" i="70"/>
  <c r="T92" i="70" s="1"/>
  <c r="P92" i="70"/>
  <c r="N92" i="70"/>
  <c r="M92" i="70" s="1"/>
  <c r="AK91" i="70"/>
  <c r="AI91" i="70"/>
  <c r="AH91" i="70" s="1"/>
  <c r="AD91" i="70"/>
  <c r="AB91" i="70"/>
  <c r="W91" i="70"/>
  <c r="U91" i="70"/>
  <c r="P91" i="70"/>
  <c r="N91" i="70"/>
  <c r="R91" i="70" s="1"/>
  <c r="AK90" i="70"/>
  <c r="AI90" i="70"/>
  <c r="AM90" i="70" s="1"/>
  <c r="AD90" i="70"/>
  <c r="AB90" i="70"/>
  <c r="AG90" i="70" s="1"/>
  <c r="W90" i="70"/>
  <c r="U90" i="70"/>
  <c r="V90" i="70" s="1"/>
  <c r="P90" i="70"/>
  <c r="N90" i="70"/>
  <c r="O90" i="70" s="1"/>
  <c r="AK89" i="70"/>
  <c r="AI89" i="70"/>
  <c r="AJ89" i="70" s="1"/>
  <c r="AD89" i="70"/>
  <c r="AB89" i="70"/>
  <c r="AA89" i="70" s="1"/>
  <c r="W89" i="70"/>
  <c r="U89" i="70"/>
  <c r="T89" i="70" s="1"/>
  <c r="P89" i="70"/>
  <c r="N89" i="70"/>
  <c r="O89" i="70" s="1"/>
  <c r="R88" i="70"/>
  <c r="AK78" i="70"/>
  <c r="AI78" i="70"/>
  <c r="AL78" i="70" s="1"/>
  <c r="AD78" i="70"/>
  <c r="AB78" i="70"/>
  <c r="AA78" i="70" s="1"/>
  <c r="W78" i="70"/>
  <c r="U78" i="70"/>
  <c r="V78" i="70" s="1"/>
  <c r="P78" i="70"/>
  <c r="N78" i="70"/>
  <c r="S78" i="70" s="1"/>
  <c r="AK77" i="70"/>
  <c r="AI77" i="70"/>
  <c r="AM77" i="70" s="1"/>
  <c r="AD77" i="70"/>
  <c r="AB77" i="70"/>
  <c r="W77" i="70"/>
  <c r="U77" i="70"/>
  <c r="P77" i="70"/>
  <c r="N77" i="70"/>
  <c r="S77" i="70" s="1"/>
  <c r="AK76" i="70"/>
  <c r="AI76" i="70"/>
  <c r="AN76" i="70" s="1"/>
  <c r="AD76" i="70"/>
  <c r="AB76" i="70"/>
  <c r="AG76" i="70" s="1"/>
  <c r="W76" i="70"/>
  <c r="U76" i="70"/>
  <c r="X76" i="70" s="1"/>
  <c r="P76" i="70"/>
  <c r="N76" i="70"/>
  <c r="M76" i="70" s="1"/>
  <c r="AK75" i="70"/>
  <c r="AI75" i="70"/>
  <c r="AH75" i="70" s="1"/>
  <c r="AD75" i="70"/>
  <c r="AB75" i="70"/>
  <c r="AC75" i="70" s="1"/>
  <c r="W75" i="70"/>
  <c r="U75" i="70"/>
  <c r="X75" i="70" s="1"/>
  <c r="P75" i="70"/>
  <c r="N75" i="70"/>
  <c r="AK67" i="70"/>
  <c r="AI67" i="70"/>
  <c r="AL67" i="70" s="1"/>
  <c r="AD67" i="70"/>
  <c r="AB67" i="70"/>
  <c r="AA67" i="70" s="1"/>
  <c r="W67" i="70"/>
  <c r="U67" i="70"/>
  <c r="V67" i="70" s="1"/>
  <c r="P67" i="70"/>
  <c r="N67" i="70"/>
  <c r="M67" i="70" s="1"/>
  <c r="AK66" i="70"/>
  <c r="AI66" i="70"/>
  <c r="AN66" i="70" s="1"/>
  <c r="AD66" i="70"/>
  <c r="AB66" i="70"/>
  <c r="AE66" i="70" s="1"/>
  <c r="W66" i="70"/>
  <c r="U66" i="70"/>
  <c r="T66" i="70" s="1"/>
  <c r="P66" i="70"/>
  <c r="N66" i="70"/>
  <c r="S66" i="70" s="1"/>
  <c r="AK65" i="70"/>
  <c r="AI65" i="70"/>
  <c r="AN65" i="70" s="1"/>
  <c r="AD65" i="70"/>
  <c r="AB65" i="70"/>
  <c r="AG65" i="70" s="1"/>
  <c r="W65" i="70"/>
  <c r="U65" i="70"/>
  <c r="X65" i="70" s="1"/>
  <c r="P65" i="70"/>
  <c r="N65" i="70"/>
  <c r="M65" i="70" s="1"/>
  <c r="AK64" i="70"/>
  <c r="AI64" i="70"/>
  <c r="AH64" i="70" s="1"/>
  <c r="AD64" i="70"/>
  <c r="AB64" i="70"/>
  <c r="AC64" i="70" s="1"/>
  <c r="W64" i="70"/>
  <c r="U64" i="70"/>
  <c r="Y64" i="70" s="1"/>
  <c r="P64" i="70"/>
  <c r="N64" i="70"/>
  <c r="O64" i="70" s="1"/>
  <c r="AK62" i="70"/>
  <c r="AI62" i="70"/>
  <c r="AL62" i="70" s="1"/>
  <c r="AD62" i="70"/>
  <c r="AB62" i="70"/>
  <c r="AA62" i="70" s="1"/>
  <c r="W62" i="70"/>
  <c r="U62" i="70"/>
  <c r="Z62" i="70" s="1"/>
  <c r="P62" i="70"/>
  <c r="N62" i="70"/>
  <c r="AK61" i="70"/>
  <c r="AI61" i="70"/>
  <c r="AN61" i="70" s="1"/>
  <c r="AD61" i="70"/>
  <c r="AB61" i="70"/>
  <c r="AE61" i="70" s="1"/>
  <c r="W61" i="70"/>
  <c r="U61" i="70"/>
  <c r="T61" i="70" s="1"/>
  <c r="P61" i="70"/>
  <c r="N61" i="70"/>
  <c r="O61" i="70" s="1"/>
  <c r="AK60" i="70"/>
  <c r="AI60" i="70"/>
  <c r="AJ60" i="70" s="1"/>
  <c r="AD60" i="70"/>
  <c r="AB60" i="70"/>
  <c r="AF60" i="70" s="1"/>
  <c r="W60" i="70"/>
  <c r="U60" i="70"/>
  <c r="X60" i="70" s="1"/>
  <c r="P60" i="70"/>
  <c r="N60" i="70"/>
  <c r="M60" i="70" s="1"/>
  <c r="AK59" i="70"/>
  <c r="AI59" i="70"/>
  <c r="AN59" i="70" s="1"/>
  <c r="AD59" i="70"/>
  <c r="AB59" i="70"/>
  <c r="AG59" i="70" s="1"/>
  <c r="W59" i="70"/>
  <c r="U59" i="70"/>
  <c r="P59" i="70"/>
  <c r="N59" i="70"/>
  <c r="Q59" i="70" s="1"/>
  <c r="R56" i="70"/>
  <c r="AK50" i="70"/>
  <c r="AI50" i="70"/>
  <c r="AM50" i="70" s="1"/>
  <c r="AD50" i="70"/>
  <c r="AB50" i="70"/>
  <c r="AG50" i="70" s="1"/>
  <c r="W50" i="70"/>
  <c r="U50" i="70"/>
  <c r="Y50" i="70" s="1"/>
  <c r="P50" i="70"/>
  <c r="N50" i="70"/>
  <c r="Q50" i="70" s="1"/>
  <c r="AK49" i="70"/>
  <c r="AI49" i="70"/>
  <c r="AL49" i="70" s="1"/>
  <c r="AD49" i="70"/>
  <c r="AB49" i="70"/>
  <c r="AC49" i="70" s="1"/>
  <c r="W49" i="70"/>
  <c r="U49" i="70"/>
  <c r="V49" i="70" s="1"/>
  <c r="P49" i="70"/>
  <c r="N49" i="70"/>
  <c r="M49" i="70" s="1"/>
  <c r="AK48" i="70"/>
  <c r="AI48" i="70"/>
  <c r="AH48" i="70" s="1"/>
  <c r="AD48" i="70"/>
  <c r="AB48" i="70"/>
  <c r="AA48" i="70" s="1"/>
  <c r="W48" i="70"/>
  <c r="U48" i="70"/>
  <c r="Z48" i="70" s="1"/>
  <c r="P48" i="70"/>
  <c r="N48" i="70"/>
  <c r="S48" i="70" s="1"/>
  <c r="AK47" i="70"/>
  <c r="AI47" i="70"/>
  <c r="AN47" i="70" s="1"/>
  <c r="AD47" i="70"/>
  <c r="AB47" i="70"/>
  <c r="AE47" i="70" s="1"/>
  <c r="W47" i="70"/>
  <c r="U47" i="70"/>
  <c r="T47" i="70" s="1"/>
  <c r="P47" i="70"/>
  <c r="N47" i="70"/>
  <c r="O47" i="70" s="1"/>
  <c r="AK40" i="70"/>
  <c r="AI40" i="70"/>
  <c r="AN40" i="70" s="1"/>
  <c r="AD40" i="70"/>
  <c r="AB40" i="70"/>
  <c r="AA40" i="70" s="1"/>
  <c r="W40" i="70"/>
  <c r="U40" i="70"/>
  <c r="T40" i="70" s="1"/>
  <c r="P40" i="70"/>
  <c r="N40" i="70"/>
  <c r="S40" i="70" s="1"/>
  <c r="AK39" i="70"/>
  <c r="AI39" i="70"/>
  <c r="AM39" i="70" s="1"/>
  <c r="AD39" i="70"/>
  <c r="AB39" i="70"/>
  <c r="AG39" i="70" s="1"/>
  <c r="W39" i="70"/>
  <c r="U39" i="70"/>
  <c r="V39" i="70" s="1"/>
  <c r="P39" i="70"/>
  <c r="N39" i="70"/>
  <c r="M39" i="70" s="1"/>
  <c r="AK38" i="70"/>
  <c r="AI38" i="70"/>
  <c r="AH38" i="70" s="1"/>
  <c r="AD38" i="70"/>
  <c r="AB38" i="70"/>
  <c r="AC38" i="70" s="1"/>
  <c r="W38" i="70"/>
  <c r="U38" i="70"/>
  <c r="Z38" i="70" s="1"/>
  <c r="P38" i="70"/>
  <c r="N38" i="70"/>
  <c r="M38" i="70" s="1"/>
  <c r="AK37" i="70"/>
  <c r="AI37" i="70"/>
  <c r="AH37" i="70" s="1"/>
  <c r="AD37" i="70"/>
  <c r="AB37" i="70"/>
  <c r="AA37" i="70" s="1"/>
  <c r="W37" i="70"/>
  <c r="U37" i="70"/>
  <c r="Z37" i="70" s="1"/>
  <c r="P37" i="70"/>
  <c r="N37" i="70"/>
  <c r="S37" i="70" s="1"/>
  <c r="AK35" i="70"/>
  <c r="AI35" i="70"/>
  <c r="AN35" i="70" s="1"/>
  <c r="AD35" i="70"/>
  <c r="AB35" i="70"/>
  <c r="AE35" i="70" s="1"/>
  <c r="W35" i="70"/>
  <c r="U35" i="70"/>
  <c r="T35" i="70" s="1"/>
  <c r="P35" i="70"/>
  <c r="N35" i="70"/>
  <c r="O35" i="70" s="1"/>
  <c r="AK34" i="70"/>
  <c r="AI34" i="70"/>
  <c r="AJ34" i="70" s="1"/>
  <c r="AD34" i="70"/>
  <c r="AB34" i="70"/>
  <c r="AG34" i="70" s="1"/>
  <c r="W34" i="70"/>
  <c r="U34" i="70"/>
  <c r="T34" i="70" s="1"/>
  <c r="P34" i="70"/>
  <c r="N34" i="70"/>
  <c r="M34" i="70" s="1"/>
  <c r="AK33" i="70"/>
  <c r="AI33" i="70"/>
  <c r="AH33" i="70" s="1"/>
  <c r="AD33" i="70"/>
  <c r="AB33" i="70"/>
  <c r="AG33" i="70" s="1"/>
  <c r="W33" i="70"/>
  <c r="U33" i="70"/>
  <c r="Z33" i="70" s="1"/>
  <c r="P33" i="70"/>
  <c r="N33" i="70"/>
  <c r="O33" i="70" s="1"/>
  <c r="R30" i="70"/>
  <c r="L18" i="70"/>
  <c r="L17" i="70"/>
  <c r="L15" i="70"/>
  <c r="L14" i="70"/>
  <c r="L13" i="70"/>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K101" i="68"/>
  <c r="AI101" i="68"/>
  <c r="AD101" i="68"/>
  <c r="AB101" i="68"/>
  <c r="Z101" i="68"/>
  <c r="Y101" i="68"/>
  <c r="X101" i="68"/>
  <c r="W101" i="68"/>
  <c r="V101" i="68"/>
  <c r="U101" i="68"/>
  <c r="T101" i="68"/>
  <c r="S101" i="68"/>
  <c r="R101" i="68"/>
  <c r="Q101" i="68"/>
  <c r="P101" i="68"/>
  <c r="O101" i="68"/>
  <c r="N101" i="68"/>
  <c r="M101" i="68" s="1"/>
  <c r="L101" i="68"/>
  <c r="AN100" i="68"/>
  <c r="AM100" i="68"/>
  <c r="AL100" i="68"/>
  <c r="AK100" i="68"/>
  <c r="AJ100" i="68"/>
  <c r="AI100" i="68"/>
  <c r="AH100" i="68" s="1"/>
  <c r="AG100" i="68"/>
  <c r="AF100" i="68"/>
  <c r="AE100" i="68"/>
  <c r="AD100" i="68"/>
  <c r="AC100" i="68"/>
  <c r="AB100" i="68"/>
  <c r="AA100" i="68" s="1"/>
  <c r="Y100" i="68"/>
  <c r="X100" i="68"/>
  <c r="W100" i="68"/>
  <c r="V100" i="68"/>
  <c r="U100" i="68"/>
  <c r="T100" i="68" s="1"/>
  <c r="P100" i="68"/>
  <c r="N100" i="68"/>
  <c r="AK99" i="68"/>
  <c r="AJ99" i="68"/>
  <c r="AI99" i="68"/>
  <c r="AD99" i="68"/>
  <c r="AB99" i="68"/>
  <c r="AA99" i="68"/>
  <c r="W99" i="68"/>
  <c r="U99" i="68"/>
  <c r="T99" i="68" s="1"/>
  <c r="S99" i="68"/>
  <c r="P99" i="68"/>
  <c r="N99" i="68"/>
  <c r="M99" i="68"/>
  <c r="AK98" i="68"/>
  <c r="AI98" i="68"/>
  <c r="AG98" i="68"/>
  <c r="AF98" i="68"/>
  <c r="AE98" i="68"/>
  <c r="AD98" i="68"/>
  <c r="AC98" i="68"/>
  <c r="AB98" i="68"/>
  <c r="AA98" i="68"/>
  <c r="Z98" i="68"/>
  <c r="Y98" i="68"/>
  <c r="X98" i="68"/>
  <c r="W98" i="68"/>
  <c r="V98" i="68"/>
  <c r="U98" i="68"/>
  <c r="T98" i="68" s="1"/>
  <c r="S98" i="68"/>
  <c r="R98" i="68"/>
  <c r="Q98" i="68"/>
  <c r="P98" i="68"/>
  <c r="O98" i="68"/>
  <c r="N98" i="68"/>
  <c r="M98" i="68" s="1"/>
  <c r="AN97" i="68"/>
  <c r="AM97" i="68"/>
  <c r="AL97" i="68"/>
  <c r="AK97" i="68"/>
  <c r="AJ97" i="68"/>
  <c r="AI97" i="68"/>
  <c r="AH97" i="68" s="1"/>
  <c r="AF97" i="68"/>
  <c r="AE97" i="68"/>
  <c r="AD97" i="68"/>
  <c r="AC97" i="68"/>
  <c r="AB97" i="68"/>
  <c r="AA97" i="68" s="1"/>
  <c r="X97" i="68"/>
  <c r="W97" i="68"/>
  <c r="U97" i="68"/>
  <c r="P97" i="68"/>
  <c r="O97" i="68"/>
  <c r="N97" i="68"/>
  <c r="M97" i="68"/>
  <c r="AK96" i="68"/>
  <c r="AJ96" i="68"/>
  <c r="AI96" i="68"/>
  <c r="AH96" i="68"/>
  <c r="AD96" i="68"/>
  <c r="AC96" i="68"/>
  <c r="AB96" i="68"/>
  <c r="AA96" i="68"/>
  <c r="Z96" i="68"/>
  <c r="W96" i="68"/>
  <c r="U96" i="68"/>
  <c r="T96" i="68"/>
  <c r="S96" i="68"/>
  <c r="R96" i="68"/>
  <c r="Q96" i="68"/>
  <c r="P96" i="68"/>
  <c r="N96" i="68"/>
  <c r="O96" i="68" s="1"/>
  <c r="M96" i="68"/>
  <c r="AN95" i="68"/>
  <c r="AM95" i="68"/>
  <c r="AL95" i="68"/>
  <c r="AK95" i="68"/>
  <c r="AI95" i="68"/>
  <c r="AJ95" i="68" s="1"/>
  <c r="AH95" i="68"/>
  <c r="AG95" i="68"/>
  <c r="AF95" i="68"/>
  <c r="AE95" i="68"/>
  <c r="AD95" i="68"/>
  <c r="AC95" i="68"/>
  <c r="AB95" i="68"/>
  <c r="AA95" i="68"/>
  <c r="Z95" i="68"/>
  <c r="Y95" i="68"/>
  <c r="X95" i="68"/>
  <c r="W95" i="68"/>
  <c r="V95" i="68"/>
  <c r="U95" i="68"/>
  <c r="T95" i="68" s="1"/>
  <c r="R95" i="68"/>
  <c r="Q95" i="68"/>
  <c r="P95" i="68"/>
  <c r="O95" i="68"/>
  <c r="N95" i="68"/>
  <c r="M95" i="68" s="1"/>
  <c r="AM94" i="68"/>
  <c r="AL94" i="68"/>
  <c r="AK94" i="68"/>
  <c r="AJ94" i="68"/>
  <c r="AI94" i="68"/>
  <c r="AH94" i="68" s="1"/>
  <c r="AE94" i="68"/>
  <c r="AD94" i="68"/>
  <c r="AC94" i="68"/>
  <c r="AB94" i="68"/>
  <c r="W94" i="68"/>
  <c r="V94" i="68"/>
  <c r="U94" i="68"/>
  <c r="T94" i="68"/>
  <c r="P94" i="68"/>
  <c r="O94" i="68"/>
  <c r="N94" i="68"/>
  <c r="M94" i="68" s="1"/>
  <c r="AK93" i="68"/>
  <c r="AI93" i="68"/>
  <c r="AH93" i="68"/>
  <c r="AG93" i="68"/>
  <c r="AD93" i="68"/>
  <c r="AB93" i="68"/>
  <c r="AA93" i="68"/>
  <c r="Z93" i="68"/>
  <c r="Y93" i="68"/>
  <c r="X93" i="68"/>
  <c r="W93" i="68"/>
  <c r="V93" i="68"/>
  <c r="U93" i="68"/>
  <c r="T93" i="68"/>
  <c r="S93" i="68"/>
  <c r="R93" i="68"/>
  <c r="Q93" i="68"/>
  <c r="P93" i="68"/>
  <c r="O93" i="68"/>
  <c r="N93" i="68"/>
  <c r="M93" i="68" s="1"/>
  <c r="AN92" i="68"/>
  <c r="AM92" i="68"/>
  <c r="AL92" i="68"/>
  <c r="AK92" i="68"/>
  <c r="AJ92" i="68"/>
  <c r="AI92" i="68"/>
  <c r="AH92" i="68" s="1"/>
  <c r="AF92" i="68"/>
  <c r="AD92" i="68"/>
  <c r="AB92" i="68"/>
  <c r="W92" i="68"/>
  <c r="V92" i="68"/>
  <c r="U92" i="68"/>
  <c r="P92" i="68"/>
  <c r="N92" i="68"/>
  <c r="AK91" i="68"/>
  <c r="AJ91" i="68"/>
  <c r="AI91" i="68"/>
  <c r="AG91" i="68"/>
  <c r="AF91" i="68"/>
  <c r="AD91" i="68"/>
  <c r="AB91" i="68"/>
  <c r="AA91" i="68"/>
  <c r="Z91" i="68"/>
  <c r="Y91" i="68"/>
  <c r="X91" i="68"/>
  <c r="W91" i="68"/>
  <c r="V91" i="68"/>
  <c r="U91" i="68"/>
  <c r="T91" i="68"/>
  <c r="S91" i="68"/>
  <c r="R91" i="68"/>
  <c r="Q91" i="68"/>
  <c r="P91" i="68"/>
  <c r="O91" i="68"/>
  <c r="N91" i="68"/>
  <c r="M91" i="68" s="1"/>
  <c r="AN90" i="68"/>
  <c r="AM90" i="68"/>
  <c r="AL90" i="68"/>
  <c r="AK90" i="68"/>
  <c r="AJ90" i="68"/>
  <c r="AI90" i="68"/>
  <c r="AH90" i="68" s="1"/>
  <c r="AG90" i="68"/>
  <c r="AF90" i="68"/>
  <c r="AE90" i="68"/>
  <c r="AD90" i="68"/>
  <c r="AC90" i="68"/>
  <c r="AB90" i="68"/>
  <c r="AA90" i="68" s="1"/>
  <c r="Y90" i="68"/>
  <c r="X90" i="68"/>
  <c r="W90" i="68"/>
  <c r="V90" i="68"/>
  <c r="U90" i="68"/>
  <c r="Q90" i="68"/>
  <c r="P90" i="68"/>
  <c r="O90" i="68"/>
  <c r="N90" i="68"/>
  <c r="M90" i="68" s="1"/>
  <c r="AK89" i="68"/>
  <c r="AI89" i="68"/>
  <c r="AH89" i="68" s="1"/>
  <c r="AD89" i="68"/>
  <c r="AC89" i="68"/>
  <c r="AB89" i="68"/>
  <c r="AA89" i="68"/>
  <c r="W89" i="68"/>
  <c r="U89" i="68"/>
  <c r="P89" i="68"/>
  <c r="N89" i="68"/>
  <c r="M89" i="68" s="1"/>
  <c r="AN88" i="68"/>
  <c r="AM88" i="68"/>
  <c r="AK88" i="68"/>
  <c r="AI88" i="68"/>
  <c r="AH88" i="68"/>
  <c r="AG88" i="68"/>
  <c r="AF88" i="68"/>
  <c r="AE88" i="68"/>
  <c r="AD88" i="68"/>
  <c r="AC88" i="68"/>
  <c r="AB88" i="68"/>
  <c r="AA88" i="68"/>
  <c r="Z88" i="68"/>
  <c r="Y88" i="68"/>
  <c r="X88" i="68"/>
  <c r="W88" i="68"/>
  <c r="V88" i="68"/>
  <c r="U88" i="68"/>
  <c r="T88" i="68" s="1"/>
  <c r="S88" i="68"/>
  <c r="R88" i="68"/>
  <c r="Q88" i="68"/>
  <c r="P88" i="68"/>
  <c r="O88" i="68"/>
  <c r="N88" i="68"/>
  <c r="M88" i="68" s="1"/>
  <c r="AN87" i="68"/>
  <c r="AM87" i="68"/>
  <c r="AL87" i="68"/>
  <c r="AK87" i="68"/>
  <c r="AJ87" i="68"/>
  <c r="AI87" i="68"/>
  <c r="AH87" i="68" s="1"/>
  <c r="AE87" i="68"/>
  <c r="AD87" i="68"/>
  <c r="AC87" i="68"/>
  <c r="AB87" i="68"/>
  <c r="AF87" i="68" s="1"/>
  <c r="X87" i="68"/>
  <c r="W87" i="68"/>
  <c r="V87" i="68"/>
  <c r="U87" i="68"/>
  <c r="T87" i="68"/>
  <c r="P87" i="68"/>
  <c r="O87" i="68"/>
  <c r="N87" i="68"/>
  <c r="M87" i="68" s="1"/>
  <c r="AK86" i="68"/>
  <c r="AI86" i="68"/>
  <c r="AH86" i="68" s="1"/>
  <c r="AD86" i="68"/>
  <c r="AB86" i="68"/>
  <c r="Y86" i="68"/>
  <c r="W86" i="68"/>
  <c r="U86" i="68"/>
  <c r="S86" i="68"/>
  <c r="R86" i="68"/>
  <c r="Q86" i="68"/>
  <c r="P86" i="68"/>
  <c r="O86" i="68"/>
  <c r="N86" i="68"/>
  <c r="M86" i="68"/>
  <c r="AN85" i="68"/>
  <c r="AM85" i="68"/>
  <c r="AL85" i="68"/>
  <c r="AK85" i="68"/>
  <c r="AJ85" i="68"/>
  <c r="AI85" i="68"/>
  <c r="AH85" i="68"/>
  <c r="AG85" i="68"/>
  <c r="AF85" i="68"/>
  <c r="AE85" i="68"/>
  <c r="AD85" i="68"/>
  <c r="AC85" i="68"/>
  <c r="AB85" i="68"/>
  <c r="AA85" i="68" s="1"/>
  <c r="Z85" i="68"/>
  <c r="Y85" i="68"/>
  <c r="X85" i="68"/>
  <c r="W85" i="68"/>
  <c r="V85" i="68"/>
  <c r="U85" i="68"/>
  <c r="T85" i="68" s="1"/>
  <c r="Q85" i="68"/>
  <c r="P85" i="68"/>
  <c r="N85" i="68"/>
  <c r="R85" i="68" s="1"/>
  <c r="AL84" i="68"/>
  <c r="AK84" i="68"/>
  <c r="AI84" i="68"/>
  <c r="AE84" i="68"/>
  <c r="AD84" i="68"/>
  <c r="AC84" i="68"/>
  <c r="AB84" i="68"/>
  <c r="AA84" i="68"/>
  <c r="W84" i="68"/>
  <c r="U84" i="68"/>
  <c r="P84" i="68"/>
  <c r="N84" i="68"/>
  <c r="AM82" i="68"/>
  <c r="AK82" i="68"/>
  <c r="AI82" i="68"/>
  <c r="AH82" i="68"/>
  <c r="AG82" i="68"/>
  <c r="AF82" i="68"/>
  <c r="AE82" i="68"/>
  <c r="AD82" i="68"/>
  <c r="AC82" i="68"/>
  <c r="AB82" i="68"/>
  <c r="AA82" i="68"/>
  <c r="Z82" i="68"/>
  <c r="Y82" i="68"/>
  <c r="X82" i="68"/>
  <c r="W82" i="68"/>
  <c r="V82" i="68"/>
  <c r="U82" i="68"/>
  <c r="T82" i="68" s="1"/>
  <c r="S82" i="68"/>
  <c r="R82" i="68"/>
  <c r="Q82" i="68"/>
  <c r="P82" i="68"/>
  <c r="O82" i="68"/>
  <c r="N82" i="68"/>
  <c r="M82" i="68" s="1"/>
  <c r="L82" i="68"/>
  <c r="AN80" i="68"/>
  <c r="AM80" i="68"/>
  <c r="AL80" i="68"/>
  <c r="AK80" i="68"/>
  <c r="AJ80" i="68"/>
  <c r="AI80" i="68"/>
  <c r="AH80" i="68" s="1"/>
  <c r="AF80" i="68"/>
  <c r="AD80" i="68"/>
  <c r="AC80" i="68"/>
  <c r="AB80" i="68"/>
  <c r="W80" i="68"/>
  <c r="V80" i="68"/>
  <c r="U80" i="68"/>
  <c r="T80" i="68" s="1"/>
  <c r="P80" i="68"/>
  <c r="O80" i="68"/>
  <c r="N80" i="68"/>
  <c r="M80" i="68"/>
  <c r="L80" i="68"/>
  <c r="AK79" i="68"/>
  <c r="AJ79" i="68"/>
  <c r="AI79" i="68"/>
  <c r="AH79" i="68"/>
  <c r="AG79" i="68"/>
  <c r="AD79" i="68"/>
  <c r="AB79" i="68"/>
  <c r="AA79" i="68"/>
  <c r="W79" i="68"/>
  <c r="U79" i="68"/>
  <c r="S79" i="68"/>
  <c r="R79" i="68"/>
  <c r="Q79" i="68"/>
  <c r="P79" i="68"/>
  <c r="O79" i="68"/>
  <c r="N79" i="68"/>
  <c r="M79" i="68"/>
  <c r="L79" i="68"/>
  <c r="AN78" i="68"/>
  <c r="AM78" i="68"/>
  <c r="AL78" i="68"/>
  <c r="AK78" i="68"/>
  <c r="AI78" i="68"/>
  <c r="AJ78" i="68" s="1"/>
  <c r="AH78" i="68"/>
  <c r="AG78" i="68"/>
  <c r="AF78" i="68"/>
  <c r="AE78" i="68"/>
  <c r="AD78" i="68"/>
  <c r="AC78" i="68"/>
  <c r="AB78" i="68"/>
  <c r="AA78" i="68" s="1"/>
  <c r="Z78" i="68"/>
  <c r="Y78" i="68"/>
  <c r="X78" i="68"/>
  <c r="W78" i="68"/>
  <c r="V78" i="68"/>
  <c r="U78" i="68"/>
  <c r="T78" i="68" s="1"/>
  <c r="R78" i="68"/>
  <c r="P78" i="68"/>
  <c r="N78" i="68"/>
  <c r="L78" i="68"/>
  <c r="AM77" i="68"/>
  <c r="AL77" i="68"/>
  <c r="AK77" i="68"/>
  <c r="AJ77" i="68"/>
  <c r="AI77" i="68"/>
  <c r="AE77" i="68"/>
  <c r="AD77" i="68"/>
  <c r="AB77" i="68"/>
  <c r="AC77" i="68" s="1"/>
  <c r="AA77" i="68"/>
  <c r="W77" i="68"/>
  <c r="V77" i="68"/>
  <c r="U77" i="68"/>
  <c r="T77" i="68"/>
  <c r="S77" i="68"/>
  <c r="P77" i="68"/>
  <c r="N77" i="68"/>
  <c r="M77" i="68"/>
  <c r="L77" i="68"/>
  <c r="AM76" i="68"/>
  <c r="AK76" i="68"/>
  <c r="AI76" i="68"/>
  <c r="AL76" i="68" s="1"/>
  <c r="AH76" i="68"/>
  <c r="AD76" i="68"/>
  <c r="AB76" i="68"/>
  <c r="AG76" i="68" s="1"/>
  <c r="Z76" i="68"/>
  <c r="Y76" i="68"/>
  <c r="X76" i="68"/>
  <c r="W76" i="68"/>
  <c r="U76" i="68"/>
  <c r="V76" i="68" s="1"/>
  <c r="T76" i="68"/>
  <c r="S76" i="68"/>
  <c r="R76" i="68"/>
  <c r="Q76" i="68"/>
  <c r="P76" i="68"/>
  <c r="O76" i="68"/>
  <c r="N76" i="68"/>
  <c r="M76" i="68" s="1"/>
  <c r="L76" i="68"/>
  <c r="AN75" i="68"/>
  <c r="AM75" i="68"/>
  <c r="AL75" i="68"/>
  <c r="AK75" i="68"/>
  <c r="AJ75" i="68"/>
  <c r="AI75" i="68"/>
  <c r="AH75" i="68" s="1"/>
  <c r="AG75" i="68"/>
  <c r="AE75" i="68"/>
  <c r="AD75" i="68"/>
  <c r="AB75" i="68"/>
  <c r="AA75" i="68" s="1"/>
  <c r="X75" i="68"/>
  <c r="W75" i="68"/>
  <c r="U75" i="68"/>
  <c r="T75" i="68"/>
  <c r="P75" i="68"/>
  <c r="N75" i="68"/>
  <c r="L75" i="68"/>
  <c r="AL74" i="68"/>
  <c r="AK74" i="68"/>
  <c r="AI74" i="68"/>
  <c r="AJ74" i="68" s="1"/>
  <c r="AH74" i="68"/>
  <c r="AG74" i="68"/>
  <c r="AD74" i="68"/>
  <c r="AB74" i="68"/>
  <c r="AA74" i="68"/>
  <c r="W74" i="68"/>
  <c r="V74" i="68"/>
  <c r="U74" i="68"/>
  <c r="X74" i="68" s="1"/>
  <c r="S74" i="68"/>
  <c r="R74" i="68"/>
  <c r="P74" i="68"/>
  <c r="N74" i="68"/>
  <c r="O74" i="68" s="1"/>
  <c r="M74" i="68"/>
  <c r="L74" i="68"/>
  <c r="AM73" i="68"/>
  <c r="AL73" i="68"/>
  <c r="AK73" i="68"/>
  <c r="AI73" i="68"/>
  <c r="AJ73" i="68" s="1"/>
  <c r="AH73" i="68"/>
  <c r="AG73" i="68"/>
  <c r="AF73" i="68"/>
  <c r="AE73" i="68"/>
  <c r="AD73" i="68"/>
  <c r="AC73" i="68"/>
  <c r="AB73" i="68"/>
  <c r="AA73" i="68"/>
  <c r="Z73" i="68"/>
  <c r="Y73" i="68"/>
  <c r="X73" i="68"/>
  <c r="W73" i="68"/>
  <c r="V73" i="68"/>
  <c r="U73" i="68"/>
  <c r="T73" i="68" s="1"/>
  <c r="S73" i="68"/>
  <c r="R73" i="68"/>
  <c r="Q73" i="68"/>
  <c r="P73" i="68"/>
  <c r="O73" i="68"/>
  <c r="N73" i="68"/>
  <c r="M73" i="68" s="1"/>
  <c r="L73" i="68"/>
  <c r="AN72" i="68"/>
  <c r="AK72" i="68"/>
  <c r="AJ72" i="68"/>
  <c r="AI72" i="68"/>
  <c r="AH72" i="68" s="1"/>
  <c r="AE72" i="68"/>
  <c r="AD72" i="68"/>
  <c r="AB72" i="68"/>
  <c r="AG72" i="68" s="1"/>
  <c r="AA72" i="68"/>
  <c r="W72" i="68"/>
  <c r="U72" i="68"/>
  <c r="X72" i="68" s="1"/>
  <c r="T72" i="68"/>
  <c r="P72" i="68"/>
  <c r="N72" i="68"/>
  <c r="L72" i="68"/>
  <c r="AN71" i="68"/>
  <c r="AK71" i="68"/>
  <c r="AI71" i="68"/>
  <c r="AJ71" i="68" s="1"/>
  <c r="AH71" i="68"/>
  <c r="AG71" i="68"/>
  <c r="AD71" i="68"/>
  <c r="AB71" i="68"/>
  <c r="Z71" i="68"/>
  <c r="Y71" i="68"/>
  <c r="X71" i="68"/>
  <c r="W71" i="68"/>
  <c r="U71" i="68"/>
  <c r="V71" i="68" s="1"/>
  <c r="T71" i="68"/>
  <c r="S71" i="68"/>
  <c r="R71" i="68"/>
  <c r="Q71" i="68"/>
  <c r="P71" i="68"/>
  <c r="N71" i="68"/>
  <c r="O71" i="68" s="1"/>
  <c r="M71" i="68"/>
  <c r="L71" i="68"/>
  <c r="AN70" i="68"/>
  <c r="AM70" i="68"/>
  <c r="AL70" i="68"/>
  <c r="AK70" i="68"/>
  <c r="AI70" i="68"/>
  <c r="AJ70" i="68" s="1"/>
  <c r="AH70" i="68"/>
  <c r="AG70" i="68"/>
  <c r="AF70" i="68"/>
  <c r="AE70" i="68"/>
  <c r="AD70" i="68"/>
  <c r="AC70" i="68"/>
  <c r="AB70" i="68"/>
  <c r="AA70" i="68"/>
  <c r="Z70" i="68"/>
  <c r="Y70" i="68"/>
  <c r="W70" i="68"/>
  <c r="V70" i="68"/>
  <c r="U70" i="68"/>
  <c r="T70" i="68" s="1"/>
  <c r="R70" i="68"/>
  <c r="Q70" i="68"/>
  <c r="P70" i="68"/>
  <c r="O70" i="68"/>
  <c r="N70" i="68"/>
  <c r="S70" i="68" s="1"/>
  <c r="M70" i="68"/>
  <c r="L70" i="68"/>
  <c r="AK69" i="68"/>
  <c r="AJ69" i="68"/>
  <c r="AI69" i="68"/>
  <c r="AN69" i="68" s="1"/>
  <c r="AE69" i="68"/>
  <c r="AD69" i="68"/>
  <c r="AB69" i="68"/>
  <c r="AC69" i="68" s="1"/>
  <c r="AA69" i="68"/>
  <c r="W69" i="68"/>
  <c r="U69" i="68"/>
  <c r="T69" i="68"/>
  <c r="P69" i="68"/>
  <c r="O69" i="68"/>
  <c r="N69" i="68"/>
  <c r="Q69" i="68" s="1"/>
  <c r="L69" i="68"/>
  <c r="AK68" i="68"/>
  <c r="AI68" i="68"/>
  <c r="AF68" i="68"/>
  <c r="AE68" i="68"/>
  <c r="AD68" i="68"/>
  <c r="AB68" i="68"/>
  <c r="AC68" i="68" s="1"/>
  <c r="AA68" i="68"/>
  <c r="Z68" i="68"/>
  <c r="Y68" i="68"/>
  <c r="X68" i="68"/>
  <c r="W68" i="68"/>
  <c r="U68" i="68"/>
  <c r="V68" i="68" s="1"/>
  <c r="T68" i="68"/>
  <c r="S68" i="68"/>
  <c r="R68" i="68"/>
  <c r="Q68" i="68"/>
  <c r="P68" i="68"/>
  <c r="O68" i="68"/>
  <c r="N68" i="68"/>
  <c r="M68" i="68"/>
  <c r="L68" i="68"/>
  <c r="AN67" i="68"/>
  <c r="AM67" i="68"/>
  <c r="AL67" i="68"/>
  <c r="AK67" i="68"/>
  <c r="AJ67" i="68"/>
  <c r="AI67" i="68"/>
  <c r="AH67" i="68"/>
  <c r="AG67" i="68"/>
  <c r="AF67" i="68"/>
  <c r="AE67" i="68"/>
  <c r="AD67" i="68"/>
  <c r="AC67" i="68"/>
  <c r="AB67" i="68"/>
  <c r="AA67" i="68" s="1"/>
  <c r="Y67" i="68"/>
  <c r="X67" i="68"/>
  <c r="W67" i="68"/>
  <c r="U67" i="68"/>
  <c r="Z67" i="68" s="1"/>
  <c r="T67" i="68"/>
  <c r="P67" i="68"/>
  <c r="N67" i="68"/>
  <c r="L67" i="68"/>
  <c r="AL66" i="68"/>
  <c r="AK66" i="68"/>
  <c r="AJ66" i="68"/>
  <c r="AI66" i="68"/>
  <c r="AH66" i="68"/>
  <c r="AG66" i="68"/>
  <c r="AD66" i="68"/>
  <c r="AB66" i="68"/>
  <c r="AA66" i="68"/>
  <c r="Z66" i="68"/>
  <c r="W66" i="68"/>
  <c r="V66" i="68"/>
  <c r="U66" i="68"/>
  <c r="X66" i="68" s="1"/>
  <c r="T66" i="68"/>
  <c r="R66" i="68"/>
  <c r="P66" i="68"/>
  <c r="N66" i="68"/>
  <c r="L66" i="68"/>
  <c r="AN65" i="68"/>
  <c r="AM65" i="68"/>
  <c r="AL65" i="68"/>
  <c r="AK65" i="68"/>
  <c r="AI65" i="68"/>
  <c r="AJ65" i="68" s="1"/>
  <c r="AH65" i="68"/>
  <c r="AG65" i="68"/>
  <c r="AF65" i="68"/>
  <c r="AE65" i="68"/>
  <c r="AD65" i="68"/>
  <c r="AB65" i="68"/>
  <c r="AC65" i="68" s="1"/>
  <c r="AA65" i="68"/>
  <c r="Z65" i="68"/>
  <c r="Y65" i="68"/>
  <c r="X65" i="68"/>
  <c r="W65" i="68"/>
  <c r="V65" i="68"/>
  <c r="U65" i="68"/>
  <c r="T65" i="68" s="1"/>
  <c r="S65" i="68"/>
  <c r="R65" i="68"/>
  <c r="P65" i="68"/>
  <c r="O65" i="68"/>
  <c r="N65" i="68"/>
  <c r="M65" i="68" s="1"/>
  <c r="L65" i="68"/>
  <c r="AM64" i="68"/>
  <c r="AK64" i="68"/>
  <c r="AI64" i="68"/>
  <c r="AG64" i="68"/>
  <c r="AF64" i="68"/>
  <c r="AE64" i="68"/>
  <c r="AD64" i="68"/>
  <c r="AC64" i="68"/>
  <c r="AB64" i="68"/>
  <c r="AA64" i="68"/>
  <c r="Z64" i="68"/>
  <c r="W64" i="68"/>
  <c r="V64" i="68"/>
  <c r="U64" i="68"/>
  <c r="X64" i="68" s="1"/>
  <c r="S64" i="68"/>
  <c r="R64" i="68"/>
  <c r="P64" i="68"/>
  <c r="N64" i="68"/>
  <c r="L64" i="68"/>
  <c r="AN63" i="68"/>
  <c r="AK63" i="68"/>
  <c r="AI63" i="68"/>
  <c r="AM63" i="68" s="1"/>
  <c r="AF63" i="68"/>
  <c r="AE63" i="68"/>
  <c r="AD63" i="68"/>
  <c r="AB63" i="68"/>
  <c r="AC63" i="68" s="1"/>
  <c r="AA63" i="68"/>
  <c r="X63" i="68"/>
  <c r="W63" i="68"/>
  <c r="U63" i="68"/>
  <c r="Z63" i="68" s="1"/>
  <c r="T63" i="68"/>
  <c r="S63" i="68"/>
  <c r="R63" i="68"/>
  <c r="P63" i="68"/>
  <c r="O63" i="68"/>
  <c r="N63" i="68"/>
  <c r="Q63" i="68" s="1"/>
  <c r="M63" i="68"/>
  <c r="L63" i="68"/>
  <c r="AN62" i="68"/>
  <c r="AM62" i="68"/>
  <c r="AK62" i="68"/>
  <c r="AJ62" i="68"/>
  <c r="AI62" i="68"/>
  <c r="AL62" i="68" s="1"/>
  <c r="AH62" i="68"/>
  <c r="AD62" i="68"/>
  <c r="AC62" i="68"/>
  <c r="AB62" i="68"/>
  <c r="W62" i="68"/>
  <c r="U62" i="68"/>
  <c r="T62" i="68" s="1"/>
  <c r="S62" i="68"/>
  <c r="R62" i="68"/>
  <c r="Q62" i="68"/>
  <c r="P62" i="68"/>
  <c r="O62" i="68"/>
  <c r="N62" i="68"/>
  <c r="M62" i="68"/>
  <c r="L62" i="68"/>
  <c r="AN61" i="68"/>
  <c r="AM61" i="68"/>
  <c r="AL61" i="68"/>
  <c r="AK61" i="68"/>
  <c r="AJ61" i="68"/>
  <c r="AI61" i="68"/>
  <c r="AH61" i="68"/>
  <c r="AG61" i="68"/>
  <c r="AD61" i="68"/>
  <c r="AC61" i="68"/>
  <c r="AB61" i="68"/>
  <c r="AE61" i="68" s="1"/>
  <c r="W61" i="68"/>
  <c r="U61" i="68"/>
  <c r="R61" i="68"/>
  <c r="Q61" i="68"/>
  <c r="P61" i="68"/>
  <c r="N61" i="68"/>
  <c r="O61" i="68" s="1"/>
  <c r="M61" i="68"/>
  <c r="AL59" i="68"/>
  <c r="AK59" i="68"/>
  <c r="AI59" i="68"/>
  <c r="AN59" i="68" s="1"/>
  <c r="AH59" i="68"/>
  <c r="AG59" i="68"/>
  <c r="AF59" i="68"/>
  <c r="AD59" i="68"/>
  <c r="AC59" i="68"/>
  <c r="AB59" i="68"/>
  <c r="AE59" i="68" s="1"/>
  <c r="AA59" i="68"/>
  <c r="Y59" i="68"/>
  <c r="W59" i="68"/>
  <c r="U59" i="68"/>
  <c r="Q59" i="68"/>
  <c r="P59" i="68"/>
  <c r="N59" i="68"/>
  <c r="M59" i="68"/>
  <c r="L59" i="68"/>
  <c r="AK58" i="68"/>
  <c r="AI58" i="68"/>
  <c r="AL58" i="68" s="1"/>
  <c r="AH58" i="68"/>
  <c r="AG58" i="68"/>
  <c r="AF58" i="68"/>
  <c r="AE58" i="68"/>
  <c r="AD58" i="68"/>
  <c r="AC58" i="68"/>
  <c r="AB58" i="68"/>
  <c r="AA58" i="68"/>
  <c r="Z58" i="68"/>
  <c r="W58" i="68"/>
  <c r="V58" i="68"/>
  <c r="U58" i="68"/>
  <c r="X58" i="68" s="1"/>
  <c r="S58" i="68"/>
  <c r="P58" i="68"/>
  <c r="N58" i="68"/>
  <c r="R58" i="68" s="1"/>
  <c r="L58" i="68"/>
  <c r="AN57" i="68"/>
  <c r="AM57" i="68"/>
  <c r="AK57" i="68"/>
  <c r="AJ57" i="68"/>
  <c r="AI57" i="68"/>
  <c r="AF57" i="68"/>
  <c r="AE57" i="68"/>
  <c r="AD57" i="68"/>
  <c r="AB57" i="68"/>
  <c r="AA57" i="68"/>
  <c r="X57" i="68"/>
  <c r="W57" i="68"/>
  <c r="U57" i="68"/>
  <c r="Z57" i="68" s="1"/>
  <c r="T57" i="68"/>
  <c r="S57" i="68"/>
  <c r="R57" i="68"/>
  <c r="P57" i="68"/>
  <c r="O57" i="68"/>
  <c r="N57" i="68"/>
  <c r="Q57" i="68" s="1"/>
  <c r="M57" i="68"/>
  <c r="L57" i="68"/>
  <c r="AN56" i="68"/>
  <c r="AM56" i="68"/>
  <c r="AK56" i="68"/>
  <c r="AJ56" i="68"/>
  <c r="AI56" i="68"/>
  <c r="AL56" i="68" s="1"/>
  <c r="AH56" i="68"/>
  <c r="AG56" i="68"/>
  <c r="AD56" i="68"/>
  <c r="AC56" i="68"/>
  <c r="AB56" i="68"/>
  <c r="X56" i="68"/>
  <c r="W56" i="68"/>
  <c r="U56" i="68"/>
  <c r="S56" i="68"/>
  <c r="R56" i="68"/>
  <c r="Q56" i="68"/>
  <c r="P56" i="68"/>
  <c r="O56" i="68"/>
  <c r="N56" i="68"/>
  <c r="M56" i="68"/>
  <c r="L56" i="68"/>
  <c r="AN55" i="68"/>
  <c r="AM55" i="68"/>
  <c r="AL55" i="68"/>
  <c r="AK55" i="68"/>
  <c r="AJ55" i="68"/>
  <c r="AI55" i="68"/>
  <c r="AH55" i="68"/>
  <c r="AG55" i="68"/>
  <c r="AD55" i="68"/>
  <c r="AC55" i="68"/>
  <c r="AB55" i="68"/>
  <c r="AE55" i="68" s="1"/>
  <c r="Z55" i="68"/>
  <c r="Y55" i="68"/>
  <c r="W55" i="68"/>
  <c r="V55" i="68"/>
  <c r="U55" i="68"/>
  <c r="R55" i="68"/>
  <c r="Q55" i="68"/>
  <c r="P55" i="68"/>
  <c r="N55" i="68"/>
  <c r="M55" i="68"/>
  <c r="L55" i="68"/>
  <c r="AK54" i="68"/>
  <c r="AI54" i="68"/>
  <c r="AH54" i="68" s="1"/>
  <c r="AE54" i="68"/>
  <c r="AD54" i="68"/>
  <c r="AB54" i="68"/>
  <c r="AG54" i="68" s="1"/>
  <c r="AA54" i="68"/>
  <c r="Z54" i="68"/>
  <c r="Y54" i="68"/>
  <c r="W54" i="68"/>
  <c r="V54" i="68"/>
  <c r="U54" i="68"/>
  <c r="X54" i="68" s="1"/>
  <c r="T54" i="68"/>
  <c r="S54" i="68"/>
  <c r="P54" i="68"/>
  <c r="N54" i="68"/>
  <c r="R54" i="68" s="1"/>
  <c r="L54" i="68"/>
  <c r="AN53" i="68"/>
  <c r="AM53" i="68"/>
  <c r="AK53" i="68"/>
  <c r="AJ53" i="68"/>
  <c r="AI53" i="68"/>
  <c r="AF53" i="68"/>
  <c r="AE53" i="68"/>
  <c r="AD53" i="68"/>
  <c r="AB53" i="68"/>
  <c r="AA53" i="68"/>
  <c r="Z53" i="68"/>
  <c r="Y53" i="68"/>
  <c r="X53" i="68"/>
  <c r="W53" i="68"/>
  <c r="V53" i="68"/>
  <c r="U53" i="68"/>
  <c r="T53" i="68"/>
  <c r="S53" i="68"/>
  <c r="Q53" i="68"/>
  <c r="P53" i="68"/>
  <c r="O53" i="68"/>
  <c r="N53" i="68"/>
  <c r="M53" i="68" s="1"/>
  <c r="L53" i="68"/>
  <c r="AN52" i="68"/>
  <c r="AL52" i="68"/>
  <c r="AK52" i="68"/>
  <c r="AJ52" i="68"/>
  <c r="AI52" i="68"/>
  <c r="AH52" i="68" s="1"/>
  <c r="AF52" i="68"/>
  <c r="AD52" i="68"/>
  <c r="AB52" i="68"/>
  <c r="AE52" i="68" s="1"/>
  <c r="AA52" i="68"/>
  <c r="Y52" i="68"/>
  <c r="W52" i="68"/>
  <c r="U52" i="68"/>
  <c r="Z52" i="68" s="1"/>
  <c r="S52" i="68"/>
  <c r="Q52" i="68"/>
  <c r="P52" i="68"/>
  <c r="N52" i="68"/>
  <c r="L52" i="68"/>
  <c r="AN51" i="68"/>
  <c r="AK51" i="68"/>
  <c r="AI51" i="68"/>
  <c r="AH51" i="68"/>
  <c r="AG51" i="68"/>
  <c r="AF51" i="68"/>
  <c r="AD51" i="68"/>
  <c r="AC51" i="68"/>
  <c r="AB51" i="68"/>
  <c r="AE51" i="68" s="1"/>
  <c r="AA51" i="68"/>
  <c r="Y51" i="68"/>
  <c r="W51" i="68"/>
  <c r="U51" i="68"/>
  <c r="T51" i="68" s="1"/>
  <c r="R51" i="68"/>
  <c r="Q51" i="68"/>
  <c r="P51" i="68"/>
  <c r="N51" i="68"/>
  <c r="O51" i="68" s="1"/>
  <c r="L51" i="68"/>
  <c r="AK50" i="68"/>
  <c r="AI50" i="68"/>
  <c r="AJ50" i="68" s="1"/>
  <c r="AG50" i="68"/>
  <c r="AF50" i="68"/>
  <c r="AE50" i="68"/>
  <c r="AD50" i="68"/>
  <c r="AC50" i="68"/>
  <c r="AB50" i="68"/>
  <c r="AA50" i="68"/>
  <c r="Z50" i="68"/>
  <c r="W50" i="68"/>
  <c r="V50" i="68"/>
  <c r="U50" i="68"/>
  <c r="S50" i="68"/>
  <c r="R50" i="68"/>
  <c r="P50" i="68"/>
  <c r="O50" i="68"/>
  <c r="N50" i="68"/>
  <c r="Q50" i="68" s="1"/>
  <c r="M50" i="68"/>
  <c r="L50" i="68"/>
  <c r="AK49" i="68"/>
  <c r="AJ49" i="68"/>
  <c r="AI49" i="68"/>
  <c r="AL49" i="68" s="1"/>
  <c r="AE49" i="68"/>
  <c r="AD49" i="68"/>
  <c r="AB49" i="68"/>
  <c r="AG49" i="68" s="1"/>
  <c r="AA49" i="68"/>
  <c r="W49" i="68"/>
  <c r="U49" i="68"/>
  <c r="T49" i="68" s="1"/>
  <c r="S49" i="68"/>
  <c r="R49" i="68"/>
  <c r="P49" i="68"/>
  <c r="O49" i="68"/>
  <c r="N49" i="68"/>
  <c r="Q49" i="68" s="1"/>
  <c r="M49" i="68"/>
  <c r="L49" i="68"/>
  <c r="AN48" i="68"/>
  <c r="AM48" i="68"/>
  <c r="AK48" i="68"/>
  <c r="AJ48" i="68"/>
  <c r="AI48" i="68"/>
  <c r="AL48" i="68" s="1"/>
  <c r="AH48" i="68"/>
  <c r="AD48" i="68"/>
  <c r="AB48" i="68"/>
  <c r="AA48" i="68" s="1"/>
  <c r="Z48" i="68"/>
  <c r="X48" i="68"/>
  <c r="W48" i="68"/>
  <c r="U48" i="68"/>
  <c r="V48" i="68" s="1"/>
  <c r="T48" i="68"/>
  <c r="S48" i="68"/>
  <c r="R48" i="68"/>
  <c r="Q48" i="68"/>
  <c r="P48" i="68"/>
  <c r="O48" i="68"/>
  <c r="N48" i="68"/>
  <c r="M48" i="68"/>
  <c r="L48" i="68"/>
  <c r="AN47" i="68"/>
  <c r="AM47" i="68"/>
  <c r="AL47" i="68"/>
  <c r="AK47" i="68"/>
  <c r="AJ47" i="68"/>
  <c r="AI47" i="68"/>
  <c r="AH47" i="68"/>
  <c r="AG47" i="68"/>
  <c r="AE47" i="68"/>
  <c r="AD47" i="68"/>
  <c r="AC47" i="68"/>
  <c r="AB47" i="68"/>
  <c r="Y47" i="68"/>
  <c r="W47" i="68"/>
  <c r="U47" i="68"/>
  <c r="X47" i="68" s="1"/>
  <c r="T47" i="68"/>
  <c r="R47" i="68"/>
  <c r="P47" i="68"/>
  <c r="O47" i="68"/>
  <c r="N47" i="68"/>
  <c r="S47" i="68" s="1"/>
  <c r="M47" i="68"/>
  <c r="L47" i="68"/>
  <c r="AM46" i="68"/>
  <c r="AK46" i="68"/>
  <c r="AI46" i="68"/>
  <c r="AN46" i="68" s="1"/>
  <c r="AE46" i="68"/>
  <c r="AD46" i="68"/>
  <c r="AB46" i="68"/>
  <c r="Z46" i="68"/>
  <c r="Y46" i="68"/>
  <c r="W46" i="68"/>
  <c r="V46" i="68"/>
  <c r="U46" i="68"/>
  <c r="X46" i="68" s="1"/>
  <c r="T46" i="68"/>
  <c r="S46" i="68"/>
  <c r="Q46" i="68"/>
  <c r="P46" i="68"/>
  <c r="N46" i="68"/>
  <c r="M46" i="68" s="1"/>
  <c r="L46" i="68"/>
  <c r="AN45" i="68"/>
  <c r="AM45" i="68"/>
  <c r="AK45" i="68"/>
  <c r="AJ45" i="68"/>
  <c r="AI45" i="68"/>
  <c r="AH45" i="68" s="1"/>
  <c r="AG45" i="68"/>
  <c r="AF45" i="68"/>
  <c r="AE45" i="68"/>
  <c r="AD45" i="68"/>
  <c r="AB45" i="68"/>
  <c r="AC45" i="68" s="1"/>
  <c r="AA45" i="68"/>
  <c r="Y45" i="68"/>
  <c r="X45" i="68"/>
  <c r="W45" i="68"/>
  <c r="V45" i="68"/>
  <c r="U45" i="68"/>
  <c r="Z45" i="68" s="1"/>
  <c r="T45" i="68"/>
  <c r="Q45" i="68"/>
  <c r="P45" i="68"/>
  <c r="N45" i="68"/>
  <c r="L45" i="68"/>
  <c r="AN44" i="68"/>
  <c r="AK44" i="68"/>
  <c r="AI44" i="68"/>
  <c r="AL44" i="68" s="1"/>
  <c r="AD44" i="68"/>
  <c r="AC44" i="68"/>
  <c r="AB44" i="68"/>
  <c r="AE44" i="68" s="1"/>
  <c r="X44" i="68"/>
  <c r="W44" i="68"/>
  <c r="U44" i="68"/>
  <c r="Z44" i="68" s="1"/>
  <c r="T44" i="68"/>
  <c r="P44" i="68"/>
  <c r="N44" i="68"/>
  <c r="M44" i="68" s="1"/>
  <c r="L44" i="68"/>
  <c r="AN43" i="68"/>
  <c r="AL43" i="68"/>
  <c r="AK43" i="68"/>
  <c r="AI43" i="68"/>
  <c r="AH43" i="68"/>
  <c r="AG43" i="68"/>
  <c r="AF43" i="68"/>
  <c r="AD43" i="68"/>
  <c r="AC43" i="68"/>
  <c r="AB43" i="68"/>
  <c r="AE43" i="68" s="1"/>
  <c r="AA43" i="68"/>
  <c r="X43" i="68"/>
  <c r="W43" i="68"/>
  <c r="U43" i="68"/>
  <c r="T43" i="68" s="1"/>
  <c r="S43" i="68"/>
  <c r="P43" i="68"/>
  <c r="N43" i="68"/>
  <c r="O43" i="68" s="1"/>
  <c r="L43" i="68"/>
  <c r="AN42" i="68"/>
  <c r="AM42" i="68"/>
  <c r="AK42" i="68"/>
  <c r="AI42" i="68"/>
  <c r="AJ42" i="68" s="1"/>
  <c r="AH42" i="68"/>
  <c r="AG42" i="68"/>
  <c r="AF42" i="68"/>
  <c r="AE42" i="68"/>
  <c r="AD42" i="68"/>
  <c r="AC42" i="68"/>
  <c r="AB42" i="68"/>
  <c r="AA42" i="68"/>
  <c r="W42" i="68"/>
  <c r="U42" i="68"/>
  <c r="V42" i="68" s="1"/>
  <c r="S42" i="68"/>
  <c r="P42" i="68"/>
  <c r="O42" i="68"/>
  <c r="N42" i="68"/>
  <c r="Q42" i="68" s="1"/>
  <c r="M42" i="68"/>
  <c r="L42" i="68"/>
  <c r="AN41" i="68"/>
  <c r="AK41" i="68"/>
  <c r="AI41" i="68"/>
  <c r="AL41" i="68" s="1"/>
  <c r="AF41" i="68"/>
  <c r="AE41" i="68"/>
  <c r="AD41" i="68"/>
  <c r="AC41" i="68"/>
  <c r="AB41" i="68"/>
  <c r="AG41" i="68" s="1"/>
  <c r="AA41" i="68"/>
  <c r="Z41" i="68"/>
  <c r="W41" i="68"/>
  <c r="U41" i="68"/>
  <c r="T41" i="68"/>
  <c r="S41" i="68"/>
  <c r="R41" i="68"/>
  <c r="P41" i="68"/>
  <c r="O41" i="68"/>
  <c r="N41" i="68"/>
  <c r="Q41" i="68" s="1"/>
  <c r="M41" i="68"/>
  <c r="L41" i="68"/>
  <c r="AN40" i="68"/>
  <c r="AM40" i="68"/>
  <c r="AK40" i="68"/>
  <c r="AJ40" i="68"/>
  <c r="AI40" i="68"/>
  <c r="AL40" i="68" s="1"/>
  <c r="AH40" i="68"/>
  <c r="AF40" i="68"/>
  <c r="AE40" i="68"/>
  <c r="AD40" i="68"/>
  <c r="AB40" i="68"/>
  <c r="AA40" i="68" s="1"/>
  <c r="W40" i="68"/>
  <c r="U40" i="68"/>
  <c r="V40" i="68" s="1"/>
  <c r="S40" i="68"/>
  <c r="R40" i="68"/>
  <c r="Q40" i="68"/>
  <c r="P40" i="68"/>
  <c r="O40" i="68"/>
  <c r="N40" i="68"/>
  <c r="M40" i="68"/>
  <c r="L40" i="68"/>
  <c r="AN39" i="68"/>
  <c r="AM39" i="68"/>
  <c r="AL39" i="68"/>
  <c r="AK39" i="68"/>
  <c r="AJ39" i="68"/>
  <c r="AI39" i="68"/>
  <c r="AH39" i="68"/>
  <c r="AG39" i="68"/>
  <c r="AD39" i="68"/>
  <c r="AC39" i="68"/>
  <c r="AB39" i="68"/>
  <c r="Z39" i="68"/>
  <c r="Y39" i="68"/>
  <c r="W39" i="68"/>
  <c r="V39" i="68"/>
  <c r="U39" i="68"/>
  <c r="X39" i="68" s="1"/>
  <c r="T39" i="68"/>
  <c r="P39" i="68"/>
  <c r="N39" i="68"/>
  <c r="S39" i="68" s="1"/>
  <c r="L39" i="68"/>
  <c r="AL38" i="68"/>
  <c r="AK38" i="68"/>
  <c r="AI38" i="68"/>
  <c r="AN38" i="68" s="1"/>
  <c r="AH38" i="68"/>
  <c r="AD38" i="68"/>
  <c r="AB38" i="68"/>
  <c r="AA38" i="68" s="1"/>
  <c r="Z38" i="68"/>
  <c r="Y38" i="68"/>
  <c r="W38" i="68"/>
  <c r="V38" i="68"/>
  <c r="U38" i="68"/>
  <c r="X38" i="68" s="1"/>
  <c r="T38" i="68"/>
  <c r="S38" i="68"/>
  <c r="P38" i="68"/>
  <c r="O38" i="68"/>
  <c r="N38" i="68"/>
  <c r="M38" i="68" s="1"/>
  <c r="L38" i="68"/>
  <c r="AK37" i="68"/>
  <c r="AI37" i="68"/>
  <c r="AH37" i="68" s="1"/>
  <c r="AG37" i="68"/>
  <c r="AE37" i="68"/>
  <c r="AD37" i="68"/>
  <c r="AB37" i="68"/>
  <c r="AC37" i="68" s="1"/>
  <c r="AA37" i="68"/>
  <c r="Y37" i="68"/>
  <c r="X37" i="68"/>
  <c r="W37" i="68"/>
  <c r="V37" i="68"/>
  <c r="U37" i="68"/>
  <c r="Z37" i="68" s="1"/>
  <c r="T37" i="68"/>
  <c r="P37" i="68"/>
  <c r="O37" i="68"/>
  <c r="N37" i="68"/>
  <c r="L37" i="68"/>
  <c r="AL36" i="68"/>
  <c r="AK36" i="68"/>
  <c r="AI36" i="68"/>
  <c r="AG36" i="68"/>
  <c r="AF36" i="68"/>
  <c r="AD36" i="68"/>
  <c r="AC36" i="68"/>
  <c r="AB36" i="68"/>
  <c r="AE36" i="68" s="1"/>
  <c r="AA36" i="68"/>
  <c r="Y36" i="68"/>
  <c r="X36" i="68"/>
  <c r="W36" i="68"/>
  <c r="U36" i="68"/>
  <c r="Z36" i="68" s="1"/>
  <c r="T36" i="68"/>
  <c r="S36" i="68"/>
  <c r="R36" i="68"/>
  <c r="Q36" i="68"/>
  <c r="P36" i="68"/>
  <c r="O36" i="68"/>
  <c r="N36" i="68"/>
  <c r="M36" i="68"/>
  <c r="L36" i="68"/>
  <c r="AN35" i="68"/>
  <c r="AM35" i="68"/>
  <c r="AL35" i="68"/>
  <c r="AK35" i="68"/>
  <c r="AJ35" i="68"/>
  <c r="AI35" i="68"/>
  <c r="AH35" i="68"/>
  <c r="AG35" i="68"/>
  <c r="AD35" i="68"/>
  <c r="AC35" i="68"/>
  <c r="AB35" i="68"/>
  <c r="AA35" i="68" s="1"/>
  <c r="W35" i="68"/>
  <c r="U35" i="68"/>
  <c r="Z35" i="68" s="1"/>
  <c r="Q35" i="68"/>
  <c r="P35" i="68"/>
  <c r="N35" i="68"/>
  <c r="S35" i="68" s="1"/>
  <c r="M35" i="68"/>
  <c r="L35" i="68"/>
  <c r="AL34" i="68"/>
  <c r="AK34" i="68"/>
  <c r="AI34" i="68"/>
  <c r="AN34" i="68" s="1"/>
  <c r="AH34" i="68"/>
  <c r="AG34" i="68"/>
  <c r="AE34" i="68"/>
  <c r="AD34" i="68"/>
  <c r="AB34" i="68"/>
  <c r="AF34" i="68" s="1"/>
  <c r="AA34" i="68"/>
  <c r="Z34" i="68"/>
  <c r="Y34" i="68"/>
  <c r="W34" i="68"/>
  <c r="V34" i="68"/>
  <c r="U34" i="68"/>
  <c r="X34" i="68" s="1"/>
  <c r="T34" i="68"/>
  <c r="R34" i="68"/>
  <c r="P34" i="68"/>
  <c r="N34" i="68"/>
  <c r="O34" i="68" s="1"/>
  <c r="L34" i="68"/>
  <c r="AM33" i="68"/>
  <c r="AK33" i="68"/>
  <c r="AI33" i="68"/>
  <c r="AJ33" i="68" s="1"/>
  <c r="AF33" i="68"/>
  <c r="AE33" i="68"/>
  <c r="AD33" i="68"/>
  <c r="AB33" i="68"/>
  <c r="AC33" i="68" s="1"/>
  <c r="AA33" i="68"/>
  <c r="Z33" i="68"/>
  <c r="Y33" i="68"/>
  <c r="X33" i="68"/>
  <c r="W33" i="68"/>
  <c r="V33" i="68"/>
  <c r="U33" i="68"/>
  <c r="T33" i="68"/>
  <c r="S33" i="68"/>
  <c r="P33" i="68"/>
  <c r="O33" i="68"/>
  <c r="N33" i="68"/>
  <c r="M33" i="68" s="1"/>
  <c r="L33" i="68"/>
  <c r="AN32" i="68"/>
  <c r="AK32" i="68"/>
  <c r="AJ32" i="68"/>
  <c r="AI32" i="68"/>
  <c r="AH32" i="68" s="1"/>
  <c r="AD32" i="68"/>
  <c r="AB32" i="68"/>
  <c r="AG32" i="68" s="1"/>
  <c r="X32" i="68"/>
  <c r="W32" i="68"/>
  <c r="U32" i="68"/>
  <c r="Z32" i="68" s="1"/>
  <c r="T32" i="68"/>
  <c r="S32" i="68"/>
  <c r="Q32" i="68"/>
  <c r="P32" i="68"/>
  <c r="N32" i="68"/>
  <c r="R32" i="68" s="1"/>
  <c r="M32" i="68"/>
  <c r="L32" i="68"/>
  <c r="AN31" i="68"/>
  <c r="AL31" i="68"/>
  <c r="AK31" i="68"/>
  <c r="AI31" i="68"/>
  <c r="AM31" i="68" s="1"/>
  <c r="AH31" i="68"/>
  <c r="AG31" i="68"/>
  <c r="AF31" i="68"/>
  <c r="AD31" i="68"/>
  <c r="AC31" i="68"/>
  <c r="AB31" i="68"/>
  <c r="AE31" i="68" s="1"/>
  <c r="AA31" i="68"/>
  <c r="Y31" i="68"/>
  <c r="W31" i="68"/>
  <c r="U31" i="68"/>
  <c r="V31" i="68" s="1"/>
  <c r="R31" i="68"/>
  <c r="Q31" i="68"/>
  <c r="P31" i="68"/>
  <c r="N31" i="68"/>
  <c r="O31" i="68" s="1"/>
  <c r="M31" i="68"/>
  <c r="L31" i="68"/>
  <c r="AM30" i="68"/>
  <c r="AL30" i="68"/>
  <c r="AK30" i="68"/>
  <c r="AI30" i="68"/>
  <c r="AJ30" i="68" s="1"/>
  <c r="AH30" i="68"/>
  <c r="AG30" i="68"/>
  <c r="AF30" i="68"/>
  <c r="AE30" i="68"/>
  <c r="AD30" i="68"/>
  <c r="AC30" i="68"/>
  <c r="AB30" i="68"/>
  <c r="AA30" i="68"/>
  <c r="Z30" i="68"/>
  <c r="W30" i="68"/>
  <c r="V30" i="68"/>
  <c r="U30" i="68"/>
  <c r="T30" i="68" s="1"/>
  <c r="P30" i="68"/>
  <c r="N30" i="68"/>
  <c r="S30" i="68" s="1"/>
  <c r="L30" i="68"/>
  <c r="B27" i="68"/>
  <c r="C27" i="68" s="1"/>
  <c r="L27" i="68" s="1"/>
  <c r="B26" i="68"/>
  <c r="C26" i="68" s="1"/>
  <c r="L26" i="68" s="1"/>
  <c r="L18" i="68"/>
  <c r="L17" i="68"/>
  <c r="C16" i="68"/>
  <c r="L16" i="68" s="1"/>
  <c r="L15" i="68"/>
  <c r="L14" i="68"/>
  <c r="L13" i="68"/>
  <c r="L12" i="68"/>
  <c r="C11" i="68"/>
  <c r="L11" i="68" s="1"/>
  <c r="C10" i="68"/>
  <c r="L10" i="68" s="1"/>
  <c r="C9" i="68"/>
  <c r="L9" i="68" s="1"/>
  <c r="L1" i="68"/>
  <c r="L102" i="68" s="1"/>
  <c r="R119" i="67"/>
  <c r="AK118" i="67"/>
  <c r="AI118" i="67"/>
  <c r="AH118" i="67"/>
  <c r="AD118" i="67"/>
  <c r="AB118" i="67"/>
  <c r="AG118" i="67" s="1"/>
  <c r="AA118" i="67"/>
  <c r="Z118" i="67"/>
  <c r="Y118" i="67"/>
  <c r="X118" i="67"/>
  <c r="W118" i="67"/>
  <c r="U118" i="67"/>
  <c r="V118" i="67" s="1"/>
  <c r="T118" i="67"/>
  <c r="P118" i="67"/>
  <c r="N118" i="67"/>
  <c r="M118" i="67"/>
  <c r="AN117" i="67"/>
  <c r="AM117" i="67"/>
  <c r="AK117" i="67"/>
  <c r="AJ117" i="67"/>
  <c r="AI117" i="67"/>
  <c r="AL117" i="67" s="1"/>
  <c r="AH117" i="67"/>
  <c r="AD117" i="67"/>
  <c r="AB117" i="67"/>
  <c r="AA117" i="67"/>
  <c r="X117" i="67"/>
  <c r="W117" i="67"/>
  <c r="U117" i="67"/>
  <c r="T117" i="67"/>
  <c r="S117" i="67"/>
  <c r="R117" i="67"/>
  <c r="Q117" i="67"/>
  <c r="P117" i="67"/>
  <c r="N117" i="67"/>
  <c r="O117" i="67" s="1"/>
  <c r="M117" i="67"/>
  <c r="AN116" i="67"/>
  <c r="AM116" i="67"/>
  <c r="AL116" i="67"/>
  <c r="AK116" i="67"/>
  <c r="AJ116" i="67"/>
  <c r="AI116" i="67"/>
  <c r="AH116" i="67"/>
  <c r="AD116" i="67"/>
  <c r="AB116" i="67"/>
  <c r="AA116" i="67"/>
  <c r="W116" i="67"/>
  <c r="U116" i="67"/>
  <c r="P116" i="67"/>
  <c r="N116" i="67"/>
  <c r="M116" i="67" s="1"/>
  <c r="AN115" i="67"/>
  <c r="AM115" i="67"/>
  <c r="AL115" i="67"/>
  <c r="AK115" i="67"/>
  <c r="AJ115" i="67"/>
  <c r="AI115" i="67"/>
  <c r="AH115" i="67"/>
  <c r="AG115" i="67"/>
  <c r="AD115" i="67"/>
  <c r="AB115" i="67"/>
  <c r="AF115" i="67" s="1"/>
  <c r="AA115" i="67"/>
  <c r="W115" i="67"/>
  <c r="U115" i="67"/>
  <c r="P115" i="67"/>
  <c r="N115" i="67"/>
  <c r="M115" i="67"/>
  <c r="AN114" i="67"/>
  <c r="AM114" i="67"/>
  <c r="AK114" i="67"/>
  <c r="AI114" i="67"/>
  <c r="AL114" i="67" s="1"/>
  <c r="AH114" i="67"/>
  <c r="AG114" i="67"/>
  <c r="AF114" i="67"/>
  <c r="AE114" i="67"/>
  <c r="AD114" i="67"/>
  <c r="AB114" i="67"/>
  <c r="AC114" i="67" s="1"/>
  <c r="AA114" i="67"/>
  <c r="X114" i="67"/>
  <c r="W114" i="67"/>
  <c r="V114" i="67"/>
  <c r="U114" i="67"/>
  <c r="S114" i="67"/>
  <c r="R114" i="67"/>
  <c r="Q114" i="67"/>
  <c r="P114" i="67"/>
  <c r="O114" i="67"/>
  <c r="N114" i="67"/>
  <c r="M114" i="67" s="1"/>
  <c r="AK113" i="67"/>
  <c r="AI113" i="67"/>
  <c r="AG113" i="67"/>
  <c r="AF113" i="67"/>
  <c r="AE113" i="67"/>
  <c r="AD113" i="67"/>
  <c r="AC113" i="67"/>
  <c r="AB113" i="67"/>
  <c r="AA113" i="67"/>
  <c r="W113" i="67"/>
  <c r="U113" i="67"/>
  <c r="Z113" i="67" s="1"/>
  <c r="T113" i="67"/>
  <c r="S113" i="67"/>
  <c r="R113" i="67"/>
  <c r="Q113" i="67"/>
  <c r="P113" i="67"/>
  <c r="O113" i="67"/>
  <c r="N113" i="67"/>
  <c r="M113" i="67" s="1"/>
  <c r="AN112" i="67"/>
  <c r="AM112" i="67"/>
  <c r="AL112" i="67"/>
  <c r="AK112" i="67"/>
  <c r="AJ112" i="67"/>
  <c r="AI112" i="67"/>
  <c r="AH112" i="67"/>
  <c r="AD112" i="67"/>
  <c r="AB112" i="67"/>
  <c r="AA112" i="67"/>
  <c r="Z112" i="67"/>
  <c r="Y112" i="67"/>
  <c r="X112" i="67"/>
  <c r="W112" i="67"/>
  <c r="U112" i="67"/>
  <c r="V112" i="67" s="1"/>
  <c r="Q112" i="67"/>
  <c r="P112" i="67"/>
  <c r="N112" i="67"/>
  <c r="M112" i="67"/>
  <c r="AN111" i="67"/>
  <c r="AM111" i="67"/>
  <c r="AL111" i="67"/>
  <c r="AK111" i="67"/>
  <c r="AJ111" i="67"/>
  <c r="AI111" i="67"/>
  <c r="AH111" i="67"/>
  <c r="AG111" i="67"/>
  <c r="AF111" i="67"/>
  <c r="AE111" i="67"/>
  <c r="AD111" i="67"/>
  <c r="AC111" i="67"/>
  <c r="AB111" i="67"/>
  <c r="AA111" i="67"/>
  <c r="W111" i="67"/>
  <c r="U111" i="67"/>
  <c r="P111" i="67"/>
  <c r="N111" i="67"/>
  <c r="R110" i="67"/>
  <c r="AN106" i="67"/>
  <c r="AM106" i="67"/>
  <c r="AL106" i="67"/>
  <c r="AK106" i="67"/>
  <c r="AI106" i="67"/>
  <c r="AJ106" i="67" s="1"/>
  <c r="AH106" i="67"/>
  <c r="AG106" i="67"/>
  <c r="AF106" i="67"/>
  <c r="AE106" i="67"/>
  <c r="AD106" i="67"/>
  <c r="AC106" i="67"/>
  <c r="AB106" i="67"/>
  <c r="AA106" i="67"/>
  <c r="Z106" i="67"/>
  <c r="Y106" i="67"/>
  <c r="X106" i="67"/>
  <c r="W106" i="67"/>
  <c r="V106" i="67"/>
  <c r="U106" i="67"/>
  <c r="T106" i="67"/>
  <c r="S106" i="67"/>
  <c r="P106" i="67"/>
  <c r="N106" i="67"/>
  <c r="R106" i="67" s="1"/>
  <c r="M106" i="67"/>
  <c r="L106" i="67"/>
  <c r="AN105" i="67"/>
  <c r="AM105" i="67"/>
  <c r="AL105" i="67"/>
  <c r="AK105" i="67"/>
  <c r="AI105" i="67"/>
  <c r="AJ105" i="67" s="1"/>
  <c r="AH105" i="67"/>
  <c r="AG105" i="67"/>
  <c r="AF105" i="67"/>
  <c r="AE105" i="67"/>
  <c r="AD105" i="67"/>
  <c r="AB105" i="67"/>
  <c r="AC105" i="67" s="1"/>
  <c r="AA105" i="67"/>
  <c r="W105" i="67"/>
  <c r="U105" i="67"/>
  <c r="T105" i="67"/>
  <c r="S105" i="67"/>
  <c r="R105" i="67"/>
  <c r="Q105" i="67"/>
  <c r="P105" i="67"/>
  <c r="N105" i="67"/>
  <c r="O105" i="67" s="1"/>
  <c r="M105" i="67"/>
  <c r="L105" i="67"/>
  <c r="AK104" i="67"/>
  <c r="AI104" i="67"/>
  <c r="AJ104" i="67" s="1"/>
  <c r="AH104" i="67"/>
  <c r="AG104" i="67"/>
  <c r="AF104" i="67"/>
  <c r="AE104" i="67"/>
  <c r="AD104" i="67"/>
  <c r="AB104" i="67"/>
  <c r="AC104" i="67" s="1"/>
  <c r="AA104" i="67"/>
  <c r="Z104" i="67"/>
  <c r="Y104" i="67"/>
  <c r="X104" i="67"/>
  <c r="W104" i="67"/>
  <c r="U104" i="67"/>
  <c r="V104" i="67" s="1"/>
  <c r="T104" i="67"/>
  <c r="P104" i="67"/>
  <c r="N104" i="67"/>
  <c r="S104" i="67" s="1"/>
  <c r="M104" i="67"/>
  <c r="L104" i="67"/>
  <c r="AK103" i="67"/>
  <c r="AI103" i="67"/>
  <c r="AH103" i="67" s="1"/>
  <c r="AD103" i="67"/>
  <c r="AB103" i="67"/>
  <c r="AA103" i="67" s="1"/>
  <c r="X103" i="67"/>
  <c r="W103" i="67"/>
  <c r="U103" i="67"/>
  <c r="T103" i="67"/>
  <c r="P103" i="67"/>
  <c r="N103" i="67"/>
  <c r="L103" i="67"/>
  <c r="AN102" i="67"/>
  <c r="AM102" i="67"/>
  <c r="AK102" i="67"/>
  <c r="AJ102" i="67"/>
  <c r="AI102" i="67"/>
  <c r="AL102" i="67" s="1"/>
  <c r="AH102" i="67"/>
  <c r="AF102" i="67"/>
  <c r="AE102" i="67"/>
  <c r="AD102" i="67"/>
  <c r="AB102" i="67"/>
  <c r="AG102" i="67" s="1"/>
  <c r="AA102" i="67"/>
  <c r="Z102" i="67"/>
  <c r="X102" i="67"/>
  <c r="W102" i="67"/>
  <c r="V102" i="67"/>
  <c r="U102" i="67"/>
  <c r="Y102" i="67" s="1"/>
  <c r="T102" i="67"/>
  <c r="P102" i="67"/>
  <c r="N102" i="67"/>
  <c r="L102" i="67"/>
  <c r="AN101" i="67"/>
  <c r="AM101" i="67"/>
  <c r="AL101" i="67"/>
  <c r="AK101" i="67"/>
  <c r="AJ101" i="67"/>
  <c r="AI101" i="67"/>
  <c r="AH101" i="67"/>
  <c r="AD101" i="67"/>
  <c r="AB101" i="67"/>
  <c r="AA101" i="67"/>
  <c r="Z101" i="67"/>
  <c r="Y101" i="67"/>
  <c r="W101" i="67"/>
  <c r="U101" i="67"/>
  <c r="X101" i="67" s="1"/>
  <c r="T101" i="67"/>
  <c r="S101" i="67"/>
  <c r="R101" i="67"/>
  <c r="P101" i="67"/>
  <c r="N101" i="67"/>
  <c r="Q101" i="67" s="1"/>
  <c r="L101" i="67"/>
  <c r="AK100" i="67"/>
  <c r="AI100" i="67"/>
  <c r="AG100" i="67"/>
  <c r="AD100" i="67"/>
  <c r="AB100" i="67"/>
  <c r="AF100" i="67" s="1"/>
  <c r="AA100" i="67"/>
  <c r="Z100" i="67"/>
  <c r="W100" i="67"/>
  <c r="U100" i="67"/>
  <c r="X100" i="67" s="1"/>
  <c r="T100" i="67"/>
  <c r="P100" i="67"/>
  <c r="N100" i="67"/>
  <c r="M100" i="67"/>
  <c r="L100" i="67"/>
  <c r="AN99" i="67"/>
  <c r="AM99" i="67"/>
  <c r="AL99" i="67"/>
  <c r="AK99" i="67"/>
  <c r="AI99" i="67"/>
  <c r="AJ99" i="67" s="1"/>
  <c r="AH99" i="67"/>
  <c r="AG99" i="67"/>
  <c r="AF99" i="67"/>
  <c r="AE99" i="67"/>
  <c r="AD99" i="67"/>
  <c r="AB99" i="67"/>
  <c r="AC99" i="67" s="1"/>
  <c r="AA99" i="67"/>
  <c r="W99" i="67"/>
  <c r="U99" i="67"/>
  <c r="P99" i="67"/>
  <c r="N99" i="67"/>
  <c r="L99" i="67"/>
  <c r="AK98" i="67"/>
  <c r="AI98" i="67"/>
  <c r="AH98" i="67"/>
  <c r="AG98" i="67"/>
  <c r="AF98" i="67"/>
  <c r="AE98" i="67"/>
  <c r="AD98" i="67"/>
  <c r="AC98" i="67"/>
  <c r="AB98" i="67"/>
  <c r="AA98" i="67"/>
  <c r="W98" i="67"/>
  <c r="U98" i="67"/>
  <c r="Z98" i="67" s="1"/>
  <c r="T98" i="67"/>
  <c r="P98" i="67"/>
  <c r="N98" i="67"/>
  <c r="M98" i="67"/>
  <c r="L98" i="67"/>
  <c r="AN97" i="67"/>
  <c r="AL97" i="67"/>
  <c r="AK97" i="67"/>
  <c r="AI97" i="67"/>
  <c r="AM97" i="67" s="1"/>
  <c r="AH97" i="67"/>
  <c r="AD97" i="67"/>
  <c r="AC97" i="67"/>
  <c r="AB97" i="67"/>
  <c r="AA97" i="67"/>
  <c r="Z97" i="67"/>
  <c r="Y97" i="67"/>
  <c r="X97" i="67"/>
  <c r="W97" i="67"/>
  <c r="U97" i="67"/>
  <c r="V97" i="67" s="1"/>
  <c r="P97" i="67"/>
  <c r="N97" i="67"/>
  <c r="M97" i="67"/>
  <c r="L97" i="67"/>
  <c r="AN96" i="67"/>
  <c r="AL96" i="67"/>
  <c r="AK96" i="67"/>
  <c r="AJ96" i="67"/>
  <c r="AI96" i="67"/>
  <c r="AM96" i="67" s="1"/>
  <c r="AH96" i="67"/>
  <c r="AD96" i="67"/>
  <c r="AB96" i="67"/>
  <c r="AA96" i="67"/>
  <c r="W96" i="67"/>
  <c r="U96" i="67"/>
  <c r="P96" i="67"/>
  <c r="N96" i="67"/>
  <c r="M96" i="67" s="1"/>
  <c r="L96" i="67"/>
  <c r="AK95" i="67"/>
  <c r="AI95" i="67"/>
  <c r="AH95" i="67"/>
  <c r="AD95" i="67"/>
  <c r="AB95" i="67"/>
  <c r="AA95" i="67" s="1"/>
  <c r="W95" i="67"/>
  <c r="U95" i="67"/>
  <c r="X95" i="67" s="1"/>
  <c r="T95" i="67"/>
  <c r="S95" i="67"/>
  <c r="R95" i="67"/>
  <c r="P95" i="67"/>
  <c r="O95" i="67"/>
  <c r="N95" i="67"/>
  <c r="Q95" i="67" s="1"/>
  <c r="M95" i="67"/>
  <c r="L95" i="67"/>
  <c r="AN94" i="67"/>
  <c r="AM94" i="67"/>
  <c r="AL94" i="67"/>
  <c r="AK94" i="67"/>
  <c r="AI94" i="67"/>
  <c r="AJ94" i="67" s="1"/>
  <c r="AH94" i="67"/>
  <c r="AE94" i="67"/>
  <c r="AD94" i="67"/>
  <c r="AB94" i="67"/>
  <c r="AA94" i="67" s="1"/>
  <c r="Z94" i="67"/>
  <c r="Y94" i="67"/>
  <c r="X94" i="67"/>
  <c r="W94" i="67"/>
  <c r="U94" i="67"/>
  <c r="T94" i="67" s="1"/>
  <c r="S94" i="67"/>
  <c r="R94" i="67"/>
  <c r="Q94" i="67"/>
  <c r="P94" i="67"/>
  <c r="O94" i="67"/>
  <c r="N94" i="67"/>
  <c r="M94" i="67"/>
  <c r="L94" i="67"/>
  <c r="AK93" i="67"/>
  <c r="AJ93" i="67"/>
  <c r="AI93" i="67"/>
  <c r="AH93" i="67"/>
  <c r="AG93" i="67"/>
  <c r="AF93" i="67"/>
  <c r="AE93" i="67"/>
  <c r="AD93" i="67"/>
  <c r="AB93" i="67"/>
  <c r="AC93" i="67" s="1"/>
  <c r="AA93" i="67"/>
  <c r="W93" i="67"/>
  <c r="U93" i="67"/>
  <c r="T93" i="67"/>
  <c r="S93" i="67"/>
  <c r="R93" i="67"/>
  <c r="Q93" i="67"/>
  <c r="P93" i="67"/>
  <c r="O93" i="67"/>
  <c r="N93" i="67"/>
  <c r="M93" i="67"/>
  <c r="L93" i="67"/>
  <c r="AK92" i="67"/>
  <c r="AI92" i="67"/>
  <c r="AN92" i="67" s="1"/>
  <c r="AH92" i="67"/>
  <c r="AD92" i="67"/>
  <c r="AB92" i="67"/>
  <c r="AA92" i="67"/>
  <c r="W92" i="67"/>
  <c r="U92" i="67"/>
  <c r="T92" i="67"/>
  <c r="P92" i="67"/>
  <c r="N92" i="67"/>
  <c r="M92" i="67"/>
  <c r="L92" i="67"/>
  <c r="AN91" i="67"/>
  <c r="AM91" i="67"/>
  <c r="AL91" i="67"/>
  <c r="AK91" i="67"/>
  <c r="AI91" i="67"/>
  <c r="AJ91" i="67" s="1"/>
  <c r="AE91" i="67"/>
  <c r="AD91" i="67"/>
  <c r="AB91" i="67"/>
  <c r="AA91" i="67"/>
  <c r="W91" i="67"/>
  <c r="U91" i="67"/>
  <c r="V91" i="67" s="1"/>
  <c r="T91" i="67"/>
  <c r="S91" i="67"/>
  <c r="R91" i="67"/>
  <c r="Q91" i="67"/>
  <c r="P91" i="67"/>
  <c r="N91" i="67"/>
  <c r="O91" i="67" s="1"/>
  <c r="M91" i="67"/>
  <c r="L91" i="67"/>
  <c r="AN90" i="67"/>
  <c r="AM90" i="67"/>
  <c r="AK90" i="67"/>
  <c r="AI90" i="67"/>
  <c r="AH90" i="67" s="1"/>
  <c r="AD90" i="67"/>
  <c r="AB90" i="67"/>
  <c r="AA90" i="67"/>
  <c r="W90" i="67"/>
  <c r="U90" i="67"/>
  <c r="X90" i="67" s="1"/>
  <c r="T90" i="67"/>
  <c r="S90" i="67"/>
  <c r="P90" i="67"/>
  <c r="N90" i="67"/>
  <c r="M90" i="67"/>
  <c r="L90" i="67"/>
  <c r="AK89" i="67"/>
  <c r="AI89" i="67"/>
  <c r="AH89" i="67"/>
  <c r="AG89" i="67"/>
  <c r="AF89" i="67"/>
  <c r="AD89" i="67"/>
  <c r="AC89" i="67"/>
  <c r="AB89" i="67"/>
  <c r="AE89" i="67" s="1"/>
  <c r="AA89" i="67"/>
  <c r="Y89" i="67"/>
  <c r="W89" i="67"/>
  <c r="U89" i="67"/>
  <c r="Z89" i="67" s="1"/>
  <c r="T89" i="67"/>
  <c r="P89" i="67"/>
  <c r="N89" i="67"/>
  <c r="L89" i="67"/>
  <c r="AL88" i="67"/>
  <c r="AK88" i="67"/>
  <c r="AJ88" i="67"/>
  <c r="AI88" i="67"/>
  <c r="AH88" i="67"/>
  <c r="AG88" i="67"/>
  <c r="AF88" i="67"/>
  <c r="AE88" i="67"/>
  <c r="AD88" i="67"/>
  <c r="AC88" i="67"/>
  <c r="AB88" i="67"/>
  <c r="AA88" i="67"/>
  <c r="W88" i="67"/>
  <c r="U88" i="67"/>
  <c r="S88" i="67"/>
  <c r="R88" i="67"/>
  <c r="Q88" i="67"/>
  <c r="P88" i="67"/>
  <c r="O88" i="67"/>
  <c r="N88" i="67"/>
  <c r="M88" i="67" s="1"/>
  <c r="L88" i="67"/>
  <c r="AN87" i="67"/>
  <c r="AM87" i="67"/>
  <c r="AL87" i="67"/>
  <c r="AK87" i="67"/>
  <c r="AJ87" i="67"/>
  <c r="AI87" i="67"/>
  <c r="AH87" i="67"/>
  <c r="AD87" i="67"/>
  <c r="AB87" i="67"/>
  <c r="Z87" i="67"/>
  <c r="W87" i="67"/>
  <c r="U87" i="67"/>
  <c r="Y87" i="67" s="1"/>
  <c r="T87" i="67"/>
  <c r="Q87" i="67"/>
  <c r="P87" i="67"/>
  <c r="N87" i="67"/>
  <c r="M87" i="67"/>
  <c r="L87" i="67"/>
  <c r="AK86" i="67"/>
  <c r="AI86" i="67"/>
  <c r="AG86" i="67"/>
  <c r="AF86" i="67"/>
  <c r="AE86" i="67"/>
  <c r="AD86" i="67"/>
  <c r="AB86" i="67"/>
  <c r="AC86" i="67" s="1"/>
  <c r="AA86" i="67"/>
  <c r="Z86" i="67"/>
  <c r="Y86" i="67"/>
  <c r="X86" i="67"/>
  <c r="W86" i="67"/>
  <c r="U86" i="67"/>
  <c r="V86" i="67" s="1"/>
  <c r="T86" i="67"/>
  <c r="P86" i="67"/>
  <c r="N86" i="67"/>
  <c r="M86" i="67"/>
  <c r="L86" i="67"/>
  <c r="AK85" i="67"/>
  <c r="AI85" i="67"/>
  <c r="AH85" i="67"/>
  <c r="AG85" i="67"/>
  <c r="AD85" i="67"/>
  <c r="AB85" i="67"/>
  <c r="AC85" i="67" s="1"/>
  <c r="AA85" i="67"/>
  <c r="Z85" i="67"/>
  <c r="Y85" i="67"/>
  <c r="X85" i="67"/>
  <c r="W85" i="67"/>
  <c r="U85" i="67"/>
  <c r="V85" i="67" s="1"/>
  <c r="T85" i="67"/>
  <c r="P85" i="67"/>
  <c r="N85" i="67"/>
  <c r="S85" i="67" s="1"/>
  <c r="M85" i="67"/>
  <c r="L85" i="67"/>
  <c r="AN84" i="67"/>
  <c r="AM84" i="67"/>
  <c r="AL84" i="67"/>
  <c r="AK84" i="67"/>
  <c r="AJ84" i="67"/>
  <c r="AI84" i="67"/>
  <c r="AH84" i="67"/>
  <c r="AD84" i="67"/>
  <c r="AC84" i="67"/>
  <c r="AB84" i="67"/>
  <c r="AA84" i="67"/>
  <c r="Z84" i="67"/>
  <c r="Y84" i="67"/>
  <c r="X84" i="67"/>
  <c r="W84" i="67"/>
  <c r="U84" i="67"/>
  <c r="V84" i="67" s="1"/>
  <c r="T84" i="67"/>
  <c r="S84" i="67"/>
  <c r="R84" i="67"/>
  <c r="Q84" i="67"/>
  <c r="P84" i="67"/>
  <c r="N84" i="67"/>
  <c r="O84" i="67" s="1"/>
  <c r="L84" i="67"/>
  <c r="AK83" i="67"/>
  <c r="AI83" i="67"/>
  <c r="AH83" i="67"/>
  <c r="AG83" i="67"/>
  <c r="AF83" i="67"/>
  <c r="AE83" i="67"/>
  <c r="AD83" i="67"/>
  <c r="AC83" i="67"/>
  <c r="AB83" i="67"/>
  <c r="AA83" i="67" s="1"/>
  <c r="W83" i="67"/>
  <c r="U83" i="67"/>
  <c r="T83" i="67" s="1"/>
  <c r="S83" i="67"/>
  <c r="R83" i="67"/>
  <c r="Q83" i="67"/>
  <c r="P83" i="67"/>
  <c r="N83" i="67"/>
  <c r="M83" i="67" s="1"/>
  <c r="L83" i="67"/>
  <c r="AK82" i="67"/>
  <c r="AJ82" i="67"/>
  <c r="AI82" i="67"/>
  <c r="AH82" i="67" s="1"/>
  <c r="AD82" i="67"/>
  <c r="AB82" i="67"/>
  <c r="AA82" i="67"/>
  <c r="W82" i="67"/>
  <c r="U82" i="67"/>
  <c r="Z82" i="67" s="1"/>
  <c r="T82" i="67"/>
  <c r="S82" i="67"/>
  <c r="R82" i="67"/>
  <c r="P82" i="67"/>
  <c r="N82" i="67"/>
  <c r="Q82" i="67" s="1"/>
  <c r="L82" i="67"/>
  <c r="AN81" i="67"/>
  <c r="AK81" i="67"/>
  <c r="AI81" i="67"/>
  <c r="AM81" i="67" s="1"/>
  <c r="AH81" i="67"/>
  <c r="AG81" i="67"/>
  <c r="AF81" i="67"/>
  <c r="AE81" i="67"/>
  <c r="AD81" i="67"/>
  <c r="AC81" i="67"/>
  <c r="AB81" i="67"/>
  <c r="AA81" i="67"/>
  <c r="Y81" i="67"/>
  <c r="W81" i="67"/>
  <c r="U81" i="67"/>
  <c r="Z81" i="67" s="1"/>
  <c r="T81" i="67"/>
  <c r="P81" i="67"/>
  <c r="N81" i="67"/>
  <c r="S81" i="67" s="1"/>
  <c r="M81" i="67"/>
  <c r="L81" i="67"/>
  <c r="AN80" i="67"/>
  <c r="AM80" i="67"/>
  <c r="AL80" i="67"/>
  <c r="AK80" i="67"/>
  <c r="AI80" i="67"/>
  <c r="AJ80" i="67" s="1"/>
  <c r="AH80" i="67"/>
  <c r="AD80" i="67"/>
  <c r="AC80" i="67"/>
  <c r="AB80" i="67"/>
  <c r="AA80" i="67"/>
  <c r="Z80" i="67"/>
  <c r="Y80" i="67"/>
  <c r="X80" i="67"/>
  <c r="W80" i="67"/>
  <c r="V80" i="67"/>
  <c r="U80" i="67"/>
  <c r="T80" i="67"/>
  <c r="R80" i="67"/>
  <c r="Q80" i="67"/>
  <c r="P80" i="67"/>
  <c r="N80" i="67"/>
  <c r="S80" i="67" s="1"/>
  <c r="M80" i="67"/>
  <c r="L80" i="67"/>
  <c r="AK79" i="67"/>
  <c r="AI79" i="67"/>
  <c r="AN79" i="67" s="1"/>
  <c r="AH79" i="67"/>
  <c r="AD79" i="67"/>
  <c r="AB79" i="67"/>
  <c r="AG79" i="67" s="1"/>
  <c r="AA79" i="67"/>
  <c r="Z79" i="67"/>
  <c r="Y79" i="67"/>
  <c r="X79" i="67"/>
  <c r="W79" i="67"/>
  <c r="V79" i="67"/>
  <c r="U79" i="67"/>
  <c r="T79" i="67"/>
  <c r="S79" i="67"/>
  <c r="R79" i="67"/>
  <c r="Q79" i="67"/>
  <c r="P79" i="67"/>
  <c r="O79" i="67"/>
  <c r="N79" i="67"/>
  <c r="M79" i="67"/>
  <c r="L79" i="67"/>
  <c r="AN78" i="67"/>
  <c r="AM78" i="67"/>
  <c r="AK78" i="67"/>
  <c r="AI78" i="67"/>
  <c r="AL78" i="67" s="1"/>
  <c r="AH78" i="67"/>
  <c r="AG78" i="67"/>
  <c r="AF78" i="67"/>
  <c r="AE78" i="67"/>
  <c r="AD78" i="67"/>
  <c r="AB78" i="67"/>
  <c r="AC78" i="67" s="1"/>
  <c r="W78" i="67"/>
  <c r="U78" i="67"/>
  <c r="S78" i="67"/>
  <c r="R78" i="67"/>
  <c r="Q78" i="67"/>
  <c r="P78" i="67"/>
  <c r="O78" i="67"/>
  <c r="N78" i="67"/>
  <c r="M78" i="67"/>
  <c r="L78" i="67"/>
  <c r="AN77" i="67"/>
  <c r="AM77" i="67"/>
  <c r="AL77" i="67"/>
  <c r="AK77" i="67"/>
  <c r="AI77" i="67"/>
  <c r="AJ77" i="67" s="1"/>
  <c r="AH77" i="67"/>
  <c r="AG77" i="67"/>
  <c r="AF77" i="67"/>
  <c r="AE77" i="67"/>
  <c r="AD77" i="67"/>
  <c r="AB77" i="67"/>
  <c r="AA77" i="67" s="1"/>
  <c r="W77" i="67"/>
  <c r="U77" i="67"/>
  <c r="T77" i="67"/>
  <c r="S77" i="67"/>
  <c r="R77" i="67"/>
  <c r="P77" i="67"/>
  <c r="N77" i="67"/>
  <c r="Q77" i="67" s="1"/>
  <c r="M77" i="67"/>
  <c r="L77" i="67"/>
  <c r="AN76" i="67"/>
  <c r="AM76" i="67"/>
  <c r="AL76" i="67"/>
  <c r="AK76" i="67"/>
  <c r="AJ76" i="67"/>
  <c r="AI76" i="67"/>
  <c r="AH76" i="67"/>
  <c r="AG76" i="67"/>
  <c r="AF76" i="67"/>
  <c r="AE76" i="67"/>
  <c r="AD76" i="67"/>
  <c r="AC76" i="67"/>
  <c r="AB76" i="67"/>
  <c r="AA76" i="67"/>
  <c r="Z76" i="67"/>
  <c r="Y76" i="67"/>
  <c r="W76" i="67"/>
  <c r="V76" i="67"/>
  <c r="U76" i="67"/>
  <c r="X76" i="67" s="1"/>
  <c r="T76" i="67"/>
  <c r="P76" i="67"/>
  <c r="N76" i="67"/>
  <c r="M76" i="67"/>
  <c r="L76" i="67"/>
  <c r="AN75" i="67"/>
  <c r="AM75" i="67"/>
  <c r="AL75" i="67"/>
  <c r="AK75" i="67"/>
  <c r="AJ75" i="67"/>
  <c r="AI75" i="67"/>
  <c r="AH75" i="67"/>
  <c r="AD75" i="67"/>
  <c r="AB75" i="67"/>
  <c r="AA75" i="67"/>
  <c r="Z75" i="67"/>
  <c r="Y75" i="67"/>
  <c r="X75" i="67"/>
  <c r="W75" i="67"/>
  <c r="V75" i="67"/>
  <c r="U75" i="67"/>
  <c r="T75" i="67" s="1"/>
  <c r="P75" i="67"/>
  <c r="N75" i="67"/>
  <c r="L75" i="67"/>
  <c r="AK74" i="67"/>
  <c r="AI74" i="67"/>
  <c r="AH74" i="67" s="1"/>
  <c r="AG74" i="67"/>
  <c r="AF74" i="67"/>
  <c r="AE74" i="67"/>
  <c r="AD74" i="67"/>
  <c r="AC74" i="67"/>
  <c r="AB74" i="67"/>
  <c r="AA74" i="67"/>
  <c r="W74" i="67"/>
  <c r="U74" i="67"/>
  <c r="T74" i="67"/>
  <c r="S74" i="67"/>
  <c r="P74" i="67"/>
  <c r="N74" i="67"/>
  <c r="R74" i="67" s="1"/>
  <c r="M74" i="67"/>
  <c r="L74" i="67"/>
  <c r="AM73" i="67"/>
  <c r="AL73" i="67"/>
  <c r="AK73" i="67"/>
  <c r="AJ73" i="67"/>
  <c r="AI73" i="67"/>
  <c r="AN73" i="67" s="1"/>
  <c r="AH73" i="67"/>
  <c r="AD73" i="67"/>
  <c r="AB73" i="67"/>
  <c r="AA73" i="67"/>
  <c r="Z73" i="67"/>
  <c r="Y73" i="67"/>
  <c r="X73" i="67"/>
  <c r="W73" i="67"/>
  <c r="V73" i="67"/>
  <c r="U73" i="67"/>
  <c r="T73" i="67"/>
  <c r="S73" i="67"/>
  <c r="R73" i="67"/>
  <c r="Q73" i="67"/>
  <c r="P73" i="67"/>
  <c r="N73" i="67"/>
  <c r="O73" i="67" s="1"/>
  <c r="M73" i="67"/>
  <c r="L73" i="67"/>
  <c r="AL72" i="67"/>
  <c r="AK72" i="67"/>
  <c r="AI72" i="67"/>
  <c r="AH72" i="67"/>
  <c r="AG72" i="67"/>
  <c r="AF72" i="67"/>
  <c r="AE72" i="67"/>
  <c r="AD72" i="67"/>
  <c r="AC72" i="67"/>
  <c r="AB72" i="67"/>
  <c r="AA72" i="67"/>
  <c r="W72" i="67"/>
  <c r="U72" i="67"/>
  <c r="T72" i="67" s="1"/>
  <c r="S72" i="67"/>
  <c r="R72" i="67"/>
  <c r="Q72" i="67"/>
  <c r="P72" i="67"/>
  <c r="O72" i="67"/>
  <c r="N72" i="67"/>
  <c r="M72" i="67"/>
  <c r="L72" i="67"/>
  <c r="AK71" i="67"/>
  <c r="AI71" i="67"/>
  <c r="AH71" i="67"/>
  <c r="AG71" i="67"/>
  <c r="AF71" i="67"/>
  <c r="AE71" i="67"/>
  <c r="AD71" i="67"/>
  <c r="AB71" i="67"/>
  <c r="AC71" i="67" s="1"/>
  <c r="AA71" i="67"/>
  <c r="W71" i="67"/>
  <c r="U71" i="67"/>
  <c r="P71" i="67"/>
  <c r="N71" i="67"/>
  <c r="M71" i="67"/>
  <c r="L71" i="67"/>
  <c r="AN70" i="67"/>
  <c r="AM70" i="67"/>
  <c r="AK70" i="67"/>
  <c r="AJ70" i="67"/>
  <c r="AI70" i="67"/>
  <c r="AL70" i="67" s="1"/>
  <c r="AH70" i="67"/>
  <c r="AF70" i="67"/>
  <c r="AD70" i="67"/>
  <c r="AC70" i="67"/>
  <c r="AB70" i="67"/>
  <c r="AA70" i="67"/>
  <c r="W70" i="67"/>
  <c r="U70" i="67"/>
  <c r="T70" i="67"/>
  <c r="S70" i="67"/>
  <c r="R70" i="67"/>
  <c r="P70" i="67"/>
  <c r="N70" i="67"/>
  <c r="Q70" i="67" s="1"/>
  <c r="M70" i="67"/>
  <c r="L70" i="67"/>
  <c r="AN69" i="67"/>
  <c r="AM69" i="67"/>
  <c r="AL69" i="67"/>
  <c r="AK69" i="67"/>
  <c r="AJ69" i="67"/>
  <c r="AI69" i="67"/>
  <c r="AH69" i="67" s="1"/>
  <c r="AD69" i="67"/>
  <c r="AB69" i="67"/>
  <c r="AA69" i="67"/>
  <c r="Z69" i="67"/>
  <c r="Y69" i="67"/>
  <c r="W69" i="67"/>
  <c r="V69" i="67"/>
  <c r="U69" i="67"/>
  <c r="X69" i="67" s="1"/>
  <c r="T69" i="67"/>
  <c r="P69" i="67"/>
  <c r="N69" i="67"/>
  <c r="M69" i="67"/>
  <c r="L69" i="67"/>
  <c r="AN68" i="67"/>
  <c r="AM68" i="67"/>
  <c r="AL68" i="67"/>
  <c r="AK68" i="67"/>
  <c r="AI68" i="67"/>
  <c r="AJ68" i="67" s="1"/>
  <c r="AH68" i="67"/>
  <c r="AG68" i="67"/>
  <c r="AD68" i="67"/>
  <c r="AB68" i="67"/>
  <c r="AF68" i="67" s="1"/>
  <c r="AA68" i="67"/>
  <c r="W68" i="67"/>
  <c r="U68" i="67"/>
  <c r="T68" i="67"/>
  <c r="S68" i="67"/>
  <c r="P68" i="67"/>
  <c r="N68" i="67"/>
  <c r="R68" i="67" s="1"/>
  <c r="M68" i="67"/>
  <c r="L68" i="67"/>
  <c r="AL67" i="67"/>
  <c r="AK67" i="67"/>
  <c r="AJ67" i="67"/>
  <c r="AI67" i="67"/>
  <c r="AH67" i="67"/>
  <c r="AG67" i="67"/>
  <c r="AF67" i="67"/>
  <c r="AE67" i="67"/>
  <c r="AD67" i="67"/>
  <c r="AB67" i="67"/>
  <c r="AC67" i="67" s="1"/>
  <c r="AA67" i="67"/>
  <c r="W67" i="67"/>
  <c r="U67" i="67"/>
  <c r="T67" i="67"/>
  <c r="S67" i="67"/>
  <c r="R67" i="67"/>
  <c r="P67" i="67"/>
  <c r="N67" i="67"/>
  <c r="Q67" i="67" s="1"/>
  <c r="M67" i="67"/>
  <c r="L67" i="67"/>
  <c r="AK66" i="67"/>
  <c r="AI66" i="67"/>
  <c r="AE66" i="67"/>
  <c r="AD66" i="67"/>
  <c r="AC66" i="67"/>
  <c r="AB66" i="67"/>
  <c r="AA66" i="67"/>
  <c r="W66" i="67"/>
  <c r="U66" i="67"/>
  <c r="Z66" i="67" s="1"/>
  <c r="T66" i="67"/>
  <c r="P66" i="67"/>
  <c r="N66" i="67"/>
  <c r="S66" i="67" s="1"/>
  <c r="M66" i="67"/>
  <c r="L66" i="67"/>
  <c r="AN65" i="67"/>
  <c r="AM65" i="67"/>
  <c r="AL65" i="67"/>
  <c r="AK65" i="67"/>
  <c r="AJ65" i="67"/>
  <c r="AI65" i="67"/>
  <c r="AH65" i="67"/>
  <c r="AD65" i="67"/>
  <c r="AC65" i="67"/>
  <c r="AB65" i="67"/>
  <c r="Z65" i="67"/>
  <c r="Y65" i="67"/>
  <c r="X65" i="67"/>
  <c r="W65" i="67"/>
  <c r="U65" i="67"/>
  <c r="V65" i="67" s="1"/>
  <c r="Q65" i="67"/>
  <c r="P65" i="67"/>
  <c r="N65" i="67"/>
  <c r="M65" i="67"/>
  <c r="L65" i="67"/>
  <c r="AK64" i="67"/>
  <c r="AI64" i="67"/>
  <c r="AH64" i="67"/>
  <c r="AD64" i="67"/>
  <c r="AB64" i="67"/>
  <c r="AA64" i="67"/>
  <c r="W64" i="67"/>
  <c r="U64" i="67"/>
  <c r="P64" i="67"/>
  <c r="N64" i="67"/>
  <c r="M64" i="67"/>
  <c r="L64" i="67"/>
  <c r="R63" i="67"/>
  <c r="AN62" i="67"/>
  <c r="AM62" i="67"/>
  <c r="AL62" i="67"/>
  <c r="AK62" i="67"/>
  <c r="AI62" i="67"/>
  <c r="AJ62" i="67" s="1"/>
  <c r="AH62" i="67"/>
  <c r="AD62" i="67"/>
  <c r="AC62" i="67"/>
  <c r="AB62" i="67"/>
  <c r="AA62" i="67"/>
  <c r="Z62" i="67"/>
  <c r="Y62" i="67"/>
  <c r="W62" i="67"/>
  <c r="U62" i="67"/>
  <c r="T62" i="67" s="1"/>
  <c r="S62" i="67"/>
  <c r="P62" i="67"/>
  <c r="N62" i="67"/>
  <c r="R62" i="67" s="1"/>
  <c r="M62" i="67"/>
  <c r="L62" i="67"/>
  <c r="AK61" i="67"/>
  <c r="AI61" i="67"/>
  <c r="AH61" i="67"/>
  <c r="AD61" i="67"/>
  <c r="AB61" i="67"/>
  <c r="AG61" i="67" s="1"/>
  <c r="W61" i="67"/>
  <c r="U61" i="67"/>
  <c r="Z61" i="67" s="1"/>
  <c r="T61" i="67"/>
  <c r="S61" i="67"/>
  <c r="R61" i="67"/>
  <c r="Q61" i="67"/>
  <c r="P61" i="67"/>
  <c r="N61" i="67"/>
  <c r="O61" i="67" s="1"/>
  <c r="M61" i="67"/>
  <c r="L61" i="67"/>
  <c r="AK60" i="67"/>
  <c r="AI60" i="67"/>
  <c r="AD60" i="67"/>
  <c r="AB60" i="67"/>
  <c r="AA60" i="67"/>
  <c r="Z60" i="67"/>
  <c r="W60" i="67"/>
  <c r="U60" i="67"/>
  <c r="Y60" i="67" s="1"/>
  <c r="T60" i="67"/>
  <c r="S60" i="67"/>
  <c r="R60" i="67"/>
  <c r="P60" i="67"/>
  <c r="N60" i="67"/>
  <c r="Q60" i="67" s="1"/>
  <c r="L60" i="67"/>
  <c r="AK59" i="67"/>
  <c r="AI59" i="67"/>
  <c r="AG59" i="67"/>
  <c r="AF59" i="67"/>
  <c r="AE59" i="67"/>
  <c r="AD59" i="67"/>
  <c r="AC59" i="67"/>
  <c r="AB59" i="67"/>
  <c r="AA59" i="67" s="1"/>
  <c r="Y59" i="67"/>
  <c r="X59" i="67"/>
  <c r="W59" i="67"/>
  <c r="U59" i="67"/>
  <c r="Z59" i="67" s="1"/>
  <c r="T59" i="67"/>
  <c r="Q59" i="67"/>
  <c r="P59" i="67"/>
  <c r="N59" i="67"/>
  <c r="M59" i="67"/>
  <c r="L59" i="67"/>
  <c r="AN58" i="67"/>
  <c r="AM58" i="67"/>
  <c r="AK58" i="67"/>
  <c r="AJ58" i="67"/>
  <c r="AI58" i="67"/>
  <c r="AL58" i="67" s="1"/>
  <c r="AH58" i="67"/>
  <c r="AD58" i="67"/>
  <c r="AB58" i="67"/>
  <c r="AA58" i="67"/>
  <c r="Z58" i="67"/>
  <c r="Y58" i="67"/>
  <c r="W58" i="67"/>
  <c r="U58" i="67"/>
  <c r="T58" i="67"/>
  <c r="S58" i="67"/>
  <c r="R58" i="67"/>
  <c r="Q58" i="67"/>
  <c r="P58" i="67"/>
  <c r="N58" i="67"/>
  <c r="O58" i="67" s="1"/>
  <c r="M58" i="67"/>
  <c r="L58" i="67"/>
  <c r="AN57" i="67"/>
  <c r="AM57" i="67"/>
  <c r="AL57" i="67"/>
  <c r="AK57" i="67"/>
  <c r="AJ57" i="67"/>
  <c r="AI57" i="67"/>
  <c r="AH57" i="67" s="1"/>
  <c r="AD57" i="67"/>
  <c r="AB57" i="67"/>
  <c r="W57" i="67"/>
  <c r="U57" i="67"/>
  <c r="P57" i="67"/>
  <c r="N57" i="67"/>
  <c r="L57" i="67"/>
  <c r="AN56" i="67"/>
  <c r="AM56" i="67"/>
  <c r="AL56" i="67"/>
  <c r="AK56" i="67"/>
  <c r="AI56" i="67"/>
  <c r="AJ56" i="67" s="1"/>
  <c r="AH56" i="67"/>
  <c r="AG56" i="67"/>
  <c r="AD56" i="67"/>
  <c r="AB56" i="67"/>
  <c r="AF56" i="67" s="1"/>
  <c r="AA56" i="67"/>
  <c r="W56" i="67"/>
  <c r="U56" i="67"/>
  <c r="Z56" i="67" s="1"/>
  <c r="T56" i="67"/>
  <c r="R56" i="67"/>
  <c r="P56" i="67"/>
  <c r="O56" i="67"/>
  <c r="N56" i="67"/>
  <c r="Q56" i="67" s="1"/>
  <c r="M56" i="67"/>
  <c r="L56" i="67"/>
  <c r="AK55" i="67"/>
  <c r="AI55" i="67"/>
  <c r="AG55" i="67"/>
  <c r="AF55" i="67"/>
  <c r="AE55" i="67"/>
  <c r="AD55" i="67"/>
  <c r="AB55" i="67"/>
  <c r="AC55" i="67" s="1"/>
  <c r="AA55" i="67"/>
  <c r="X55" i="67"/>
  <c r="W55" i="67"/>
  <c r="U55" i="67"/>
  <c r="T55" i="67"/>
  <c r="R55" i="67"/>
  <c r="Q55" i="67"/>
  <c r="P55" i="67"/>
  <c r="N55" i="67"/>
  <c r="S55" i="67" s="1"/>
  <c r="M55" i="67"/>
  <c r="L55" i="67"/>
  <c r="AM54" i="67"/>
  <c r="AL54" i="67"/>
  <c r="AK54" i="67"/>
  <c r="AI54" i="67"/>
  <c r="AD54" i="67"/>
  <c r="AB54" i="67"/>
  <c r="AA54" i="67"/>
  <c r="W54" i="67"/>
  <c r="U54" i="67"/>
  <c r="T54" i="67"/>
  <c r="P54" i="67"/>
  <c r="N54" i="67"/>
  <c r="M54" i="67"/>
  <c r="L54" i="67"/>
  <c r="AK53" i="67"/>
  <c r="AI53" i="67"/>
  <c r="AH53" i="67"/>
  <c r="AD53" i="67"/>
  <c r="AB53" i="67"/>
  <c r="Z53" i="67"/>
  <c r="Y53" i="67"/>
  <c r="X53" i="67"/>
  <c r="W53" i="67"/>
  <c r="U53" i="67"/>
  <c r="V53" i="67" s="1"/>
  <c r="P53" i="67"/>
  <c r="N53" i="67"/>
  <c r="M53" i="67"/>
  <c r="L53" i="67"/>
  <c r="AK52" i="67"/>
  <c r="AI52" i="67"/>
  <c r="AH52" i="67" s="1"/>
  <c r="AD52" i="67"/>
  <c r="AB52" i="67"/>
  <c r="Z52" i="67"/>
  <c r="Y52" i="67"/>
  <c r="X52" i="67"/>
  <c r="W52" i="67"/>
  <c r="V52" i="67"/>
  <c r="U52" i="67"/>
  <c r="T52" i="67" s="1"/>
  <c r="P52" i="67"/>
  <c r="N52" i="67"/>
  <c r="L52" i="67"/>
  <c r="AK51" i="67"/>
  <c r="AI51" i="67"/>
  <c r="AH51" i="67"/>
  <c r="AG51" i="67"/>
  <c r="AF51" i="67"/>
  <c r="AE51" i="67"/>
  <c r="AD51" i="67"/>
  <c r="AB51" i="67"/>
  <c r="AC51" i="67" s="1"/>
  <c r="AA51" i="67"/>
  <c r="Z51" i="67"/>
  <c r="Y51" i="67"/>
  <c r="W51" i="67"/>
  <c r="U51" i="67"/>
  <c r="T51" i="67" s="1"/>
  <c r="S51" i="67"/>
  <c r="R51" i="67"/>
  <c r="P51" i="67"/>
  <c r="O51" i="67"/>
  <c r="N51" i="67"/>
  <c r="Q51" i="67" s="1"/>
  <c r="M51" i="67"/>
  <c r="L51" i="67"/>
  <c r="AM50" i="67"/>
  <c r="AL50" i="67"/>
  <c r="AK50" i="67"/>
  <c r="AI50" i="67"/>
  <c r="AN50" i="67" s="1"/>
  <c r="AH50" i="67"/>
  <c r="AD50" i="67"/>
  <c r="AB50" i="67"/>
  <c r="W50" i="67"/>
  <c r="U50" i="67"/>
  <c r="T50" i="67"/>
  <c r="P50" i="67"/>
  <c r="N50" i="67"/>
  <c r="M50" i="67" s="1"/>
  <c r="L50" i="67"/>
  <c r="AL49" i="67"/>
  <c r="AK49" i="67"/>
  <c r="AJ49" i="67"/>
  <c r="AI49" i="67"/>
  <c r="AH49" i="67"/>
  <c r="AD49" i="67"/>
  <c r="AB49" i="67"/>
  <c r="AC49" i="67" s="1"/>
  <c r="AA49" i="67"/>
  <c r="W49" i="67"/>
  <c r="U49" i="67"/>
  <c r="X49" i="67" s="1"/>
  <c r="T49" i="67"/>
  <c r="P49" i="67"/>
  <c r="N49" i="67"/>
  <c r="L49" i="67"/>
  <c r="AK48" i="67"/>
  <c r="AI48" i="67"/>
  <c r="AH48" i="67"/>
  <c r="AD48" i="67"/>
  <c r="AB48" i="67"/>
  <c r="AA48" i="67"/>
  <c r="Z48" i="67"/>
  <c r="W48" i="67"/>
  <c r="U48" i="67"/>
  <c r="P48" i="67"/>
  <c r="N48" i="67"/>
  <c r="M48" i="67"/>
  <c r="AN47" i="67"/>
  <c r="AM47" i="67"/>
  <c r="AL47" i="67"/>
  <c r="AK47" i="67"/>
  <c r="AI47" i="67"/>
  <c r="AJ47" i="67" s="1"/>
  <c r="AD47" i="67"/>
  <c r="AB47" i="67"/>
  <c r="AF47" i="67" s="1"/>
  <c r="AA47" i="67"/>
  <c r="W47" i="67"/>
  <c r="U47" i="67"/>
  <c r="V47" i="67" s="1"/>
  <c r="T47" i="67"/>
  <c r="P47" i="67"/>
  <c r="N47" i="67"/>
  <c r="M47" i="67"/>
  <c r="AK46" i="67"/>
  <c r="AI46" i="67"/>
  <c r="AD46" i="67"/>
  <c r="AB46" i="67"/>
  <c r="AA46" i="67" s="1"/>
  <c r="W46" i="67"/>
  <c r="U46" i="67"/>
  <c r="V46" i="67" s="1"/>
  <c r="T46" i="67"/>
  <c r="P46" i="67"/>
  <c r="N46" i="67"/>
  <c r="O46" i="67" s="1"/>
  <c r="M46" i="67"/>
  <c r="AN45" i="67"/>
  <c r="AM45" i="67"/>
  <c r="AL45" i="67"/>
  <c r="AK45" i="67"/>
  <c r="AJ45" i="67"/>
  <c r="AI45" i="67"/>
  <c r="AH45" i="67"/>
  <c r="AG45" i="67"/>
  <c r="AF45" i="67"/>
  <c r="AD45" i="67"/>
  <c r="AB45" i="67"/>
  <c r="AE45" i="67" s="1"/>
  <c r="AA45" i="67"/>
  <c r="W45" i="67"/>
  <c r="U45" i="67"/>
  <c r="P45" i="67"/>
  <c r="N45" i="67"/>
  <c r="R45" i="67" s="1"/>
  <c r="M45" i="67"/>
  <c r="AK44" i="67"/>
  <c r="AI44" i="67"/>
  <c r="AH44" i="67"/>
  <c r="AD44" i="67"/>
  <c r="AB44" i="67"/>
  <c r="AA44" i="67" s="1"/>
  <c r="W44" i="67"/>
  <c r="U44" i="67"/>
  <c r="T44" i="67" s="1"/>
  <c r="P44" i="67"/>
  <c r="N44" i="67"/>
  <c r="S44" i="67" s="1"/>
  <c r="M44" i="67"/>
  <c r="AK43" i="67"/>
  <c r="AI43" i="67"/>
  <c r="AD43" i="67"/>
  <c r="AB43" i="67"/>
  <c r="AA43" i="67"/>
  <c r="W43" i="67"/>
  <c r="U43" i="67"/>
  <c r="Y43" i="67" s="1"/>
  <c r="T43" i="67"/>
  <c r="S43" i="67"/>
  <c r="P43" i="67"/>
  <c r="N43" i="67"/>
  <c r="R43" i="67" s="1"/>
  <c r="M43" i="67"/>
  <c r="AK42" i="67"/>
  <c r="AI42" i="67"/>
  <c r="AD42" i="67"/>
  <c r="AB42" i="67"/>
  <c r="AA42" i="67" s="1"/>
  <c r="W42" i="67"/>
  <c r="U42" i="67"/>
  <c r="V42" i="67" s="1"/>
  <c r="T42" i="67"/>
  <c r="P42" i="67"/>
  <c r="N42" i="67"/>
  <c r="M42" i="67"/>
  <c r="AN41" i="67"/>
  <c r="AM41" i="67"/>
  <c r="AL41" i="67"/>
  <c r="AK41" i="67"/>
  <c r="AJ41" i="67"/>
  <c r="AI41" i="67"/>
  <c r="AH41" i="67"/>
  <c r="AD41" i="67"/>
  <c r="AB41" i="67"/>
  <c r="AG41" i="67" s="1"/>
  <c r="AA41" i="67"/>
  <c r="W41" i="67"/>
  <c r="U41" i="67"/>
  <c r="Z41" i="67" s="1"/>
  <c r="T41" i="67"/>
  <c r="P41" i="67"/>
  <c r="N41" i="67"/>
  <c r="AK40" i="67"/>
  <c r="AI40" i="67"/>
  <c r="AH40" i="67"/>
  <c r="AD40" i="67"/>
  <c r="AB40" i="67"/>
  <c r="AG40" i="67" s="1"/>
  <c r="AA40" i="67"/>
  <c r="Z40" i="67"/>
  <c r="Y40" i="67"/>
  <c r="X40" i="67"/>
  <c r="W40" i="67"/>
  <c r="V40" i="67"/>
  <c r="U40" i="67"/>
  <c r="T40" i="67"/>
  <c r="P40" i="67"/>
  <c r="N40" i="67"/>
  <c r="O40" i="67" s="1"/>
  <c r="AM39" i="67"/>
  <c r="AL39" i="67"/>
  <c r="AK39" i="67"/>
  <c r="AI39" i="67"/>
  <c r="AN39" i="67" s="1"/>
  <c r="AH39" i="67"/>
  <c r="AD39" i="67"/>
  <c r="AB39" i="67"/>
  <c r="W39" i="67"/>
  <c r="U39" i="67"/>
  <c r="V39" i="67" s="1"/>
  <c r="T39" i="67"/>
  <c r="P39" i="67"/>
  <c r="N39" i="67"/>
  <c r="O39" i="67" s="1"/>
  <c r="AK38" i="67"/>
  <c r="AJ38" i="67"/>
  <c r="AI38" i="67"/>
  <c r="AH38" i="67" s="1"/>
  <c r="AD38" i="67"/>
  <c r="AB38" i="67"/>
  <c r="W38" i="67"/>
  <c r="U38" i="67"/>
  <c r="T38" i="67" s="1"/>
  <c r="P38" i="67"/>
  <c r="N38" i="67"/>
  <c r="M38" i="67" s="1"/>
  <c r="AN37" i="67"/>
  <c r="AK37" i="67"/>
  <c r="AI37" i="67"/>
  <c r="AM37" i="67" s="1"/>
  <c r="AH37" i="67"/>
  <c r="AD37" i="67"/>
  <c r="AB37" i="67"/>
  <c r="AG37" i="67" s="1"/>
  <c r="AA37" i="67"/>
  <c r="W37" i="67"/>
  <c r="U37" i="67"/>
  <c r="Z37" i="67" s="1"/>
  <c r="T37" i="67"/>
  <c r="P37" i="67"/>
  <c r="N37" i="67"/>
  <c r="M37" i="67"/>
  <c r="AN36" i="67"/>
  <c r="AM36" i="67"/>
  <c r="AL36" i="67"/>
  <c r="AK36" i="67"/>
  <c r="AI36" i="67"/>
  <c r="AJ36" i="67" s="1"/>
  <c r="AH36" i="67"/>
  <c r="AD36" i="67"/>
  <c r="AB36" i="67"/>
  <c r="AE36" i="67" s="1"/>
  <c r="AA36" i="67"/>
  <c r="W36" i="67"/>
  <c r="U36" i="67"/>
  <c r="V36" i="67" s="1"/>
  <c r="T36" i="67"/>
  <c r="P36" i="67"/>
  <c r="N36" i="67"/>
  <c r="AK35" i="67"/>
  <c r="AJ35" i="67"/>
  <c r="AI35" i="67"/>
  <c r="AH35" i="67"/>
  <c r="AD35" i="67"/>
  <c r="AB35" i="67"/>
  <c r="AA35" i="67"/>
  <c r="W35" i="67"/>
  <c r="U35" i="67"/>
  <c r="T35" i="67"/>
  <c r="P35" i="67"/>
  <c r="N35" i="67"/>
  <c r="O35" i="67" s="1"/>
  <c r="M35" i="67"/>
  <c r="AK34" i="67"/>
  <c r="AI34" i="67"/>
  <c r="AH34" i="67"/>
  <c r="AD34" i="67"/>
  <c r="AB34" i="67"/>
  <c r="AC34" i="67" s="1"/>
  <c r="W34" i="67"/>
  <c r="U34" i="67"/>
  <c r="Z34" i="67" s="1"/>
  <c r="T34" i="67"/>
  <c r="P34" i="67"/>
  <c r="N34" i="67"/>
  <c r="O34" i="67" s="1"/>
  <c r="M34" i="67"/>
  <c r="AK33" i="67"/>
  <c r="AJ33" i="67"/>
  <c r="AI33" i="67"/>
  <c r="AH33" i="67"/>
  <c r="AD33" i="67"/>
  <c r="AB33" i="67"/>
  <c r="AA33" i="67" s="1"/>
  <c r="W33" i="67"/>
  <c r="U33" i="67"/>
  <c r="V33" i="67" s="1"/>
  <c r="T33" i="67"/>
  <c r="P33" i="67"/>
  <c r="N33" i="67"/>
  <c r="M33" i="67" s="1"/>
  <c r="AN32" i="67"/>
  <c r="AM32" i="67"/>
  <c r="AK32" i="67"/>
  <c r="AJ32" i="67"/>
  <c r="AI32" i="67"/>
  <c r="AL32" i="67" s="1"/>
  <c r="AH32" i="67"/>
  <c r="AD32" i="67"/>
  <c r="AB32" i="67"/>
  <c r="AA32" i="67"/>
  <c r="W32" i="67"/>
  <c r="U32" i="67"/>
  <c r="X32" i="67" s="1"/>
  <c r="T32" i="67"/>
  <c r="P32" i="67"/>
  <c r="N32" i="67"/>
  <c r="M32" i="67"/>
  <c r="AK31" i="67"/>
  <c r="AI31" i="67"/>
  <c r="AG31" i="67"/>
  <c r="AF31" i="67"/>
  <c r="AE31" i="67"/>
  <c r="AD31" i="67"/>
  <c r="AC31" i="67"/>
  <c r="AB31" i="67"/>
  <c r="AA31" i="67" s="1"/>
  <c r="W31" i="67"/>
  <c r="U31" i="67"/>
  <c r="T31" i="67" s="1"/>
  <c r="P31" i="67"/>
  <c r="N31" i="67"/>
  <c r="M31" i="67"/>
  <c r="R30" i="67"/>
  <c r="L18" i="67"/>
  <c r="L17" i="67"/>
  <c r="L15" i="67"/>
  <c r="L14" i="67"/>
  <c r="L13" i="67"/>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64" a="1"/>
  <c r="C1" i="67" a="1"/>
  <c r="C1" i="59" a="1"/>
  <c r="AA95" i="71" l="1"/>
  <c r="AA63" i="71"/>
  <c r="M89" i="71"/>
  <c r="AH94" i="71"/>
  <c r="M37" i="71"/>
  <c r="AA51" i="71"/>
  <c r="AH48" i="71"/>
  <c r="M40" i="71"/>
  <c r="AA44" i="71"/>
  <c r="T75" i="71"/>
  <c r="T93" i="71"/>
  <c r="M64" i="71"/>
  <c r="AH69" i="71"/>
  <c r="M90" i="71"/>
  <c r="AH90" i="71"/>
  <c r="AH79" i="71"/>
  <c r="AH63" i="71"/>
  <c r="M93" i="71"/>
  <c r="T35" i="71"/>
  <c r="M94" i="71"/>
  <c r="AA64" i="71"/>
  <c r="M31" i="71"/>
  <c r="AH46" i="71"/>
  <c r="T42" i="71"/>
  <c r="AA67" i="71"/>
  <c r="M73" i="71"/>
  <c r="AA40" i="71"/>
  <c r="T69" i="71"/>
  <c r="AH73" i="71"/>
  <c r="AA92" i="71"/>
  <c r="AH95" i="71"/>
  <c r="AH42" i="71"/>
  <c r="AH33" i="71"/>
  <c r="T54" i="71"/>
  <c r="M65" i="71"/>
  <c r="AA54" i="71"/>
  <c r="M61" i="71"/>
  <c r="T65" i="71"/>
  <c r="AH51" i="71"/>
  <c r="AH67" i="71"/>
  <c r="AH84" i="71"/>
  <c r="T77" i="71"/>
  <c r="AA50" i="71"/>
  <c r="Y90" i="71"/>
  <c r="M35" i="71"/>
  <c r="Z90" i="71"/>
  <c r="AA93" i="71"/>
  <c r="Q50" i="71"/>
  <c r="AE92" i="71"/>
  <c r="R50" i="71"/>
  <c r="M46" i="71"/>
  <c r="AA56" i="71"/>
  <c r="M67" i="71"/>
  <c r="AH77" i="71"/>
  <c r="T32" i="71"/>
  <c r="AA46" i="71"/>
  <c r="M63" i="71"/>
  <c r="T80" i="71"/>
  <c r="AN37" i="71"/>
  <c r="AL80" i="71"/>
  <c r="T44" i="71"/>
  <c r="AA58" i="71"/>
  <c r="AM80" i="71"/>
  <c r="X92" i="71"/>
  <c r="AN94" i="71"/>
  <c r="V94" i="71"/>
  <c r="X77" i="71"/>
  <c r="AJ80" i="71"/>
  <c r="AM37" i="71"/>
  <c r="AJ67" i="71"/>
  <c r="T30" i="71"/>
  <c r="AL52" i="71"/>
  <c r="T78" i="71"/>
  <c r="T82" i="71"/>
  <c r="AN80" i="71"/>
  <c r="Y92" i="71"/>
  <c r="AJ52" i="71"/>
  <c r="AN52" i="71"/>
  <c r="AL67" i="71"/>
  <c r="AN67" i="71"/>
  <c r="AG92" i="71"/>
  <c r="AH38" i="71"/>
  <c r="AA73" i="71"/>
  <c r="AA82" i="71"/>
  <c r="X90" i="71"/>
  <c r="AC90" i="71"/>
  <c r="AJ64" i="71"/>
  <c r="AL82" i="71"/>
  <c r="AL95" i="71"/>
  <c r="AM82" i="71"/>
  <c r="AJ35" i="71"/>
  <c r="AL35" i="71"/>
  <c r="AM35" i="71"/>
  <c r="T46" i="71"/>
  <c r="AH75" i="71"/>
  <c r="AM79" i="71"/>
  <c r="AA91" i="71"/>
  <c r="AM93" i="71"/>
  <c r="Y89" i="71"/>
  <c r="AL38" i="71"/>
  <c r="X48" i="71"/>
  <c r="AM51" i="71"/>
  <c r="AF93" i="71"/>
  <c r="AM38" i="71"/>
  <c r="Y48" i="71"/>
  <c r="AN51" i="71"/>
  <c r="AG93" i="71"/>
  <c r="AJ95" i="71"/>
  <c r="AN38" i="71"/>
  <c r="Z48" i="71"/>
  <c r="M52" i="71"/>
  <c r="AH71" i="71"/>
  <c r="M91" i="71"/>
  <c r="AF54" i="71"/>
  <c r="X31" i="71"/>
  <c r="AM69" i="71"/>
  <c r="V35" i="71"/>
  <c r="AG95" i="71"/>
  <c r="Z89" i="71"/>
  <c r="AM95" i="71"/>
  <c r="AC56" i="71"/>
  <c r="Q40" i="71"/>
  <c r="Y59" i="71"/>
  <c r="AC32" i="71"/>
  <c r="AN35" i="71"/>
  <c r="T40" i="71"/>
  <c r="Z59" i="71"/>
  <c r="AJ75" i="71"/>
  <c r="R90" i="71"/>
  <c r="V92" i="71"/>
  <c r="T94" i="71"/>
  <c r="T96" i="71"/>
  <c r="X59" i="71"/>
  <c r="AG32" i="71"/>
  <c r="M77" i="71"/>
  <c r="T84" i="71"/>
  <c r="AL65" i="71"/>
  <c r="Y93" i="71"/>
  <c r="AH45" i="71"/>
  <c r="AH59" i="71"/>
  <c r="O89" i="71"/>
  <c r="AJ65" i="71"/>
  <c r="AA37" i="71"/>
  <c r="AE40" i="71"/>
  <c r="AM52" i="71"/>
  <c r="AH72" i="71"/>
  <c r="AH96" i="71"/>
  <c r="AN69" i="71"/>
  <c r="AN65" i="71"/>
  <c r="AN82" i="71"/>
  <c r="X89" i="71"/>
  <c r="AJ72" i="71"/>
  <c r="AJ96" i="71"/>
  <c r="AL33" i="71"/>
  <c r="AE46" i="71"/>
  <c r="Y31" i="71"/>
  <c r="Z31" i="71"/>
  <c r="AL54" i="71"/>
  <c r="AC91" i="71"/>
  <c r="AM54" i="71"/>
  <c r="AE95" i="71"/>
  <c r="AF91" i="71"/>
  <c r="AL51" i="71"/>
  <c r="AE93" i="71"/>
  <c r="AH30" i="71"/>
  <c r="AH37" i="71"/>
  <c r="O61" i="71"/>
  <c r="AM64" i="71"/>
  <c r="AF90" i="71"/>
  <c r="AF92" i="71"/>
  <c r="AJ94" i="71"/>
  <c r="S89" i="71"/>
  <c r="AJ78" i="71"/>
  <c r="Y33" i="71"/>
  <c r="Q46" i="71"/>
  <c r="AE50" i="71"/>
  <c r="AN72" i="71"/>
  <c r="AL84" i="71"/>
  <c r="AM96" i="71"/>
  <c r="AM71" i="71"/>
  <c r="AJ30" i="71"/>
  <c r="S61" i="71"/>
  <c r="AM84" i="71"/>
  <c r="AL94" i="71"/>
  <c r="AN96" i="71"/>
  <c r="O93" i="71"/>
  <c r="AM33" i="71"/>
  <c r="AJ69" i="71"/>
  <c r="R89" i="71"/>
  <c r="Y78" i="71"/>
  <c r="Z78" i="71"/>
  <c r="AN54" i="71"/>
  <c r="AE91" i="71"/>
  <c r="Y79" i="71"/>
  <c r="AL37" i="71"/>
  <c r="AN84" i="71"/>
  <c r="M58" i="71"/>
  <c r="S58" i="71"/>
  <c r="Q72" i="71"/>
  <c r="AF59" i="71"/>
  <c r="S72" i="71"/>
  <c r="V75" i="71"/>
  <c r="AG79" i="71"/>
  <c r="AE63" i="71"/>
  <c r="X65" i="71"/>
  <c r="AE82" i="71"/>
  <c r="AF63" i="71"/>
  <c r="Y65" i="71"/>
  <c r="X75" i="71"/>
  <c r="AF82" i="71"/>
  <c r="AG63" i="71"/>
  <c r="Y75" i="71"/>
  <c r="O58" i="71"/>
  <c r="R58" i="71"/>
  <c r="V78" i="71"/>
  <c r="M80" i="71"/>
  <c r="AF77" i="71"/>
  <c r="AC79" i="71"/>
  <c r="Y63" i="71"/>
  <c r="AG77" i="71"/>
  <c r="AE79" i="71"/>
  <c r="V58" i="71"/>
  <c r="X58" i="71"/>
  <c r="O64" i="71"/>
  <c r="AC78" i="71"/>
  <c r="V80" i="71"/>
  <c r="Y58" i="71"/>
  <c r="Z58" i="71"/>
  <c r="AC61" i="71"/>
  <c r="O71" i="71"/>
  <c r="AE78" i="71"/>
  <c r="Z80" i="71"/>
  <c r="AF78" i="71"/>
  <c r="V84" i="71"/>
  <c r="AE61" i="71"/>
  <c r="Q71" i="71"/>
  <c r="Q73" i="71"/>
  <c r="AG78" i="71"/>
  <c r="AF61" i="71"/>
  <c r="R71" i="71"/>
  <c r="R73" i="71"/>
  <c r="Q77" i="71"/>
  <c r="AG61" i="71"/>
  <c r="S71" i="71"/>
  <c r="S73" i="71"/>
  <c r="AE64" i="71"/>
  <c r="AF64" i="71"/>
  <c r="V77" i="71"/>
  <c r="M59" i="71"/>
  <c r="AG64" i="71"/>
  <c r="AA71" i="71"/>
  <c r="Z73" i="71"/>
  <c r="M79" i="71"/>
  <c r="X63" i="71"/>
  <c r="R59" i="71"/>
  <c r="Z77" i="71"/>
  <c r="T79" i="71"/>
  <c r="M82" i="71"/>
  <c r="V63" i="71"/>
  <c r="AE77" i="71"/>
  <c r="V65" i="71"/>
  <c r="R72" i="71"/>
  <c r="AF79" i="71"/>
  <c r="AC82" i="71"/>
  <c r="T63" i="71"/>
  <c r="AA77" i="71"/>
  <c r="R44" i="71"/>
  <c r="Q44" i="71"/>
  <c r="S44" i="71"/>
  <c r="T37" i="71"/>
  <c r="O50" i="71"/>
  <c r="AE37" i="71"/>
  <c r="AF37" i="71"/>
  <c r="AC40" i="71"/>
  <c r="AC50" i="71"/>
  <c r="AA52" i="71"/>
  <c r="T56" i="71"/>
  <c r="AF40" i="71"/>
  <c r="AF50" i="71"/>
  <c r="AC52" i="71"/>
  <c r="V30" i="71"/>
  <c r="V32" i="71"/>
  <c r="AF52" i="71"/>
  <c r="Z30" i="71"/>
  <c r="O42" i="71"/>
  <c r="V45" i="71"/>
  <c r="AG56" i="71"/>
  <c r="Q42" i="71"/>
  <c r="X45" i="71"/>
  <c r="T48" i="71"/>
  <c r="T51" i="71"/>
  <c r="AE32" i="71"/>
  <c r="Z35" i="71"/>
  <c r="R42" i="71"/>
  <c r="Y45" i="71"/>
  <c r="AF32" i="71"/>
  <c r="V38" i="71"/>
  <c r="S42" i="71"/>
  <c r="Z45" i="71"/>
  <c r="AC51" i="71"/>
  <c r="AE51" i="71"/>
  <c r="M33" i="71"/>
  <c r="AF51" i="71"/>
  <c r="V31" i="71"/>
  <c r="T33" i="71"/>
  <c r="AE33" i="71"/>
  <c r="AF33" i="71"/>
  <c r="X46" i="71"/>
  <c r="AG33" i="71"/>
  <c r="AC37" i="71"/>
  <c r="Y46" i="71"/>
  <c r="Z46" i="71"/>
  <c r="X30" i="71"/>
  <c r="Y32" i="71"/>
  <c r="AG52" i="71"/>
  <c r="Z32" i="71"/>
  <c r="O46" i="71"/>
  <c r="M50" i="71"/>
  <c r="AN50" i="71"/>
  <c r="AM50" i="71"/>
  <c r="AL50" i="71"/>
  <c r="AC89" i="71"/>
  <c r="AA31" i="71"/>
  <c r="Y42" i="71"/>
  <c r="X42" i="71"/>
  <c r="Z42" i="71"/>
  <c r="AJ50" i="71"/>
  <c r="AF31" i="71"/>
  <c r="AG31" i="71"/>
  <c r="AC48" i="71"/>
  <c r="AJ93" i="71"/>
  <c r="O40" i="71"/>
  <c r="AE48" i="71"/>
  <c r="R67" i="71"/>
  <c r="Q67" i="71"/>
  <c r="S67" i="71"/>
  <c r="AL93" i="71"/>
  <c r="Z72" i="71"/>
  <c r="Y72" i="71"/>
  <c r="AC31" i="71"/>
  <c r="AE58" i="71"/>
  <c r="AF58" i="71"/>
  <c r="AG58" i="71"/>
  <c r="AN91" i="71"/>
  <c r="AL91" i="71"/>
  <c r="AJ91" i="71"/>
  <c r="AM91" i="71"/>
  <c r="AC45" i="71"/>
  <c r="AE45" i="71"/>
  <c r="AG45" i="71"/>
  <c r="AF45" i="71"/>
  <c r="AF48" i="71"/>
  <c r="AL61" i="71"/>
  <c r="AJ61" i="71"/>
  <c r="AN61" i="71"/>
  <c r="AM61" i="71"/>
  <c r="AG48" i="71"/>
  <c r="Q54" i="71"/>
  <c r="O54" i="71"/>
  <c r="S54" i="71"/>
  <c r="R54" i="71"/>
  <c r="AN93" i="71"/>
  <c r="R40" i="71"/>
  <c r="AF75" i="71"/>
  <c r="AE75" i="71"/>
  <c r="AG75" i="71"/>
  <c r="AJ79" i="71"/>
  <c r="AJ33" i="71"/>
  <c r="AC75" i="71"/>
  <c r="AA90" i="71"/>
  <c r="AL79" i="71"/>
  <c r="AG30" i="71"/>
  <c r="AE30" i="71"/>
  <c r="AF30" i="71"/>
  <c r="R96" i="71"/>
  <c r="S96" i="71"/>
  <c r="AC30" i="71"/>
  <c r="V44" i="71"/>
  <c r="AL64" i="71"/>
  <c r="AE90" i="71"/>
  <c r="O96" i="71"/>
  <c r="X71" i="71"/>
  <c r="V71" i="71"/>
  <c r="Z71" i="71"/>
  <c r="Y71" i="71"/>
  <c r="X44" i="71"/>
  <c r="AN64" i="71"/>
  <c r="Q96" i="71"/>
  <c r="Y44" i="71"/>
  <c r="AC59" i="71"/>
  <c r="Q84" i="71"/>
  <c r="S84" i="71"/>
  <c r="R84" i="71"/>
  <c r="AL92" i="71"/>
  <c r="AN92" i="71"/>
  <c r="AM92" i="71"/>
  <c r="AF46" i="71"/>
  <c r="AG46" i="71"/>
  <c r="AE59" i="71"/>
  <c r="V73" i="71"/>
  <c r="O84" i="71"/>
  <c r="AJ92" i="71"/>
  <c r="S38" i="71"/>
  <c r="Q38" i="71"/>
  <c r="R38" i="71"/>
  <c r="O38" i="71"/>
  <c r="X73" i="71"/>
  <c r="M69" i="71"/>
  <c r="Y73" i="71"/>
  <c r="AM78" i="71"/>
  <c r="AL78" i="71"/>
  <c r="AN78" i="71"/>
  <c r="AM32" i="71"/>
  <c r="AL32" i="71"/>
  <c r="AN32" i="71"/>
  <c r="S56" i="71"/>
  <c r="R56" i="71"/>
  <c r="O69" i="71"/>
  <c r="AM63" i="71"/>
  <c r="AN63" i="71"/>
  <c r="Q69" i="71"/>
  <c r="V72" i="71"/>
  <c r="X72" i="71"/>
  <c r="AJ32" i="71"/>
  <c r="O56" i="71"/>
  <c r="Q56" i="71"/>
  <c r="AJ63" i="71"/>
  <c r="R69" i="71"/>
  <c r="Q95" i="71"/>
  <c r="O95" i="71"/>
  <c r="R95" i="71"/>
  <c r="S95" i="71"/>
  <c r="AH50" i="71"/>
  <c r="AF89" i="71"/>
  <c r="AE89" i="71"/>
  <c r="AG89" i="71"/>
  <c r="V89" i="71"/>
  <c r="O94" i="71"/>
  <c r="Q37" i="71"/>
  <c r="AC44" i="71"/>
  <c r="AL48" i="71"/>
  <c r="O52" i="71"/>
  <c r="AJ59" i="71"/>
  <c r="V69" i="71"/>
  <c r="AE73" i="71"/>
  <c r="Q82" i="71"/>
  <c r="AJ90" i="71"/>
  <c r="V96" i="71"/>
  <c r="AC73" i="71"/>
  <c r="AL31" i="71"/>
  <c r="O35" i="71"/>
  <c r="R37" i="71"/>
  <c r="X40" i="71"/>
  <c r="AA42" i="71"/>
  <c r="AJ46" i="71"/>
  <c r="AM48" i="71"/>
  <c r="M51" i="71"/>
  <c r="V56" i="71"/>
  <c r="AH58" i="71"/>
  <c r="Q65" i="71"/>
  <c r="T67" i="71"/>
  <c r="AC72" i="71"/>
  <c r="AF73" i="71"/>
  <c r="AL77" i="71"/>
  <c r="O80" i="71"/>
  <c r="R82" i="71"/>
  <c r="AH89" i="71"/>
  <c r="Q94" i="71"/>
  <c r="T95" i="71"/>
  <c r="AJ31" i="71"/>
  <c r="AM31" i="71"/>
  <c r="S37" i="71"/>
  <c r="Y40" i="71"/>
  <c r="AE44" i="71"/>
  <c r="AN48" i="71"/>
  <c r="Q52" i="71"/>
  <c r="AL59" i="71"/>
  <c r="R65" i="71"/>
  <c r="X69" i="71"/>
  <c r="AM77" i="71"/>
  <c r="S82" i="71"/>
  <c r="AL90" i="71"/>
  <c r="R94" i="71"/>
  <c r="X96" i="71"/>
  <c r="V40" i="71"/>
  <c r="Q35" i="71"/>
  <c r="AC42" i="71"/>
  <c r="AF44" i="71"/>
  <c r="AL46" i="71"/>
  <c r="O51" i="71"/>
  <c r="R52" i="71"/>
  <c r="X56" i="71"/>
  <c r="AJ58" i="71"/>
  <c r="AM59" i="71"/>
  <c r="S65" i="71"/>
  <c r="V67" i="71"/>
  <c r="Y69" i="71"/>
  <c r="AE72" i="71"/>
  <c r="AN77" i="71"/>
  <c r="Q80" i="71"/>
  <c r="AJ89" i="71"/>
  <c r="AM90" i="71"/>
  <c r="V95" i="71"/>
  <c r="Y96" i="71"/>
  <c r="AL30" i="71"/>
  <c r="O33" i="71"/>
  <c r="R35" i="71"/>
  <c r="X38" i="71"/>
  <c r="AJ45" i="71"/>
  <c r="AM46" i="71"/>
  <c r="V54" i="71"/>
  <c r="Y56" i="71"/>
  <c r="Q64" i="71"/>
  <c r="AC71" i="71"/>
  <c r="AF72" i="71"/>
  <c r="AL75" i="71"/>
  <c r="O79" i="71"/>
  <c r="R80" i="71"/>
  <c r="X84" i="71"/>
  <c r="Q93" i="71"/>
  <c r="AM30" i="71"/>
  <c r="M32" i="71"/>
  <c r="V37" i="71"/>
  <c r="Y38" i="71"/>
  <c r="AE42" i="71"/>
  <c r="AH44" i="71"/>
  <c r="Q51" i="71"/>
  <c r="T52" i="71"/>
  <c r="AL58" i="71"/>
  <c r="O63" i="71"/>
  <c r="R64" i="71"/>
  <c r="X67" i="71"/>
  <c r="AA69" i="71"/>
  <c r="AJ73" i="71"/>
  <c r="AM75" i="71"/>
  <c r="M78" i="71"/>
  <c r="V82" i="71"/>
  <c r="Y84" i="71"/>
  <c r="AL89" i="71"/>
  <c r="O92" i="71"/>
  <c r="R93" i="71"/>
  <c r="X95" i="71"/>
  <c r="AA96" i="71"/>
  <c r="Q33" i="71"/>
  <c r="AF42" i="71"/>
  <c r="AL45" i="71"/>
  <c r="R51" i="71"/>
  <c r="X54" i="71"/>
  <c r="AM58" i="71"/>
  <c r="Y67" i="71"/>
  <c r="AE71" i="71"/>
  <c r="Q79" i="71"/>
  <c r="AM89" i="71"/>
  <c r="Y95" i="71"/>
  <c r="O32" i="71"/>
  <c r="R33" i="71"/>
  <c r="X37" i="71"/>
  <c r="AA38" i="71"/>
  <c r="AJ44" i="71"/>
  <c r="AM45" i="71"/>
  <c r="M48" i="71"/>
  <c r="V52" i="71"/>
  <c r="Y54" i="71"/>
  <c r="Q63" i="71"/>
  <c r="T64" i="71"/>
  <c r="AC69" i="71"/>
  <c r="AF71" i="71"/>
  <c r="AL73" i="71"/>
  <c r="O78" i="71"/>
  <c r="R79" i="71"/>
  <c r="X82" i="71"/>
  <c r="AA84" i="71"/>
  <c r="Q92" i="71"/>
  <c r="AC96" i="71"/>
  <c r="Y37" i="71"/>
  <c r="R63" i="71"/>
  <c r="AM73" i="71"/>
  <c r="Y82" i="71"/>
  <c r="O91" i="71"/>
  <c r="R92" i="71"/>
  <c r="X94" i="71"/>
  <c r="Q32" i="71"/>
  <c r="AC38" i="71"/>
  <c r="AL44" i="71"/>
  <c r="O48" i="71"/>
  <c r="X52" i="71"/>
  <c r="V64" i="71"/>
  <c r="AE69" i="71"/>
  <c r="Q78" i="71"/>
  <c r="AC84" i="71"/>
  <c r="V93" i="71"/>
  <c r="Y94" i="71"/>
  <c r="AE96" i="71"/>
  <c r="O31" i="71"/>
  <c r="R32" i="71"/>
  <c r="X35" i="71"/>
  <c r="AJ42" i="71"/>
  <c r="AM44" i="71"/>
  <c r="V51" i="71"/>
  <c r="Y52" i="71"/>
  <c r="AE56" i="71"/>
  <c r="Q61" i="71"/>
  <c r="AC67" i="71"/>
  <c r="AF69" i="71"/>
  <c r="AL72" i="71"/>
  <c r="O77" i="71"/>
  <c r="R78" i="71"/>
  <c r="X80" i="71"/>
  <c r="Q91" i="71"/>
  <c r="AC95" i="71"/>
  <c r="AF96" i="71"/>
  <c r="M30" i="71"/>
  <c r="V33" i="71"/>
  <c r="AE38" i="71"/>
  <c r="AH40" i="71"/>
  <c r="Q48" i="71"/>
  <c r="T50" i="71"/>
  <c r="AC54" i="71"/>
  <c r="O59" i="71"/>
  <c r="X64" i="71"/>
  <c r="AA65" i="71"/>
  <c r="AJ71" i="71"/>
  <c r="M75" i="71"/>
  <c r="V79" i="71"/>
  <c r="AE84" i="71"/>
  <c r="O90" i="71"/>
  <c r="R91" i="71"/>
  <c r="X93" i="71"/>
  <c r="AA94" i="71"/>
  <c r="Q31" i="71"/>
  <c r="AF38" i="71"/>
  <c r="AL42" i="71"/>
  <c r="R48" i="71"/>
  <c r="X51" i="71"/>
  <c r="Y64" i="71"/>
  <c r="AE67" i="71"/>
  <c r="AF84" i="71"/>
  <c r="O30" i="71"/>
  <c r="R31" i="71"/>
  <c r="X33" i="71"/>
  <c r="AA35" i="71"/>
  <c r="AJ40" i="71"/>
  <c r="AM42" i="71"/>
  <c r="M45" i="71"/>
  <c r="V50" i="71"/>
  <c r="Y51" i="71"/>
  <c r="AE54" i="71"/>
  <c r="AH56" i="71"/>
  <c r="Q59" i="71"/>
  <c r="T61" i="71"/>
  <c r="AC65" i="71"/>
  <c r="AF67" i="71"/>
  <c r="AL71" i="71"/>
  <c r="O75" i="71"/>
  <c r="R77" i="71"/>
  <c r="X79" i="71"/>
  <c r="AA80" i="71"/>
  <c r="Q90" i="71"/>
  <c r="T91" i="71"/>
  <c r="AC94" i="71"/>
  <c r="Q30" i="71"/>
  <c r="AC35" i="71"/>
  <c r="AL40" i="71"/>
  <c r="O45" i="71"/>
  <c r="R46" i="71"/>
  <c r="X50" i="71"/>
  <c r="AJ56" i="71"/>
  <c r="V61" i="71"/>
  <c r="AE65" i="71"/>
  <c r="Q75" i="71"/>
  <c r="AC80" i="71"/>
  <c r="V91" i="71"/>
  <c r="AE94" i="71"/>
  <c r="R30" i="71"/>
  <c r="AA33" i="71"/>
  <c r="AM40" i="71"/>
  <c r="M44" i="71"/>
  <c r="Y50" i="71"/>
  <c r="AH54" i="71"/>
  <c r="T59" i="71"/>
  <c r="AF65" i="71"/>
  <c r="R75" i="71"/>
  <c r="T90" i="71"/>
  <c r="AF94" i="71"/>
  <c r="AE35" i="71"/>
  <c r="Q45" i="71"/>
  <c r="AL56" i="71"/>
  <c r="X61" i="71"/>
  <c r="M72" i="71"/>
  <c r="AE80" i="71"/>
  <c r="AH82" i="71"/>
  <c r="X91" i="71"/>
  <c r="AF35" i="71"/>
  <c r="R45" i="71"/>
  <c r="AM56" i="71"/>
  <c r="Y61" i="71"/>
  <c r="AF80" i="71"/>
  <c r="Y91" i="71"/>
  <c r="AL82" i="70"/>
  <c r="AH32" i="70"/>
  <c r="X57" i="70"/>
  <c r="AN57" i="70"/>
  <c r="S58" i="70"/>
  <c r="L58" i="70" s="1"/>
  <c r="O57" i="70"/>
  <c r="L57" i="70" s="1"/>
  <c r="Q57" i="70"/>
  <c r="T58" i="70"/>
  <c r="AJ58" i="70"/>
  <c r="AC31" i="70"/>
  <c r="AJ32" i="70"/>
  <c r="R57" i="70"/>
  <c r="Z57" i="70"/>
  <c r="S57" i="70"/>
  <c r="V58" i="70"/>
  <c r="AL58" i="70"/>
  <c r="AF31" i="70"/>
  <c r="Z32" i="70"/>
  <c r="AG31" i="70"/>
  <c r="Y32" i="70"/>
  <c r="M32" i="70"/>
  <c r="Q32" i="70"/>
  <c r="R32" i="70"/>
  <c r="S32" i="70"/>
  <c r="AA32" i="70"/>
  <c r="T32" i="70"/>
  <c r="AC32" i="70"/>
  <c r="V32" i="70"/>
  <c r="AL32" i="70"/>
  <c r="AE32" i="70"/>
  <c r="AM32" i="70"/>
  <c r="AH31" i="70"/>
  <c r="Y31" i="70"/>
  <c r="AA83" i="70"/>
  <c r="M31" i="70"/>
  <c r="Z31" i="70"/>
  <c r="AJ82" i="70"/>
  <c r="Z84" i="70"/>
  <c r="AN31" i="70"/>
  <c r="S31" i="70"/>
  <c r="AA31" i="70"/>
  <c r="T31" i="70"/>
  <c r="AJ31" i="70"/>
  <c r="V80" i="70"/>
  <c r="V31" i="70"/>
  <c r="AL31" i="70"/>
  <c r="AN82" i="70"/>
  <c r="Z80" i="70"/>
  <c r="AA70" i="70"/>
  <c r="AH81" i="70"/>
  <c r="AH82" i="70"/>
  <c r="R84" i="70"/>
  <c r="T84" i="70"/>
  <c r="X80" i="70"/>
  <c r="AA84" i="70"/>
  <c r="AA69" i="70"/>
  <c r="AE81" i="70"/>
  <c r="AE83" i="70"/>
  <c r="S84" i="70"/>
  <c r="AH84" i="70"/>
  <c r="AA71" i="70"/>
  <c r="AF83" i="70"/>
  <c r="AG81" i="70"/>
  <c r="T80" i="70"/>
  <c r="AE80" i="70"/>
  <c r="Y81" i="70"/>
  <c r="Q83" i="70"/>
  <c r="AG83" i="70"/>
  <c r="M70" i="70"/>
  <c r="AH80" i="70"/>
  <c r="Z81" i="70"/>
  <c r="M82" i="70"/>
  <c r="O81" i="70"/>
  <c r="AJ80" i="70"/>
  <c r="AA81" i="70"/>
  <c r="M83" i="70"/>
  <c r="X83" i="70"/>
  <c r="Q81" i="70"/>
  <c r="Y83" i="70"/>
  <c r="AL80" i="70"/>
  <c r="R81" i="70"/>
  <c r="AC81" i="70"/>
  <c r="O83" i="70"/>
  <c r="AF84" i="70"/>
  <c r="T53" i="70"/>
  <c r="AA73" i="70"/>
  <c r="AM80" i="70"/>
  <c r="S81" i="70"/>
  <c r="AM83" i="70"/>
  <c r="V84" i="70"/>
  <c r="AN83" i="70"/>
  <c r="AF80" i="70"/>
  <c r="T82" i="70"/>
  <c r="S83" i="70"/>
  <c r="X84" i="70"/>
  <c r="M80" i="70"/>
  <c r="AC80" i="70"/>
  <c r="X81" i="70"/>
  <c r="AN81" i="70"/>
  <c r="S82" i="70"/>
  <c r="AA82" i="70"/>
  <c r="V83" i="70"/>
  <c r="AL83" i="70"/>
  <c r="Q84" i="70"/>
  <c r="AG84" i="70"/>
  <c r="Y52" i="70"/>
  <c r="V82" i="70"/>
  <c r="AJ84" i="70"/>
  <c r="M44" i="70"/>
  <c r="Z52" i="70"/>
  <c r="M69" i="70"/>
  <c r="AF69" i="70"/>
  <c r="Z70" i="70"/>
  <c r="T71" i="70"/>
  <c r="AL72" i="70"/>
  <c r="Q80" i="70"/>
  <c r="AG80" i="70"/>
  <c r="T81" i="70"/>
  <c r="AJ81" i="70"/>
  <c r="O82" i="70"/>
  <c r="AE82" i="70"/>
  <c r="Z83" i="70"/>
  <c r="AH83" i="70"/>
  <c r="M84" i="70"/>
  <c r="AC84" i="70"/>
  <c r="R80" i="70"/>
  <c r="X82" i="70"/>
  <c r="AF82" i="70"/>
  <c r="AL84" i="70"/>
  <c r="AA53" i="70"/>
  <c r="S80" i="70"/>
  <c r="AL81" i="70"/>
  <c r="Q82" i="70"/>
  <c r="Y82" i="70"/>
  <c r="AG82" i="70"/>
  <c r="AM84" i="70"/>
  <c r="Y70" i="70"/>
  <c r="V71" i="70"/>
  <c r="AM72" i="70"/>
  <c r="T55" i="70"/>
  <c r="AN72" i="70"/>
  <c r="AH73" i="70"/>
  <c r="AG69" i="70"/>
  <c r="AN52" i="70"/>
  <c r="Z55" i="70"/>
  <c r="AH69" i="70"/>
  <c r="X70" i="70"/>
  <c r="AC72" i="70"/>
  <c r="AN70" i="70"/>
  <c r="V72" i="70"/>
  <c r="AC73" i="70"/>
  <c r="R70" i="70"/>
  <c r="AE72" i="70"/>
  <c r="S70" i="70"/>
  <c r="AC70" i="70"/>
  <c r="X72" i="70"/>
  <c r="AF72" i="70"/>
  <c r="AC69" i="70"/>
  <c r="AL69" i="70"/>
  <c r="S71" i="70"/>
  <c r="Y72" i="70"/>
  <c r="AG72" i="70"/>
  <c r="AM69" i="70"/>
  <c r="AF70" i="70"/>
  <c r="Z72" i="70"/>
  <c r="AH54" i="70"/>
  <c r="Y55" i="70"/>
  <c r="AN69" i="70"/>
  <c r="AG70" i="70"/>
  <c r="Z73" i="70"/>
  <c r="M73" i="70"/>
  <c r="R73" i="70"/>
  <c r="S73" i="70"/>
  <c r="Q70" i="70"/>
  <c r="AA52" i="70"/>
  <c r="Y54" i="70"/>
  <c r="O69" i="70"/>
  <c r="AH70" i="70"/>
  <c r="M71" i="70"/>
  <c r="AC71" i="70"/>
  <c r="T73" i="70"/>
  <c r="AJ73" i="70"/>
  <c r="Z54" i="70"/>
  <c r="Q55" i="70"/>
  <c r="X69" i="70"/>
  <c r="AL71" i="70"/>
  <c r="Q72" i="70"/>
  <c r="AJ71" i="70"/>
  <c r="T64" i="70"/>
  <c r="AH42" i="70"/>
  <c r="S53" i="70"/>
  <c r="S55" i="70"/>
  <c r="AH55" i="70"/>
  <c r="Q69" i="70"/>
  <c r="Y69" i="70"/>
  <c r="T70" i="70"/>
  <c r="AJ70" i="70"/>
  <c r="O71" i="70"/>
  <c r="AE71" i="70"/>
  <c r="AM71" i="70"/>
  <c r="R72" i="70"/>
  <c r="AH72" i="70"/>
  <c r="V73" i="70"/>
  <c r="AL73" i="70"/>
  <c r="V69" i="70"/>
  <c r="AF52" i="70"/>
  <c r="R69" i="70"/>
  <c r="Z69" i="70"/>
  <c r="X71" i="70"/>
  <c r="AF71" i="70"/>
  <c r="AN71" i="70"/>
  <c r="S72" i="70"/>
  <c r="O73" i="70"/>
  <c r="AE73" i="70"/>
  <c r="AM73" i="70"/>
  <c r="V52" i="70"/>
  <c r="AG52" i="70"/>
  <c r="AL70" i="70"/>
  <c r="Q71" i="70"/>
  <c r="Y71" i="70"/>
  <c r="X73" i="70"/>
  <c r="AF73" i="70"/>
  <c r="O72" i="70"/>
  <c r="AN42" i="70"/>
  <c r="T54" i="70"/>
  <c r="AA45" i="70"/>
  <c r="X52" i="70"/>
  <c r="V53" i="70"/>
  <c r="AA54" i="70"/>
  <c r="R55" i="70"/>
  <c r="Q52" i="70"/>
  <c r="AL54" i="70"/>
  <c r="AG55" i="70"/>
  <c r="R52" i="70"/>
  <c r="AM54" i="70"/>
  <c r="AE67" i="70"/>
  <c r="S52" i="70"/>
  <c r="V54" i="70"/>
  <c r="AE54" i="70"/>
  <c r="AN54" i="70"/>
  <c r="AF54" i="70"/>
  <c r="M55" i="70"/>
  <c r="AJ55" i="70"/>
  <c r="AG54" i="70"/>
  <c r="AC42" i="70"/>
  <c r="AJ53" i="70"/>
  <c r="O54" i="70"/>
  <c r="AH52" i="70"/>
  <c r="M53" i="70"/>
  <c r="AC53" i="70"/>
  <c r="AA55" i="70"/>
  <c r="AL53" i="70"/>
  <c r="AN38" i="70"/>
  <c r="AJ52" i="70"/>
  <c r="O53" i="70"/>
  <c r="AE53" i="70"/>
  <c r="AM53" i="70"/>
  <c r="R54" i="70"/>
  <c r="AC55" i="70"/>
  <c r="M52" i="70"/>
  <c r="AC52" i="70"/>
  <c r="X53" i="70"/>
  <c r="AF53" i="70"/>
  <c r="AN53" i="70"/>
  <c r="S54" i="70"/>
  <c r="V55" i="70"/>
  <c r="AL55" i="70"/>
  <c r="AL42" i="70"/>
  <c r="AL52" i="70"/>
  <c r="Q53" i="70"/>
  <c r="Y53" i="70"/>
  <c r="AE55" i="70"/>
  <c r="AM55" i="70"/>
  <c r="AM38" i="70"/>
  <c r="Q54" i="70"/>
  <c r="AM42" i="70"/>
  <c r="AH40" i="70"/>
  <c r="AH67" i="70"/>
  <c r="AE42" i="70"/>
  <c r="AA61" i="70"/>
  <c r="AF42" i="70"/>
  <c r="AN43" i="70"/>
  <c r="AE59" i="70"/>
  <c r="AG42" i="70"/>
  <c r="AG94" i="70"/>
  <c r="AL37" i="70"/>
  <c r="AC67" i="70"/>
  <c r="AH95" i="70"/>
  <c r="V47" i="70"/>
  <c r="V64" i="70"/>
  <c r="O67" i="70"/>
  <c r="Z89" i="70"/>
  <c r="R50" i="70"/>
  <c r="Z64" i="70"/>
  <c r="Y76" i="70"/>
  <c r="S43" i="70"/>
  <c r="AG43" i="70"/>
  <c r="O45" i="70"/>
  <c r="AH45" i="70"/>
  <c r="V35" i="70"/>
  <c r="AN77" i="70"/>
  <c r="X89" i="70"/>
  <c r="AC45" i="70"/>
  <c r="Z47" i="70"/>
  <c r="Q49" i="70"/>
  <c r="R43" i="70"/>
  <c r="Q95" i="70"/>
  <c r="AH43" i="70"/>
  <c r="AC43" i="70"/>
  <c r="AH47" i="70"/>
  <c r="AH89" i="70"/>
  <c r="AA44" i="70"/>
  <c r="AF43" i="70"/>
  <c r="T33" i="70"/>
  <c r="AH66" i="70"/>
  <c r="AH77" i="70"/>
  <c r="AH90" i="70"/>
  <c r="M42" i="70"/>
  <c r="AA43" i="70"/>
  <c r="R45" i="70"/>
  <c r="S45" i="70"/>
  <c r="M45" i="70"/>
  <c r="Z45" i="70"/>
  <c r="Q43" i="70"/>
  <c r="M43" i="70"/>
  <c r="X43" i="70"/>
  <c r="S44" i="70"/>
  <c r="Y43" i="70"/>
  <c r="T44" i="70"/>
  <c r="Z43" i="70"/>
  <c r="AG35" i="70"/>
  <c r="R59" i="70"/>
  <c r="AG60" i="70"/>
  <c r="X67" i="70"/>
  <c r="AJ76" i="70"/>
  <c r="AM78" i="70"/>
  <c r="AG95" i="70"/>
  <c r="O42" i="70"/>
  <c r="AC44" i="70"/>
  <c r="T45" i="70"/>
  <c r="AJ45" i="70"/>
  <c r="V42" i="70"/>
  <c r="R35" i="70"/>
  <c r="AH35" i="70"/>
  <c r="AG49" i="70"/>
  <c r="AM64" i="70"/>
  <c r="AC78" i="70"/>
  <c r="AN78" i="70"/>
  <c r="X93" i="70"/>
  <c r="X42" i="70"/>
  <c r="V44" i="70"/>
  <c r="AL44" i="70"/>
  <c r="AJ44" i="70"/>
  <c r="S35" i="70"/>
  <c r="AG61" i="70"/>
  <c r="AL89" i="70"/>
  <c r="Y93" i="70"/>
  <c r="Q42" i="70"/>
  <c r="Y42" i="70"/>
  <c r="T43" i="70"/>
  <c r="AJ43" i="70"/>
  <c r="O44" i="70"/>
  <c r="AE44" i="70"/>
  <c r="AM44" i="70"/>
  <c r="V45" i="70"/>
  <c r="AL45" i="70"/>
  <c r="V93" i="70"/>
  <c r="AJ37" i="70"/>
  <c r="AA59" i="70"/>
  <c r="AE78" i="70"/>
  <c r="R42" i="70"/>
  <c r="Z42" i="70"/>
  <c r="X44" i="70"/>
  <c r="AF44" i="70"/>
  <c r="AN44" i="70"/>
  <c r="AE45" i="70"/>
  <c r="AM45" i="70"/>
  <c r="AF78" i="70"/>
  <c r="AL43" i="70"/>
  <c r="Q44" i="70"/>
  <c r="Y44" i="70"/>
  <c r="X45" i="70"/>
  <c r="AF45" i="70"/>
  <c r="O38" i="70"/>
  <c r="AC59" i="70"/>
  <c r="AF67" i="70"/>
  <c r="AE75" i="70"/>
  <c r="AH78" i="70"/>
  <c r="AG93" i="70"/>
  <c r="AC90" i="70"/>
  <c r="M33" i="70"/>
  <c r="Y47" i="70"/>
  <c r="AJ48" i="70"/>
  <c r="S50" i="70"/>
  <c r="S59" i="70"/>
  <c r="AF59" i="70"/>
  <c r="X61" i="70"/>
  <c r="V65" i="70"/>
  <c r="O66" i="70"/>
  <c r="M78" i="70"/>
  <c r="S92" i="70"/>
  <c r="AM92" i="70"/>
  <c r="AF94" i="70"/>
  <c r="T95" i="70"/>
  <c r="AN92" i="70"/>
  <c r="AN33" i="70"/>
  <c r="AM40" i="70"/>
  <c r="AA47" i="70"/>
  <c r="AL48" i="70"/>
  <c r="V62" i="70"/>
  <c r="Z65" i="70"/>
  <c r="Q66" i="70"/>
  <c r="AN67" i="70"/>
  <c r="AN75" i="70"/>
  <c r="AG78" i="70"/>
  <c r="AF89" i="70"/>
  <c r="V92" i="70"/>
  <c r="Z93" i="70"/>
  <c r="AN95" i="70"/>
  <c r="AM34" i="70"/>
  <c r="Z50" i="70"/>
  <c r="R66" i="70"/>
  <c r="Y90" i="70"/>
  <c r="M96" i="70"/>
  <c r="Z40" i="70"/>
  <c r="AA50" i="70"/>
  <c r="V89" i="70"/>
  <c r="Z90" i="70"/>
  <c r="M91" i="70"/>
  <c r="AJ91" i="70"/>
  <c r="R93" i="70"/>
  <c r="AL94" i="70"/>
  <c r="AF35" i="70"/>
  <c r="AL38" i="70"/>
  <c r="AF47" i="70"/>
  <c r="AJ77" i="70"/>
  <c r="AA90" i="70"/>
  <c r="AF93" i="70"/>
  <c r="AA94" i="70"/>
  <c r="AF95" i="70"/>
  <c r="O96" i="70"/>
  <c r="AJ65" i="70"/>
  <c r="AC92" i="70"/>
  <c r="X47" i="70"/>
  <c r="T49" i="70"/>
  <c r="AH59" i="70"/>
  <c r="AA60" i="70"/>
  <c r="Y61" i="70"/>
  <c r="AE64" i="70"/>
  <c r="O65" i="70"/>
  <c r="Y65" i="70"/>
  <c r="AJ66" i="70"/>
  <c r="AG75" i="70"/>
  <c r="O76" i="70"/>
  <c r="Z76" i="70"/>
  <c r="M77" i="70"/>
  <c r="Q90" i="70"/>
  <c r="V95" i="70"/>
  <c r="V34" i="70"/>
  <c r="AG38" i="70"/>
  <c r="AN49" i="70"/>
  <c r="AC60" i="70"/>
  <c r="AN60" i="70"/>
  <c r="Q65" i="70"/>
  <c r="AM65" i="70"/>
  <c r="AL66" i="70"/>
  <c r="AJ75" i="70"/>
  <c r="Q76" i="70"/>
  <c r="S90" i="70"/>
  <c r="AF92" i="70"/>
  <c r="X95" i="70"/>
  <c r="AJ49" i="70"/>
  <c r="AF38" i="70"/>
  <c r="AM49" i="70"/>
  <c r="AL65" i="70"/>
  <c r="AN34" i="70"/>
  <c r="X35" i="70"/>
  <c r="AG37" i="70"/>
  <c r="Q38" i="70"/>
  <c r="AJ40" i="70"/>
  <c r="AC61" i="70"/>
  <c r="X64" i="70"/>
  <c r="AJ64" i="70"/>
  <c r="R65" i="70"/>
  <c r="M66" i="70"/>
  <c r="AM66" i="70"/>
  <c r="Z67" i="70"/>
  <c r="AJ67" i="70"/>
  <c r="Y75" i="70"/>
  <c r="R76" i="70"/>
  <c r="AL77" i="70"/>
  <c r="X78" i="70"/>
  <c r="AC89" i="70"/>
  <c r="AM89" i="70"/>
  <c r="AE90" i="70"/>
  <c r="AN91" i="70"/>
  <c r="X92" i="70"/>
  <c r="AG92" i="70"/>
  <c r="S93" i="70"/>
  <c r="AA93" i="70"/>
  <c r="AC94" i="70"/>
  <c r="Y95" i="70"/>
  <c r="AJ95" i="70"/>
  <c r="Q96" i="70"/>
  <c r="AL60" i="70"/>
  <c r="AG64" i="70"/>
  <c r="R90" i="70"/>
  <c r="AE92" i="70"/>
  <c r="AJ33" i="70"/>
  <c r="X34" i="70"/>
  <c r="AA35" i="70"/>
  <c r="M37" i="70"/>
  <c r="T38" i="70"/>
  <c r="AJ38" i="70"/>
  <c r="AN48" i="70"/>
  <c r="O50" i="70"/>
  <c r="AE60" i="70"/>
  <c r="T65" i="70"/>
  <c r="Z75" i="70"/>
  <c r="AL75" i="70"/>
  <c r="S76" i="70"/>
  <c r="AH76" i="70"/>
  <c r="AJ78" i="70"/>
  <c r="AN89" i="70"/>
  <c r="AF90" i="70"/>
  <c r="Y92" i="70"/>
  <c r="S96" i="70"/>
  <c r="AA34" i="70"/>
  <c r="AA39" i="70"/>
  <c r="AL40" i="70"/>
  <c r="AF61" i="70"/>
  <c r="AL64" i="70"/>
  <c r="AH65" i="70"/>
  <c r="AM67" i="70"/>
  <c r="AM75" i="70"/>
  <c r="AE89" i="70"/>
  <c r="M90" i="70"/>
  <c r="O92" i="70"/>
  <c r="AL95" i="70"/>
  <c r="T96" i="70"/>
  <c r="V60" i="70"/>
  <c r="X62" i="70"/>
  <c r="Q67" i="70"/>
  <c r="T75" i="70"/>
  <c r="T76" i="70"/>
  <c r="O77" i="70"/>
  <c r="O78" i="70"/>
  <c r="Z78" i="70"/>
  <c r="Q61" i="70"/>
  <c r="Y62" i="70"/>
  <c r="R67" i="70"/>
  <c r="M59" i="70"/>
  <c r="S61" i="70"/>
  <c r="S67" i="70"/>
  <c r="V75" i="70"/>
  <c r="V76" i="70"/>
  <c r="Q78" i="70"/>
  <c r="R78" i="70"/>
  <c r="O59" i="70"/>
  <c r="V61" i="70"/>
  <c r="T62" i="70"/>
  <c r="AC34" i="70"/>
  <c r="V38" i="70"/>
  <c r="O39" i="70"/>
  <c r="X39" i="70"/>
  <c r="AC40" i="70"/>
  <c r="R47" i="70"/>
  <c r="AC48" i="70"/>
  <c r="O34" i="70"/>
  <c r="Q33" i="70"/>
  <c r="S34" i="70"/>
  <c r="Y35" i="70"/>
  <c r="Y39" i="70"/>
  <c r="S47" i="70"/>
  <c r="X49" i="70"/>
  <c r="R33" i="70"/>
  <c r="AE34" i="70"/>
  <c r="Z35" i="70"/>
  <c r="AC37" i="70"/>
  <c r="X38" i="70"/>
  <c r="Q39" i="70"/>
  <c r="Z39" i="70"/>
  <c r="AE40" i="70"/>
  <c r="AC47" i="70"/>
  <c r="M48" i="70"/>
  <c r="AG48" i="70"/>
  <c r="O49" i="70"/>
  <c r="Y49" i="70"/>
  <c r="T50" i="70"/>
  <c r="S33" i="70"/>
  <c r="AF34" i="70"/>
  <c r="Y38" i="70"/>
  <c r="R39" i="70"/>
  <c r="S39" i="70"/>
  <c r="V40" i="70"/>
  <c r="V50" i="70"/>
  <c r="T39" i="70"/>
  <c r="AG47" i="70"/>
  <c r="S49" i="70"/>
  <c r="AF49" i="70"/>
  <c r="X33" i="70"/>
  <c r="AF33" i="70"/>
  <c r="Q37" i="70"/>
  <c r="AE39" i="70"/>
  <c r="AL47" i="70"/>
  <c r="AE50" i="70"/>
  <c r="AA33" i="70"/>
  <c r="AL34" i="70"/>
  <c r="Q35" i="70"/>
  <c r="T37" i="70"/>
  <c r="AE38" i="70"/>
  <c r="AH39" i="70"/>
  <c r="M40" i="70"/>
  <c r="Q47" i="70"/>
  <c r="T48" i="70"/>
  <c r="AE49" i="70"/>
  <c r="AH50" i="70"/>
  <c r="Z77" i="70"/>
  <c r="Y77" i="70"/>
  <c r="X77" i="70"/>
  <c r="V77" i="70"/>
  <c r="AJ39" i="70"/>
  <c r="V48" i="70"/>
  <c r="AJ50" i="70"/>
  <c r="AA77" i="70"/>
  <c r="AG77" i="70"/>
  <c r="AF77" i="70"/>
  <c r="V33" i="70"/>
  <c r="AL33" i="70"/>
  <c r="Q34" i="70"/>
  <c r="Y34" i="70"/>
  <c r="AJ35" i="70"/>
  <c r="O37" i="70"/>
  <c r="AE37" i="70"/>
  <c r="AM37" i="70"/>
  <c r="R38" i="70"/>
  <c r="AC39" i="70"/>
  <c r="X40" i="70"/>
  <c r="AF40" i="70"/>
  <c r="AJ47" i="70"/>
  <c r="O48" i="70"/>
  <c r="AE48" i="70"/>
  <c r="AM48" i="70"/>
  <c r="R49" i="70"/>
  <c r="Z49" i="70"/>
  <c r="AH49" i="70"/>
  <c r="M50" i="70"/>
  <c r="AC50" i="70"/>
  <c r="M64" i="70"/>
  <c r="S64" i="70"/>
  <c r="R64" i="70"/>
  <c r="AF65" i="70"/>
  <c r="AE65" i="70"/>
  <c r="AC65" i="70"/>
  <c r="AA65" i="70"/>
  <c r="AF76" i="70"/>
  <c r="AE76" i="70"/>
  <c r="AC76" i="70"/>
  <c r="AA76" i="70"/>
  <c r="AC77" i="70"/>
  <c r="AN93" i="70"/>
  <c r="AM93" i="70"/>
  <c r="AL93" i="70"/>
  <c r="AJ93" i="70"/>
  <c r="M75" i="70"/>
  <c r="S75" i="70"/>
  <c r="R75" i="70"/>
  <c r="AC33" i="70"/>
  <c r="V37" i="70"/>
  <c r="O40" i="70"/>
  <c r="R62" i="70"/>
  <c r="Q62" i="70"/>
  <c r="O62" i="70"/>
  <c r="M62" i="70"/>
  <c r="O75" i="70"/>
  <c r="AE33" i="70"/>
  <c r="AM33" i="70"/>
  <c r="R34" i="70"/>
  <c r="Z34" i="70"/>
  <c r="AH34" i="70"/>
  <c r="M35" i="70"/>
  <c r="AC35" i="70"/>
  <c r="X37" i="70"/>
  <c r="AF37" i="70"/>
  <c r="AN37" i="70"/>
  <c r="S38" i="70"/>
  <c r="AA38" i="70"/>
  <c r="AL39" i="70"/>
  <c r="Q40" i="70"/>
  <c r="Y40" i="70"/>
  <c r="AG40" i="70"/>
  <c r="M47" i="70"/>
  <c r="X48" i="70"/>
  <c r="AF48" i="70"/>
  <c r="AA49" i="70"/>
  <c r="AL50" i="70"/>
  <c r="Y59" i="70"/>
  <c r="V59" i="70"/>
  <c r="T59" i="70"/>
  <c r="R60" i="70"/>
  <c r="Q60" i="70"/>
  <c r="O60" i="70"/>
  <c r="S62" i="70"/>
  <c r="AG62" i="70"/>
  <c r="AF62" i="70"/>
  <c r="AE62" i="70"/>
  <c r="AC62" i="70"/>
  <c r="Z66" i="70"/>
  <c r="Y66" i="70"/>
  <c r="X66" i="70"/>
  <c r="V66" i="70"/>
  <c r="Q75" i="70"/>
  <c r="AE77" i="70"/>
  <c r="AL35" i="70"/>
  <c r="Y37" i="70"/>
  <c r="R40" i="70"/>
  <c r="Y48" i="70"/>
  <c r="Y33" i="70"/>
  <c r="AM35" i="70"/>
  <c r="R37" i="70"/>
  <c r="AF39" i="70"/>
  <c r="AN39" i="70"/>
  <c r="AM47" i="70"/>
  <c r="R48" i="70"/>
  <c r="X50" i="70"/>
  <c r="AF50" i="70"/>
  <c r="AN50" i="70"/>
  <c r="X59" i="70"/>
  <c r="S60" i="70"/>
  <c r="AM61" i="70"/>
  <c r="AL61" i="70"/>
  <c r="AJ61" i="70"/>
  <c r="AH61" i="70"/>
  <c r="AH62" i="70"/>
  <c r="AN62" i="70"/>
  <c r="AM62" i="70"/>
  <c r="Q64" i="70"/>
  <c r="AA66" i="70"/>
  <c r="AG66" i="70"/>
  <c r="AF66" i="70"/>
  <c r="Z91" i="70"/>
  <c r="Y91" i="70"/>
  <c r="X91" i="70"/>
  <c r="V91" i="70"/>
  <c r="T91" i="70"/>
  <c r="Q48" i="70"/>
  <c r="Z59" i="70"/>
  <c r="AM59" i="70"/>
  <c r="AL59" i="70"/>
  <c r="AJ59" i="70"/>
  <c r="T60" i="70"/>
  <c r="Z60" i="70"/>
  <c r="Y60" i="70"/>
  <c r="AJ62" i="70"/>
  <c r="AC66" i="70"/>
  <c r="T77" i="70"/>
  <c r="AM60" i="70"/>
  <c r="R61" i="70"/>
  <c r="Z61" i="70"/>
  <c r="AF64" i="70"/>
  <c r="AN64" i="70"/>
  <c r="S65" i="70"/>
  <c r="Y67" i="70"/>
  <c r="AG67" i="70"/>
  <c r="AF75" i="70"/>
  <c r="Y78" i="70"/>
  <c r="AG96" i="70"/>
  <c r="AF96" i="70"/>
  <c r="AE96" i="70"/>
  <c r="AC96" i="70"/>
  <c r="S94" i="70"/>
  <c r="R94" i="70"/>
  <c r="Q94" i="70"/>
  <c r="O94" i="70"/>
  <c r="AN96" i="70"/>
  <c r="AM96" i="70"/>
  <c r="AL96" i="70"/>
  <c r="AH96" i="70"/>
  <c r="AH60" i="70"/>
  <c r="M61" i="70"/>
  <c r="AA64" i="70"/>
  <c r="T67" i="70"/>
  <c r="AA75" i="70"/>
  <c r="AL76" i="70"/>
  <c r="Q77" i="70"/>
  <c r="T78" i="70"/>
  <c r="AG91" i="70"/>
  <c r="AF91" i="70"/>
  <c r="AE91" i="70"/>
  <c r="AA91" i="70"/>
  <c r="AJ96" i="70"/>
  <c r="AM76" i="70"/>
  <c r="R77" i="70"/>
  <c r="AC91" i="70"/>
  <c r="Z94" i="70"/>
  <c r="Y94" i="70"/>
  <c r="X94" i="70"/>
  <c r="T94" i="70"/>
  <c r="S89" i="70"/>
  <c r="R89" i="70"/>
  <c r="Q89" i="70"/>
  <c r="M89" i="70"/>
  <c r="X90" i="70"/>
  <c r="AN90" i="70"/>
  <c r="S91" i="70"/>
  <c r="AL92" i="70"/>
  <c r="Q93" i="70"/>
  <c r="AJ94" i="70"/>
  <c r="O95" i="70"/>
  <c r="AE95" i="70"/>
  <c r="Z96" i="70"/>
  <c r="AL91" i="70"/>
  <c r="Q92" i="70"/>
  <c r="AM94" i="70"/>
  <c r="R95" i="70"/>
  <c r="Y89" i="70"/>
  <c r="AG89" i="70"/>
  <c r="T90" i="70"/>
  <c r="AJ90" i="70"/>
  <c r="O91" i="70"/>
  <c r="AM91" i="70"/>
  <c r="R92" i="70"/>
  <c r="Z92" i="70"/>
  <c r="AH92" i="70"/>
  <c r="M93" i="70"/>
  <c r="AC93" i="70"/>
  <c r="AN94" i="70"/>
  <c r="S95" i="70"/>
  <c r="AA95" i="70"/>
  <c r="V96" i="70"/>
  <c r="AL90" i="70"/>
  <c r="Q91" i="70"/>
  <c r="X96" i="70"/>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M30" i="68"/>
  <c r="X31" i="68"/>
  <c r="AA32" i="68"/>
  <c r="AL33" i="68"/>
  <c r="Q34" i="68"/>
  <c r="T35" i="68"/>
  <c r="M37" i="68"/>
  <c r="R37" i="68"/>
  <c r="AG38" i="68"/>
  <c r="M39" i="68"/>
  <c r="T40" i="68"/>
  <c r="AM41" i="68"/>
  <c r="AL42" i="68"/>
  <c r="R43" i="68"/>
  <c r="S44" i="68"/>
  <c r="AF46" i="68"/>
  <c r="AC46" i="68"/>
  <c r="AL46" i="68"/>
  <c r="Z49" i="68"/>
  <c r="AH50" i="68"/>
  <c r="X51" i="68"/>
  <c r="R52" i="68"/>
  <c r="O52" i="68"/>
  <c r="X52" i="68"/>
  <c r="AM54" i="68"/>
  <c r="Z56" i="68"/>
  <c r="V56" i="68"/>
  <c r="O66" i="68"/>
  <c r="S66" i="68"/>
  <c r="Q66" i="68"/>
  <c r="Z84" i="68"/>
  <c r="Y84" i="68"/>
  <c r="X84" i="68"/>
  <c r="V84" i="68"/>
  <c r="AH99" i="68"/>
  <c r="AN99" i="68"/>
  <c r="AM99" i="68"/>
  <c r="AL99" i="68"/>
  <c r="Z62" i="68"/>
  <c r="Y62" i="68"/>
  <c r="V62" i="68"/>
  <c r="O30" i="68"/>
  <c r="Z31" i="68"/>
  <c r="AC32" i="68"/>
  <c r="AN33" i="68"/>
  <c r="S34" i="68"/>
  <c r="V35" i="68"/>
  <c r="AH36" i="68"/>
  <c r="AM36" i="68"/>
  <c r="AJ37" i="68"/>
  <c r="O39" i="68"/>
  <c r="Y41" i="68"/>
  <c r="V41" i="68"/>
  <c r="AC48" i="68"/>
  <c r="Z51" i="68"/>
  <c r="AM51" i="68"/>
  <c r="AJ51" i="68"/>
  <c r="AH64" i="68"/>
  <c r="AN64" i="68"/>
  <c r="AL64" i="68"/>
  <c r="S67" i="68"/>
  <c r="R67" i="68"/>
  <c r="Q67" i="68"/>
  <c r="M67" i="68"/>
  <c r="AL68" i="68"/>
  <c r="AJ68" i="68"/>
  <c r="AH68" i="68"/>
  <c r="AM68" i="68"/>
  <c r="Y69" i="68"/>
  <c r="X69" i="68"/>
  <c r="V69" i="68"/>
  <c r="AE71" i="68"/>
  <c r="AF71" i="68"/>
  <c r="AA71" i="68"/>
  <c r="AF86" i="68"/>
  <c r="AE86" i="68"/>
  <c r="AC86" i="68"/>
  <c r="AA86" i="68"/>
  <c r="AG86" i="68"/>
  <c r="S92" i="68"/>
  <c r="R92" i="68"/>
  <c r="Q92" i="68"/>
  <c r="O92" i="68"/>
  <c r="M92" i="68"/>
  <c r="AN93" i="68"/>
  <c r="AM93" i="68"/>
  <c r="AL93" i="68"/>
  <c r="AJ93" i="68"/>
  <c r="T42" i="68"/>
  <c r="Y42" i="68"/>
  <c r="V61" i="68"/>
  <c r="T61" i="68"/>
  <c r="X61" i="68"/>
  <c r="L4" i="68"/>
  <c r="X30" i="68"/>
  <c r="AN30" i="68"/>
  <c r="S31" i="68"/>
  <c r="V32" i="68"/>
  <c r="AL32" i="68"/>
  <c r="Q33" i="68"/>
  <c r="AG33" i="68"/>
  <c r="AJ34" i="68"/>
  <c r="O35" i="68"/>
  <c r="AE35" i="68"/>
  <c r="AJ36" i="68"/>
  <c r="Q37" i="68"/>
  <c r="Q38" i="68"/>
  <c r="AJ38" i="68"/>
  <c r="X40" i="68"/>
  <c r="AG40" i="68"/>
  <c r="V43" i="68"/>
  <c r="V44" i="68"/>
  <c r="AF44" i="68"/>
  <c r="M45" i="68"/>
  <c r="R45" i="68"/>
  <c r="AG46" i="68"/>
  <c r="V47" i="68"/>
  <c r="AC49" i="68"/>
  <c r="AM49" i="68"/>
  <c r="AL50" i="68"/>
  <c r="AG53" i="68"/>
  <c r="AC53" i="68"/>
  <c r="O55" i="68"/>
  <c r="S55" i="68"/>
  <c r="Y56" i="68"/>
  <c r="AC57" i="68"/>
  <c r="AG57" i="68"/>
  <c r="S59" i="68"/>
  <c r="R59" i="68"/>
  <c r="O59" i="68"/>
  <c r="Y61" i="68"/>
  <c r="X62" i="68"/>
  <c r="O64" i="68"/>
  <c r="M64" i="68"/>
  <c r="Q64" i="68"/>
  <c r="AJ64" i="68"/>
  <c r="O67" i="68"/>
  <c r="AC71" i="68"/>
  <c r="R72" i="68"/>
  <c r="Q72" i="68"/>
  <c r="O72" i="68"/>
  <c r="M72" i="68"/>
  <c r="S72" i="68"/>
  <c r="M78" i="68"/>
  <c r="S78" i="68"/>
  <c r="Q78" i="68"/>
  <c r="Z99" i="68"/>
  <c r="Y99" i="68"/>
  <c r="X99" i="68"/>
  <c r="V99" i="68"/>
  <c r="M100" i="68"/>
  <c r="S100" i="68"/>
  <c r="R100" i="68"/>
  <c r="O100" i="68"/>
  <c r="Q100" i="68"/>
  <c r="AC76" i="68"/>
  <c r="AF76" i="68"/>
  <c r="AE76" i="68"/>
  <c r="AA76" i="68"/>
  <c r="X79" i="68"/>
  <c r="V79" i="68"/>
  <c r="Z79" i="68"/>
  <c r="Y79" i="68"/>
  <c r="T79" i="68"/>
  <c r="C7" i="68" a="1"/>
  <c r="C7" i="68" s="1"/>
  <c r="Q30" i="68"/>
  <c r="Y30" i="68"/>
  <c r="T31" i="68"/>
  <c r="AJ31" i="68"/>
  <c r="O32" i="68"/>
  <c r="AE32" i="68"/>
  <c r="AM32" i="68"/>
  <c r="R33" i="68"/>
  <c r="AH33" i="68"/>
  <c r="M34" i="68"/>
  <c r="AC34" i="68"/>
  <c r="X35" i="68"/>
  <c r="AF35" i="68"/>
  <c r="S37" i="68"/>
  <c r="AL37" i="68"/>
  <c r="R38" i="68"/>
  <c r="Q39" i="68"/>
  <c r="AA39" i="68"/>
  <c r="AF39" i="68"/>
  <c r="Y40" i="68"/>
  <c r="X41" i="68"/>
  <c r="AH41" i="68"/>
  <c r="X42" i="68"/>
  <c r="M43" i="68"/>
  <c r="AG44" i="68"/>
  <c r="O45" i="68"/>
  <c r="O46" i="68"/>
  <c r="AH46" i="68"/>
  <c r="AE48" i="68"/>
  <c r="AN49" i="68"/>
  <c r="T50" i="68"/>
  <c r="Y50" i="68"/>
  <c r="AM50" i="68"/>
  <c r="S51" i="68"/>
  <c r="AL51" i="68"/>
  <c r="T52" i="68"/>
  <c r="AC52" i="68"/>
  <c r="AE56" i="68"/>
  <c r="AA56" i="68"/>
  <c r="Z61" i="68"/>
  <c r="AG62" i="68"/>
  <c r="AE62" i="68"/>
  <c r="AA62" i="68"/>
  <c r="AN68" i="68"/>
  <c r="Z69" i="68"/>
  <c r="AF74" i="68"/>
  <c r="AE74" i="68"/>
  <c r="AC74" i="68"/>
  <c r="S75" i="68"/>
  <c r="R75" i="68"/>
  <c r="O75" i="68"/>
  <c r="M75" i="68"/>
  <c r="Q75" i="68"/>
  <c r="O78" i="68"/>
  <c r="Z92" i="68"/>
  <c r="Y92" i="68"/>
  <c r="X92" i="68"/>
  <c r="T92" i="68"/>
  <c r="AM98" i="68"/>
  <c r="AL98" i="68"/>
  <c r="AJ98" i="68"/>
  <c r="AN98" i="68"/>
  <c r="AH98" i="68"/>
  <c r="L98" i="68" s="1"/>
  <c r="AF101" i="68"/>
  <c r="AE101" i="68"/>
  <c r="AC101" i="68"/>
  <c r="AG101" i="68"/>
  <c r="AA101" i="68"/>
  <c r="R30" i="68"/>
  <c r="AF32" i="68"/>
  <c r="Y35" i="68"/>
  <c r="AM37" i="68"/>
  <c r="AF38" i="68"/>
  <c r="AC38" i="68"/>
  <c r="R39" i="68"/>
  <c r="Z40" i="68"/>
  <c r="Z42" i="68"/>
  <c r="R44" i="68"/>
  <c r="O44" i="68"/>
  <c r="AH44" i="68"/>
  <c r="AM44" i="68"/>
  <c r="AF48" i="68"/>
  <c r="Y49" i="68"/>
  <c r="V49" i="68"/>
  <c r="AN50" i="68"/>
  <c r="Q54" i="68"/>
  <c r="M54" i="68"/>
  <c r="AJ54" i="68"/>
  <c r="AN54" i="68"/>
  <c r="M58" i="68"/>
  <c r="Q58" i="68"/>
  <c r="R84" i="68"/>
  <c r="Q84" i="68"/>
  <c r="O84" i="68"/>
  <c r="M84" i="68"/>
  <c r="S84" i="68"/>
  <c r="AN86" i="68"/>
  <c r="AM86" i="68"/>
  <c r="AL86" i="68"/>
  <c r="AJ86" i="68"/>
  <c r="Y89" i="68"/>
  <c r="X89" i="68"/>
  <c r="Z89" i="68"/>
  <c r="T89" i="68"/>
  <c r="AN89" i="68"/>
  <c r="AM89" i="68"/>
  <c r="AJ89" i="68"/>
  <c r="Y32" i="68"/>
  <c r="AM34" i="68"/>
  <c r="R35" i="68"/>
  <c r="AN36" i="68"/>
  <c r="AN37" i="68"/>
  <c r="AM38" i="68"/>
  <c r="AJ41" i="68"/>
  <c r="Y43" i="68"/>
  <c r="Y44" i="68"/>
  <c r="AJ44" i="68"/>
  <c r="AJ46" i="68"/>
  <c r="Z47" i="68"/>
  <c r="AG48" i="68"/>
  <c r="AF49" i="68"/>
  <c r="V51" i="68"/>
  <c r="V52" i="68"/>
  <c r="O54" i="68"/>
  <c r="O58" i="68"/>
  <c r="AN58" i="68"/>
  <c r="AM58" i="68"/>
  <c r="AJ58" i="68"/>
  <c r="Z59" i="68"/>
  <c r="X59" i="68"/>
  <c r="T59" i="68"/>
  <c r="AJ63" i="68"/>
  <c r="AH63" i="68"/>
  <c r="AL63" i="68"/>
  <c r="Z72" i="68"/>
  <c r="Y72" i="68"/>
  <c r="V72" i="68"/>
  <c r="V89" i="68"/>
  <c r="AN101" i="68"/>
  <c r="AM101" i="68"/>
  <c r="AL101" i="68"/>
  <c r="AJ101" i="68"/>
  <c r="AH101" i="68"/>
  <c r="C8" i="68"/>
  <c r="L8" i="68" s="1"/>
  <c r="V36" i="68"/>
  <c r="AF37" i="68"/>
  <c r="AE38" i="68"/>
  <c r="AE39" i="68"/>
  <c r="AC40" i="68"/>
  <c r="R42" i="68"/>
  <c r="Q43" i="68"/>
  <c r="Z43" i="68"/>
  <c r="AM43" i="68"/>
  <c r="AJ43" i="68"/>
  <c r="Q44" i="68"/>
  <c r="AA44" i="68"/>
  <c r="S45" i="68"/>
  <c r="AL45" i="68"/>
  <c r="R46" i="68"/>
  <c r="AA46" i="68"/>
  <c r="Q47" i="68"/>
  <c r="AA47" i="68"/>
  <c r="AF47" i="68"/>
  <c r="Y48" i="68"/>
  <c r="X49" i="68"/>
  <c r="AH49" i="68"/>
  <c r="X50" i="68"/>
  <c r="M51" i="68"/>
  <c r="M52" i="68"/>
  <c r="AG52" i="68"/>
  <c r="AL53" i="68"/>
  <c r="AH53" i="68"/>
  <c r="AL54" i="68"/>
  <c r="T55" i="68"/>
  <c r="X55" i="68"/>
  <c r="T56" i="68"/>
  <c r="AF56" i="68"/>
  <c r="AH57" i="68"/>
  <c r="AL57" i="68"/>
  <c r="V59" i="68"/>
  <c r="AF62" i="68"/>
  <c r="M66" i="68"/>
  <c r="Z75" i="68"/>
  <c r="Y75" i="68"/>
  <c r="V75" i="68"/>
  <c r="T84" i="68"/>
  <c r="AH84" i="68"/>
  <c r="AN84" i="68"/>
  <c r="AM84" i="68"/>
  <c r="AJ84" i="68"/>
  <c r="AL89" i="68"/>
  <c r="AA92" i="68"/>
  <c r="AG92" i="68"/>
  <c r="AC92" i="68"/>
  <c r="AE92" i="68"/>
  <c r="AM52" i="68"/>
  <c r="R53" i="68"/>
  <c r="AC54" i="68"/>
  <c r="AF55" i="68"/>
  <c r="V57" i="68"/>
  <c r="Y58" i="68"/>
  <c r="AJ59" i="68"/>
  <c r="AF61" i="68"/>
  <c r="V63" i="68"/>
  <c r="Y64" i="68"/>
  <c r="S69" i="68"/>
  <c r="AM69" i="68"/>
  <c r="AC72" i="68"/>
  <c r="AM72" i="68"/>
  <c r="Q74" i="68"/>
  <c r="Z74" i="68"/>
  <c r="AC75" i="68"/>
  <c r="AJ76" i="68"/>
  <c r="S80" i="68"/>
  <c r="R80" i="68"/>
  <c r="Q80" i="68"/>
  <c r="AA80" i="68"/>
  <c r="AG80" i="68"/>
  <c r="AL82" i="68"/>
  <c r="AJ82" i="68"/>
  <c r="O85" i="68"/>
  <c r="X86" i="68"/>
  <c r="V86" i="68"/>
  <c r="AM91" i="68"/>
  <c r="AL91" i="68"/>
  <c r="AF54" i="68"/>
  <c r="AA55" i="68"/>
  <c r="Y57" i="68"/>
  <c r="T58" i="68"/>
  <c r="AM59" i="68"/>
  <c r="S61" i="68"/>
  <c r="AA61" i="68"/>
  <c r="Y63" i="68"/>
  <c r="AG63" i="68"/>
  <c r="T64" i="68"/>
  <c r="Q65" i="68"/>
  <c r="Y66" i="68"/>
  <c r="AN66" i="68"/>
  <c r="AM66" i="68"/>
  <c r="AG68" i="68"/>
  <c r="M69" i="68"/>
  <c r="AH69" i="68"/>
  <c r="X70" i="68"/>
  <c r="AF72" i="68"/>
  <c r="AN73" i="68"/>
  <c r="T74" i="68"/>
  <c r="AF75" i="68"/>
  <c r="AN76" i="68"/>
  <c r="Z77" i="68"/>
  <c r="Y77" i="68"/>
  <c r="X77" i="68"/>
  <c r="AH77" i="68"/>
  <c r="AN77" i="68"/>
  <c r="AN79" i="68"/>
  <c r="AM79" i="68"/>
  <c r="AL79" i="68"/>
  <c r="AE80" i="68"/>
  <c r="AN82" i="68"/>
  <c r="Z86" i="68"/>
  <c r="Z87" i="68"/>
  <c r="Y87" i="68"/>
  <c r="T90" i="68"/>
  <c r="Z90" i="68"/>
  <c r="AE91" i="68"/>
  <c r="AC91" i="68"/>
  <c r="L91" i="68" s="1"/>
  <c r="AN91" i="68"/>
  <c r="Z94" i="68"/>
  <c r="Y94" i="68"/>
  <c r="X94" i="68"/>
  <c r="AG96" i="68"/>
  <c r="AF96" i="68"/>
  <c r="AE96" i="68"/>
  <c r="S97" i="68"/>
  <c r="R97" i="68"/>
  <c r="Q97" i="68"/>
  <c r="L97" i="68" s="1"/>
  <c r="Z80" i="68"/>
  <c r="Y80" i="68"/>
  <c r="Q89" i="68"/>
  <c r="O89" i="68"/>
  <c r="AF66" i="68"/>
  <c r="AE66" i="68"/>
  <c r="R77" i="68"/>
  <c r="Q77" i="68"/>
  <c r="AF79" i="68"/>
  <c r="AE79" i="68"/>
  <c r="AG84" i="68"/>
  <c r="AF84" i="68"/>
  <c r="AL88" i="68"/>
  <c r="AJ88" i="68"/>
  <c r="L88" i="68" s="1"/>
  <c r="R89" i="68"/>
  <c r="AG89" i="68"/>
  <c r="AF89" i="68"/>
  <c r="AE89" i="68"/>
  <c r="AF93" i="68"/>
  <c r="AE93" i="68"/>
  <c r="AC93" i="68"/>
  <c r="AA94" i="68"/>
  <c r="AG94" i="68"/>
  <c r="AF94" i="68"/>
  <c r="T97" i="68"/>
  <c r="Z97" i="68"/>
  <c r="Y97" i="68"/>
  <c r="R99" i="68"/>
  <c r="Q99" i="68"/>
  <c r="O99" i="68"/>
  <c r="L99" i="68" s="1"/>
  <c r="AG99" i="68"/>
  <c r="AF99" i="68"/>
  <c r="AE99" i="68"/>
  <c r="AC66" i="68"/>
  <c r="V67" i="68"/>
  <c r="R69" i="68"/>
  <c r="AG69" i="68"/>
  <c r="AF69" i="68"/>
  <c r="AL69" i="68"/>
  <c r="AM71" i="68"/>
  <c r="AL71" i="68"/>
  <c r="AL72" i="68"/>
  <c r="Y74" i="68"/>
  <c r="AN74" i="68"/>
  <c r="AM74" i="68"/>
  <c r="O77" i="68"/>
  <c r="AG77" i="68"/>
  <c r="AF77" i="68"/>
  <c r="AC79" i="68"/>
  <c r="X80" i="68"/>
  <c r="M85" i="68"/>
  <c r="S85" i="68"/>
  <c r="T86" i="68"/>
  <c r="L86" i="68" s="1"/>
  <c r="S87" i="68"/>
  <c r="R87" i="68"/>
  <c r="Q87" i="68"/>
  <c r="L87" i="68" s="1"/>
  <c r="AA87" i="68"/>
  <c r="AG87" i="68"/>
  <c r="S89" i="68"/>
  <c r="S90" i="68"/>
  <c r="R90" i="68"/>
  <c r="L90" i="68" s="1"/>
  <c r="AH91" i="68"/>
  <c r="S94" i="68"/>
  <c r="R94" i="68"/>
  <c r="Q94" i="68"/>
  <c r="L94" i="68" s="1"/>
  <c r="Y96" i="68"/>
  <c r="X96" i="68"/>
  <c r="V96" i="68"/>
  <c r="AN96" i="68"/>
  <c r="L96" i="68" s="1"/>
  <c r="AM96" i="68"/>
  <c r="AL96" i="68"/>
  <c r="V97" i="68"/>
  <c r="AC99" i="68"/>
  <c r="AN94" i="68"/>
  <c r="S95" i="68"/>
  <c r="L95" i="68" s="1"/>
  <c r="AG97" i="68"/>
  <c r="Z100" i="68"/>
  <c r="S32" i="67"/>
  <c r="R32" i="67"/>
  <c r="Q32" i="67"/>
  <c r="Z43" i="67"/>
  <c r="O32" i="67"/>
  <c r="O50" i="67"/>
  <c r="Q50" i="67"/>
  <c r="V48" i="67"/>
  <c r="T48" i="67"/>
  <c r="R50" i="67"/>
  <c r="S50" i="67"/>
  <c r="X48" i="67"/>
  <c r="Y48" i="67"/>
  <c r="X50" i="67"/>
  <c r="Z50" i="67"/>
  <c r="Y50" i="67"/>
  <c r="AG48" i="67"/>
  <c r="AF48" i="67"/>
  <c r="Q35" i="67"/>
  <c r="L35" i="67" s="1"/>
  <c r="AC48" i="67"/>
  <c r="R35" i="67"/>
  <c r="AC46" i="67"/>
  <c r="S35" i="67"/>
  <c r="AE48" i="67"/>
  <c r="V35" i="67"/>
  <c r="Z35" i="67"/>
  <c r="Y35" i="67"/>
  <c r="O47" i="67"/>
  <c r="S47" i="67"/>
  <c r="V45" i="67"/>
  <c r="T45" i="67"/>
  <c r="Q47" i="67"/>
  <c r="X45" i="67"/>
  <c r="R47" i="67"/>
  <c r="AF33" i="67"/>
  <c r="Y45" i="67"/>
  <c r="AG33" i="67"/>
  <c r="AC40" i="67"/>
  <c r="Z45" i="67"/>
  <c r="AE40" i="67"/>
  <c r="AF40" i="67"/>
  <c r="AC45" i="67"/>
  <c r="V37" i="67"/>
  <c r="X37" i="67"/>
  <c r="X39" i="67"/>
  <c r="X42" i="67"/>
  <c r="Y37" i="67"/>
  <c r="Y39" i="67"/>
  <c r="Y42" i="67"/>
  <c r="X47" i="67"/>
  <c r="Z39" i="67"/>
  <c r="Z42" i="67"/>
  <c r="Y47" i="67"/>
  <c r="V32" i="67"/>
  <c r="AC44" i="67"/>
  <c r="Z47" i="67"/>
  <c r="Q34" i="67"/>
  <c r="AC42" i="67"/>
  <c r="Y32" i="67"/>
  <c r="R34" i="67"/>
  <c r="AC37" i="67"/>
  <c r="AE44" i="67"/>
  <c r="Z32" i="67"/>
  <c r="S34" i="67"/>
  <c r="V41" i="67"/>
  <c r="AE42" i="67"/>
  <c r="AE37" i="67"/>
  <c r="AF42" i="67"/>
  <c r="AG44" i="67"/>
  <c r="AF37" i="67"/>
  <c r="X41" i="67"/>
  <c r="AG42" i="67"/>
  <c r="Q46" i="67"/>
  <c r="Y41" i="67"/>
  <c r="R46" i="67"/>
  <c r="S46" i="67"/>
  <c r="X36" i="67"/>
  <c r="AE49" i="67"/>
  <c r="V31" i="67"/>
  <c r="AE34" i="67"/>
  <c r="Y36" i="67"/>
  <c r="AF49" i="67"/>
  <c r="AF34" i="67"/>
  <c r="Z36" i="67"/>
  <c r="Q40" i="67"/>
  <c r="AC41" i="67"/>
  <c r="AG49" i="67"/>
  <c r="X31" i="67"/>
  <c r="AG34" i="67"/>
  <c r="R40" i="67"/>
  <c r="O43" i="67"/>
  <c r="X46" i="67"/>
  <c r="Y31" i="67"/>
  <c r="S40" i="67"/>
  <c r="AE41" i="67"/>
  <c r="Q45" i="67"/>
  <c r="Y46" i="67"/>
  <c r="Z31" i="67"/>
  <c r="AF41" i="67"/>
  <c r="Q43" i="67"/>
  <c r="S45" i="67"/>
  <c r="Z46" i="67"/>
  <c r="AF44" i="67"/>
  <c r="C1" i="67"/>
  <c r="AG39" i="67"/>
  <c r="AF39" i="67"/>
  <c r="R49" i="67"/>
  <c r="Q49" i="67"/>
  <c r="O49" i="67"/>
  <c r="AG50" i="67"/>
  <c r="AF50" i="67"/>
  <c r="AE50" i="67"/>
  <c r="AN55" i="67"/>
  <c r="AM55" i="67"/>
  <c r="AL55" i="67"/>
  <c r="Z57" i="67"/>
  <c r="Y57" i="67"/>
  <c r="X57" i="67"/>
  <c r="V57" i="67"/>
  <c r="O111" i="67"/>
  <c r="S111" i="67"/>
  <c r="R111" i="67"/>
  <c r="Q111" i="67"/>
  <c r="S37" i="67"/>
  <c r="R37" i="67"/>
  <c r="Q37" i="67"/>
  <c r="AG38" i="67"/>
  <c r="AA38" i="67"/>
  <c r="AF38" i="67"/>
  <c r="AE38" i="67"/>
  <c r="AN44" i="67"/>
  <c r="AM44" i="67"/>
  <c r="AL44" i="67"/>
  <c r="AC50" i="67"/>
  <c r="R54" i="67"/>
  <c r="Q54" i="67"/>
  <c r="O54" i="67"/>
  <c r="AJ55" i="67"/>
  <c r="AH66" i="67"/>
  <c r="AN66" i="67"/>
  <c r="AN95" i="67"/>
  <c r="AM95" i="67"/>
  <c r="AL95" i="67"/>
  <c r="O37" i="67"/>
  <c r="L37" i="67" s="1"/>
  <c r="AC38" i="67"/>
  <c r="AJ44" i="67"/>
  <c r="S49" i="67"/>
  <c r="AE57" i="67"/>
  <c r="AG57" i="67"/>
  <c r="AF57" i="67"/>
  <c r="AA57" i="67"/>
  <c r="AJ66" i="67"/>
  <c r="Z68" i="67"/>
  <c r="Y68" i="67"/>
  <c r="X68" i="67"/>
  <c r="AJ95" i="67"/>
  <c r="T111" i="67"/>
  <c r="Z111" i="67"/>
  <c r="Y111" i="67"/>
  <c r="X111" i="67"/>
  <c r="S54" i="67"/>
  <c r="AC57" i="67"/>
  <c r="S59" i="67"/>
  <c r="R59" i="67"/>
  <c r="V68" i="67"/>
  <c r="S76" i="67"/>
  <c r="R76" i="67"/>
  <c r="Q76" i="67"/>
  <c r="V111" i="67"/>
  <c r="Z49" i="67"/>
  <c r="Y49" i="67"/>
  <c r="O59" i="67"/>
  <c r="AN60" i="67"/>
  <c r="AM60" i="67"/>
  <c r="AH60" i="67"/>
  <c r="AL60" i="67"/>
  <c r="AL66" i="67"/>
  <c r="O76" i="67"/>
  <c r="AG35" i="67"/>
  <c r="AF35" i="67"/>
  <c r="AC35" i="67"/>
  <c r="AE35" i="67"/>
  <c r="V49" i="67"/>
  <c r="Z54" i="67"/>
  <c r="Y54" i="67"/>
  <c r="V54" i="67"/>
  <c r="X54" i="67"/>
  <c r="AJ60" i="67"/>
  <c r="AG62" i="67"/>
  <c r="AF62" i="67"/>
  <c r="AE62" i="67"/>
  <c r="AM66" i="67"/>
  <c r="AA52" i="67"/>
  <c r="AG52" i="67"/>
  <c r="AF52" i="67"/>
  <c r="AE52" i="67"/>
  <c r="AC52" i="67"/>
  <c r="Z83" i="67"/>
  <c r="Y83" i="67"/>
  <c r="X83" i="67"/>
  <c r="V83" i="67"/>
  <c r="AG94" i="67"/>
  <c r="AF94" i="67"/>
  <c r="O96" i="67"/>
  <c r="S96" i="67"/>
  <c r="R96" i="67"/>
  <c r="Q96" i="67"/>
  <c r="S116" i="67"/>
  <c r="R116" i="67"/>
  <c r="Q116" i="67"/>
  <c r="Q31" i="67"/>
  <c r="S31" i="67"/>
  <c r="R31" i="67"/>
  <c r="AC94" i="67"/>
  <c r="O116" i="67"/>
  <c r="L116" i="67" s="1"/>
  <c r="O31" i="67"/>
  <c r="AN35" i="67"/>
  <c r="AM35" i="67"/>
  <c r="AL35" i="67"/>
  <c r="M39" i="67"/>
  <c r="S39" i="67"/>
  <c r="R39" i="67"/>
  <c r="Q39" i="67"/>
  <c r="AG54" i="67"/>
  <c r="AF54" i="67"/>
  <c r="AE54" i="67"/>
  <c r="AC54" i="67"/>
  <c r="AA65" i="67"/>
  <c r="AG65" i="67"/>
  <c r="AF65" i="67"/>
  <c r="AE65" i="67"/>
  <c r="AM52" i="67"/>
  <c r="AL52" i="67"/>
  <c r="AJ52" i="67"/>
  <c r="AN74" i="67"/>
  <c r="AM74" i="67"/>
  <c r="AL74" i="67"/>
  <c r="Z116" i="67"/>
  <c r="Y116" i="67"/>
  <c r="X116" i="67"/>
  <c r="T116" i="67"/>
  <c r="S48" i="67"/>
  <c r="R48" i="67"/>
  <c r="Y70" i="67"/>
  <c r="X70" i="67"/>
  <c r="V70" i="67"/>
  <c r="AJ74" i="67"/>
  <c r="Z88" i="67"/>
  <c r="Y88" i="67"/>
  <c r="X88" i="67"/>
  <c r="T88" i="67"/>
  <c r="AL89" i="67"/>
  <c r="AN89" i="67"/>
  <c r="AM89" i="67"/>
  <c r="Z93" i="67"/>
  <c r="Y93" i="67"/>
  <c r="AE101" i="67"/>
  <c r="AG101" i="67"/>
  <c r="AF101" i="67"/>
  <c r="AC101" i="67"/>
  <c r="V116" i="67"/>
  <c r="V34" i="67"/>
  <c r="O48" i="67"/>
  <c r="AN52" i="67"/>
  <c r="V56" i="67"/>
  <c r="AJ86" i="67"/>
  <c r="AH86" i="67"/>
  <c r="AN86" i="67"/>
  <c r="AM86" i="67"/>
  <c r="AL86" i="67"/>
  <c r="V88" i="67"/>
  <c r="AJ89" i="67"/>
  <c r="V93" i="67"/>
  <c r="AF96" i="67"/>
  <c r="AG96" i="67"/>
  <c r="S98" i="67"/>
  <c r="R98" i="67"/>
  <c r="O98" i="67"/>
  <c r="Q98" i="67"/>
  <c r="M103" i="67"/>
  <c r="S103" i="67"/>
  <c r="R103" i="67"/>
  <c r="Q103" i="67"/>
  <c r="M36" i="67"/>
  <c r="S36" i="67"/>
  <c r="R36" i="67"/>
  <c r="Q36" i="67"/>
  <c r="Z70" i="67"/>
  <c r="AC96" i="67"/>
  <c r="O103" i="67"/>
  <c r="S118" i="67"/>
  <c r="R118" i="67"/>
  <c r="X34" i="67"/>
  <c r="O36" i="67"/>
  <c r="S42" i="67"/>
  <c r="R42" i="67"/>
  <c r="Q42" i="67"/>
  <c r="Q48" i="67"/>
  <c r="X56" i="67"/>
  <c r="Q75" i="67"/>
  <c r="S75" i="67"/>
  <c r="R75" i="67"/>
  <c r="M75" i="67"/>
  <c r="X93" i="67"/>
  <c r="O118" i="67"/>
  <c r="Y34" i="67"/>
  <c r="O42" i="67"/>
  <c r="AH43" i="67"/>
  <c r="AN43" i="67"/>
  <c r="AM43" i="67"/>
  <c r="AL43" i="67"/>
  <c r="AH46" i="67"/>
  <c r="AN46" i="67"/>
  <c r="AM46" i="67"/>
  <c r="S53" i="67"/>
  <c r="R53" i="67"/>
  <c r="Q53" i="67"/>
  <c r="Y56" i="67"/>
  <c r="O75" i="67"/>
  <c r="AE96" i="67"/>
  <c r="AJ43" i="67"/>
  <c r="AJ46" i="67"/>
  <c r="O53" i="67"/>
  <c r="AG73" i="67"/>
  <c r="AF73" i="67"/>
  <c r="AE73" i="67"/>
  <c r="AN83" i="67"/>
  <c r="AM83" i="67"/>
  <c r="AL83" i="67"/>
  <c r="R87" i="67"/>
  <c r="S87" i="67"/>
  <c r="R100" i="67"/>
  <c r="Q100" i="67"/>
  <c r="O100" i="67"/>
  <c r="Y103" i="67"/>
  <c r="Z103" i="67"/>
  <c r="Q118" i="67"/>
  <c r="AN40" i="67"/>
  <c r="AM40" i="67"/>
  <c r="AL40" i="67"/>
  <c r="AC73" i="67"/>
  <c r="AJ83" i="67"/>
  <c r="O87" i="67"/>
  <c r="V103" i="67"/>
  <c r="AA39" i="67"/>
  <c r="AJ40" i="67"/>
  <c r="AL46" i="67"/>
  <c r="O55" i="67"/>
  <c r="AA61" i="67"/>
  <c r="S100" i="67"/>
  <c r="AN59" i="67"/>
  <c r="AM59" i="67"/>
  <c r="AL59" i="67"/>
  <c r="AH59" i="67"/>
  <c r="Z72" i="67"/>
  <c r="Y72" i="67"/>
  <c r="X72" i="67"/>
  <c r="S33" i="67"/>
  <c r="R33" i="67"/>
  <c r="Q33" i="67"/>
  <c r="AC39" i="67"/>
  <c r="AJ59" i="67"/>
  <c r="AC61" i="67"/>
  <c r="V72" i="67"/>
  <c r="O33" i="67"/>
  <c r="L33" i="67" s="1"/>
  <c r="S41" i="67"/>
  <c r="R41" i="67"/>
  <c r="O41" i="67"/>
  <c r="Q41" i="67"/>
  <c r="M41" i="67"/>
  <c r="O44" i="67"/>
  <c r="V82" i="67"/>
  <c r="V90" i="67"/>
  <c r="S92" i="67"/>
  <c r="R92" i="67"/>
  <c r="Q92" i="67"/>
  <c r="O92" i="67"/>
  <c r="S102" i="67"/>
  <c r="M102" i="67"/>
  <c r="AM34" i="67"/>
  <c r="AL34" i="67"/>
  <c r="AJ34" i="67"/>
  <c r="AE39" i="67"/>
  <c r="AE61" i="67"/>
  <c r="O66" i="67"/>
  <c r="O102" i="67"/>
  <c r="V105" i="67"/>
  <c r="Z105" i="67"/>
  <c r="T115" i="67"/>
  <c r="Z115" i="67"/>
  <c r="Y115" i="67"/>
  <c r="AH31" i="67"/>
  <c r="AN31" i="67"/>
  <c r="AM31" i="67"/>
  <c r="Q44" i="67"/>
  <c r="AA53" i="67"/>
  <c r="AG53" i="67"/>
  <c r="AF61" i="67"/>
  <c r="AF64" i="67"/>
  <c r="AE64" i="67"/>
  <c r="AC64" i="67"/>
  <c r="X82" i="67"/>
  <c r="Y90" i="67"/>
  <c r="V115" i="67"/>
  <c r="AJ31" i="67"/>
  <c r="AN34" i="67"/>
  <c r="R44" i="67"/>
  <c r="AC53" i="67"/>
  <c r="Q66" i="67"/>
  <c r="AG75" i="67"/>
  <c r="AF75" i="67"/>
  <c r="AE75" i="67"/>
  <c r="Y82" i="67"/>
  <c r="AG87" i="67"/>
  <c r="AA87" i="67"/>
  <c r="Z90" i="67"/>
  <c r="Y92" i="67"/>
  <c r="X92" i="67"/>
  <c r="V92" i="67"/>
  <c r="R97" i="67"/>
  <c r="S97" i="67"/>
  <c r="Q102" i="67"/>
  <c r="X105" i="67"/>
  <c r="O38" i="67"/>
  <c r="AG58" i="67"/>
  <c r="AF58" i="67"/>
  <c r="AE58" i="67"/>
  <c r="AG64" i="67"/>
  <c r="R66" i="67"/>
  <c r="AC75" i="67"/>
  <c r="Y78" i="67"/>
  <c r="Z78" i="67"/>
  <c r="T78" i="67"/>
  <c r="AL85" i="67"/>
  <c r="AN85" i="67"/>
  <c r="AM85" i="67"/>
  <c r="AC87" i="67"/>
  <c r="O97" i="67"/>
  <c r="R102" i="67"/>
  <c r="Y105" i="67"/>
  <c r="AN113" i="67"/>
  <c r="AH113" i="67"/>
  <c r="X115" i="67"/>
  <c r="AC118" i="67"/>
  <c r="AL31" i="67"/>
  <c r="AE53" i="67"/>
  <c r="AC58" i="67"/>
  <c r="AN61" i="67"/>
  <c r="AM61" i="67"/>
  <c r="AL61" i="67"/>
  <c r="AJ61" i="67"/>
  <c r="V78" i="67"/>
  <c r="O81" i="67"/>
  <c r="AJ85" i="67"/>
  <c r="AC90" i="67"/>
  <c r="AG90" i="67"/>
  <c r="AF90" i="67"/>
  <c r="AE90" i="67"/>
  <c r="Z92" i="67"/>
  <c r="AJ113" i="67"/>
  <c r="Q38" i="67"/>
  <c r="AN51" i="67"/>
  <c r="AM51" i="67"/>
  <c r="AL51" i="67"/>
  <c r="AF53" i="67"/>
  <c r="AN64" i="67"/>
  <c r="AM64" i="67"/>
  <c r="AG69" i="67"/>
  <c r="AF69" i="67"/>
  <c r="AE69" i="67"/>
  <c r="S71" i="67"/>
  <c r="R71" i="67"/>
  <c r="Q71" i="67"/>
  <c r="AJ79" i="67"/>
  <c r="AE87" i="67"/>
  <c r="M89" i="67"/>
  <c r="S89" i="67"/>
  <c r="Q97" i="67"/>
  <c r="AN100" i="67"/>
  <c r="AH100" i="67"/>
  <c r="O104" i="67"/>
  <c r="AE118" i="67"/>
  <c r="R38" i="67"/>
  <c r="AJ51" i="67"/>
  <c r="Q57" i="67"/>
  <c r="O57" i="67"/>
  <c r="M57" i="67"/>
  <c r="AJ64" i="67"/>
  <c r="AC69" i="67"/>
  <c r="O71" i="67"/>
  <c r="X78" i="67"/>
  <c r="Q81" i="67"/>
  <c r="AF87" i="67"/>
  <c r="O89" i="67"/>
  <c r="AG92" i="67"/>
  <c r="AF92" i="67"/>
  <c r="AE92" i="67"/>
  <c r="AC95" i="67"/>
  <c r="Q99" i="67"/>
  <c r="M99" i="67"/>
  <c r="S99" i="67"/>
  <c r="R99" i="67"/>
  <c r="AJ100" i="67"/>
  <c r="AL113" i="67"/>
  <c r="AF118" i="67"/>
  <c r="S38" i="67"/>
  <c r="AH42" i="67"/>
  <c r="AN42" i="67"/>
  <c r="AM42" i="67"/>
  <c r="AL42" i="67"/>
  <c r="AN53" i="67"/>
  <c r="AM53" i="67"/>
  <c r="AL53" i="67"/>
  <c r="V60" i="67"/>
  <c r="AL79" i="67"/>
  <c r="R81" i="67"/>
  <c r="AC92" i="67"/>
  <c r="O99" i="67"/>
  <c r="Q104" i="67"/>
  <c r="AM113" i="67"/>
  <c r="AJ42" i="67"/>
  <c r="AJ53" i="67"/>
  <c r="R57" i="67"/>
  <c r="AL64" i="67"/>
  <c r="O68" i="67"/>
  <c r="T71" i="67"/>
  <c r="Z71" i="67"/>
  <c r="Y71" i="67"/>
  <c r="X71" i="67"/>
  <c r="O77" i="67"/>
  <c r="AM79" i="67"/>
  <c r="Q89" i="67"/>
  <c r="AE95" i="67"/>
  <c r="AL100" i="67"/>
  <c r="R104" i="67"/>
  <c r="AG112" i="67"/>
  <c r="AE112" i="67"/>
  <c r="AF112" i="67"/>
  <c r="Z117" i="67"/>
  <c r="Y117" i="67"/>
  <c r="Z38" i="67"/>
  <c r="Y38" i="67"/>
  <c r="X38" i="67"/>
  <c r="S52" i="67"/>
  <c r="R52" i="67"/>
  <c r="Q52" i="67"/>
  <c r="O52" i="67"/>
  <c r="M52" i="67"/>
  <c r="S57" i="67"/>
  <c r="X60" i="67"/>
  <c r="V71" i="67"/>
  <c r="Z74" i="67"/>
  <c r="Y74" i="67"/>
  <c r="X74" i="67"/>
  <c r="R89" i="67"/>
  <c r="AF95" i="67"/>
  <c r="Y99" i="67"/>
  <c r="X99" i="67"/>
  <c r="Z99" i="67"/>
  <c r="T99" i="67"/>
  <c r="AM100" i="67"/>
  <c r="AC112" i="67"/>
  <c r="V117" i="67"/>
  <c r="L117" i="67" s="1"/>
  <c r="AM33" i="67"/>
  <c r="AL33" i="67"/>
  <c r="AN33" i="67"/>
  <c r="V38" i="67"/>
  <c r="M49" i="67"/>
  <c r="AA50" i="67"/>
  <c r="AH55" i="67"/>
  <c r="T57" i="67"/>
  <c r="Q68" i="67"/>
  <c r="V74" i="67"/>
  <c r="AG84" i="67"/>
  <c r="AF84" i="67"/>
  <c r="AE84" i="67"/>
  <c r="AG95" i="67"/>
  <c r="V99" i="67"/>
  <c r="M111" i="67"/>
  <c r="AC33" i="67"/>
  <c r="V50" i="67"/>
  <c r="V62" i="67"/>
  <c r="Y67" i="67"/>
  <c r="X67" i="67"/>
  <c r="Z67" i="67"/>
  <c r="O70" i="67"/>
  <c r="T96" i="67"/>
  <c r="Z96" i="67"/>
  <c r="Y96" i="67"/>
  <c r="X96" i="67"/>
  <c r="X58" i="67"/>
  <c r="V58" i="67"/>
  <c r="V67" i="67"/>
  <c r="AE85" i="67"/>
  <c r="V96" i="67"/>
  <c r="AJ97" i="67"/>
  <c r="S115" i="67"/>
  <c r="R115" i="67"/>
  <c r="Q115" i="67"/>
  <c r="AE116" i="67"/>
  <c r="AG116" i="67"/>
  <c r="AF116" i="67"/>
  <c r="AE33" i="67"/>
  <c r="AG46" i="67"/>
  <c r="AF46" i="67"/>
  <c r="AE46" i="67"/>
  <c r="X62" i="67"/>
  <c r="O83" i="67"/>
  <c r="AF85" i="67"/>
  <c r="AL93" i="67"/>
  <c r="AM93" i="67"/>
  <c r="AN93" i="67"/>
  <c r="O115" i="67"/>
  <c r="L115" i="67" s="1"/>
  <c r="AC116" i="67"/>
  <c r="AF32" i="67"/>
  <c r="AE32" i="67"/>
  <c r="R69" i="67"/>
  <c r="Q69" i="67"/>
  <c r="AC32" i="67"/>
  <c r="AF36" i="67"/>
  <c r="AG36" i="67"/>
  <c r="AC36" i="67"/>
  <c r="M60" i="67"/>
  <c r="V61" i="67"/>
  <c r="AN67" i="67"/>
  <c r="AM67" i="67"/>
  <c r="O69" i="67"/>
  <c r="AG70" i="67"/>
  <c r="AE70" i="67"/>
  <c r="AN71" i="67"/>
  <c r="AJ71" i="67"/>
  <c r="AM71" i="67"/>
  <c r="AL71" i="67"/>
  <c r="M82" i="67"/>
  <c r="V95" i="67"/>
  <c r="M101" i="67"/>
  <c r="Z91" i="67"/>
  <c r="Y91" i="67"/>
  <c r="X91" i="67"/>
  <c r="AN104" i="67"/>
  <c r="AM104" i="67"/>
  <c r="L114" i="67"/>
  <c r="X44" i="67"/>
  <c r="Z44" i="67"/>
  <c r="Y44" i="67"/>
  <c r="AG103" i="67"/>
  <c r="AF103" i="67"/>
  <c r="AL104" i="67"/>
  <c r="AG32" i="67"/>
  <c r="V44" i="67"/>
  <c r="AH54" i="67"/>
  <c r="AN54" i="67"/>
  <c r="O60" i="67"/>
  <c r="X61" i="67"/>
  <c r="S69" i="67"/>
  <c r="O82" i="67"/>
  <c r="AG91" i="67"/>
  <c r="AF91" i="67"/>
  <c r="Y95" i="67"/>
  <c r="O101" i="67"/>
  <c r="AC103" i="67"/>
  <c r="AJ54" i="67"/>
  <c r="Y61" i="67"/>
  <c r="S65" i="67"/>
  <c r="R65" i="67"/>
  <c r="R86" i="67"/>
  <c r="Q86" i="67"/>
  <c r="S86" i="67"/>
  <c r="R90" i="67"/>
  <c r="Q90" i="67"/>
  <c r="O90" i="67"/>
  <c r="AC91" i="67"/>
  <c r="Z95" i="67"/>
  <c r="X35" i="67"/>
  <c r="AJ50" i="67"/>
  <c r="S56" i="67"/>
  <c r="O65" i="67"/>
  <c r="AG66" i="67"/>
  <c r="AF66" i="67"/>
  <c r="O86" i="67"/>
  <c r="AN88" i="67"/>
  <c r="AM88" i="67"/>
  <c r="V94" i="67"/>
  <c r="AE103" i="67"/>
  <c r="Y114" i="67"/>
  <c r="Z114" i="67"/>
  <c r="T114" i="67"/>
  <c r="T64" i="67"/>
  <c r="Z64" i="67"/>
  <c r="Z77" i="67"/>
  <c r="V77" i="67"/>
  <c r="Y77" i="67"/>
  <c r="X77" i="67"/>
  <c r="AN98" i="67"/>
  <c r="AM98" i="67"/>
  <c r="AL98" i="67"/>
  <c r="AG43" i="67"/>
  <c r="AF43" i="67"/>
  <c r="AG60" i="67"/>
  <c r="AF60" i="67"/>
  <c r="V64" i="67"/>
  <c r="AG82" i="67"/>
  <c r="AF82" i="67"/>
  <c r="AJ98" i="67"/>
  <c r="AC43" i="67"/>
  <c r="AG47" i="67"/>
  <c r="AC47" i="67"/>
  <c r="V51" i="67"/>
  <c r="Y55" i="67"/>
  <c r="Z55" i="67"/>
  <c r="AC60" i="67"/>
  <c r="O67" i="67"/>
  <c r="AJ78" i="67"/>
  <c r="V81" i="67"/>
  <c r="AC82" i="67"/>
  <c r="V89" i="67"/>
  <c r="AJ90" i="67"/>
  <c r="V100" i="67"/>
  <c r="AJ114" i="67"/>
  <c r="V55" i="67"/>
  <c r="X64" i="67"/>
  <c r="AC77" i="67"/>
  <c r="O80" i="67"/>
  <c r="S112" i="67"/>
  <c r="R112" i="67"/>
  <c r="AG117" i="67"/>
  <c r="AF117" i="67"/>
  <c r="AC117" i="67"/>
  <c r="AE117" i="67"/>
  <c r="Z33" i="67"/>
  <c r="Y33" i="67"/>
  <c r="X33" i="67"/>
  <c r="AJ39" i="67"/>
  <c r="AE43" i="67"/>
  <c r="O45" i="67"/>
  <c r="AE47" i="67"/>
  <c r="X51" i="67"/>
  <c r="V59" i="67"/>
  <c r="AE60" i="67"/>
  <c r="Y64" i="67"/>
  <c r="X81" i="67"/>
  <c r="AE82" i="67"/>
  <c r="X89" i="67"/>
  <c r="AL90" i="67"/>
  <c r="AG97" i="67"/>
  <c r="AF97" i="67"/>
  <c r="AE97" i="67"/>
  <c r="Y100" i="67"/>
  <c r="O112" i="67"/>
  <c r="AN48" i="67"/>
  <c r="AJ48" i="67"/>
  <c r="AM48" i="67"/>
  <c r="AL48" i="67"/>
  <c r="AE80" i="67"/>
  <c r="AF80" i="67"/>
  <c r="AG80" i="67"/>
  <c r="S64" i="67"/>
  <c r="R64" i="67"/>
  <c r="Q64" i="67"/>
  <c r="AN72" i="67"/>
  <c r="AM72" i="67"/>
  <c r="V101" i="67"/>
  <c r="AN118" i="67"/>
  <c r="AJ118" i="67"/>
  <c r="AM118" i="67"/>
  <c r="AL118" i="67"/>
  <c r="AM49" i="67"/>
  <c r="AN49" i="67"/>
  <c r="O64" i="67"/>
  <c r="AJ72" i="67"/>
  <c r="AC102" i="67"/>
  <c r="AL38" i="67"/>
  <c r="AN38" i="67"/>
  <c r="AM38" i="67"/>
  <c r="AL82" i="67"/>
  <c r="AN82" i="67"/>
  <c r="AM82" i="67"/>
  <c r="AJ103" i="67"/>
  <c r="AN103" i="67"/>
  <c r="AM103" i="67"/>
  <c r="AL103" i="67"/>
  <c r="AC79" i="67"/>
  <c r="AA34" i="67"/>
  <c r="AJ37" i="67"/>
  <c r="M40" i="67"/>
  <c r="V43" i="67"/>
  <c r="AH47" i="67"/>
  <c r="T53" i="67"/>
  <c r="AC56" i="67"/>
  <c r="O62" i="67"/>
  <c r="T65" i="67"/>
  <c r="AC68" i="67"/>
  <c r="O74" i="67"/>
  <c r="AA78" i="67"/>
  <c r="AJ81" i="67"/>
  <c r="M84" i="67"/>
  <c r="V87" i="67"/>
  <c r="AH91" i="67"/>
  <c r="T97" i="67"/>
  <c r="AC100" i="67"/>
  <c r="O106" i="67"/>
  <c r="T112" i="67"/>
  <c r="AC115" i="67"/>
  <c r="X66" i="67"/>
  <c r="AE79" i="67"/>
  <c r="Q85" i="67"/>
  <c r="AL92" i="67"/>
  <c r="X98" i="67"/>
  <c r="X113" i="67"/>
  <c r="V66" i="67"/>
  <c r="AJ92" i="67"/>
  <c r="AL37" i="67"/>
  <c r="X43" i="67"/>
  <c r="AE56" i="67"/>
  <c r="Q62" i="67"/>
  <c r="Y66" i="67"/>
  <c r="AE68" i="67"/>
  <c r="Q74" i="67"/>
  <c r="AF79" i="67"/>
  <c r="AL81" i="67"/>
  <c r="R85" i="67"/>
  <c r="X87" i="67"/>
  <c r="AM92" i="67"/>
  <c r="Y98" i="67"/>
  <c r="AE100" i="67"/>
  <c r="Q106" i="67"/>
  <c r="Y113" i="67"/>
  <c r="AE115" i="67"/>
  <c r="O85" i="67"/>
  <c r="V98" i="67"/>
  <c r="V113" i="67"/>
  <c r="L113" i="67" s="1"/>
  <c r="C7" i="65" a="1"/>
  <c r="C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9" a="1"/>
  <c r="C1" i="60" a="1"/>
  <c r="L92" i="71" l="1"/>
  <c r="L72" i="71"/>
  <c r="L37" i="71"/>
  <c r="L63" i="71"/>
  <c r="L91" i="71"/>
  <c r="L64" i="71"/>
  <c r="L40" i="71"/>
  <c r="L96" i="71"/>
  <c r="L35" i="71"/>
  <c r="L84" i="71"/>
  <c r="L31" i="71"/>
  <c r="L61" i="71"/>
  <c r="L67" i="71"/>
  <c r="L82" i="71"/>
  <c r="L65" i="71"/>
  <c r="L80" i="71"/>
  <c r="L58" i="71"/>
  <c r="L59" i="71"/>
  <c r="L75" i="71"/>
  <c r="L79" i="71"/>
  <c r="L77" i="71"/>
  <c r="L69" i="71"/>
  <c r="L73" i="71"/>
  <c r="L78" i="71"/>
  <c r="L71" i="71"/>
  <c r="L38" i="71"/>
  <c r="L54" i="71"/>
  <c r="L30" i="71"/>
  <c r="L50" i="71"/>
  <c r="L46" i="71"/>
  <c r="L42" i="71"/>
  <c r="L48" i="71"/>
  <c r="L45" i="71"/>
  <c r="L32" i="71"/>
  <c r="L56" i="71"/>
  <c r="L52" i="71"/>
  <c r="L33" i="71"/>
  <c r="L51" i="71"/>
  <c r="L44" i="71"/>
  <c r="L90" i="71"/>
  <c r="L94" i="71"/>
  <c r="L93" i="71"/>
  <c r="L95" i="71"/>
  <c r="L32" i="70"/>
  <c r="L31" i="70"/>
  <c r="L83" i="70"/>
  <c r="L81" i="70"/>
  <c r="L84" i="70"/>
  <c r="L82" i="70"/>
  <c r="L73" i="70"/>
  <c r="L72" i="70"/>
  <c r="L70" i="70"/>
  <c r="L71" i="70"/>
  <c r="L54" i="70"/>
  <c r="L55" i="70"/>
  <c r="L53" i="70"/>
  <c r="L45" i="70"/>
  <c r="L44" i="70"/>
  <c r="L43" i="70"/>
  <c r="L95" i="70"/>
  <c r="L76" i="70"/>
  <c r="L96" i="70"/>
  <c r="L66" i="70"/>
  <c r="L47" i="70"/>
  <c r="L90" i="70"/>
  <c r="L38" i="70"/>
  <c r="L33" i="70"/>
  <c r="L67" i="70"/>
  <c r="L93" i="70"/>
  <c r="L94" i="70"/>
  <c r="L49" i="70"/>
  <c r="L34" i="70"/>
  <c r="L77" i="70"/>
  <c r="L78" i="70"/>
  <c r="L60" i="70"/>
  <c r="L92" i="70"/>
  <c r="L65" i="70"/>
  <c r="L37" i="70"/>
  <c r="L75" i="70"/>
  <c r="L61" i="70"/>
  <c r="L62" i="70"/>
  <c r="L59" i="70"/>
  <c r="L64" i="70"/>
  <c r="L39" i="70"/>
  <c r="L40" i="70"/>
  <c r="L48" i="70"/>
  <c r="L35" i="70"/>
  <c r="L50" i="70"/>
  <c r="L91" i="70"/>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89" i="68"/>
  <c r="L85" i="68"/>
  <c r="L100" i="68"/>
  <c r="C19" i="68"/>
  <c r="L19" i="68" s="1"/>
  <c r="L7" i="68"/>
  <c r="L36" i="67"/>
  <c r="L39" i="67"/>
  <c r="L47" i="67"/>
  <c r="L43" i="67"/>
  <c r="L34" i="67"/>
  <c r="L31" i="67"/>
  <c r="L44" i="67"/>
  <c r="L42" i="67"/>
  <c r="L41" i="67"/>
  <c r="L40" i="67"/>
  <c r="L38" i="67"/>
  <c r="L48" i="67"/>
  <c r="L32" i="67"/>
  <c r="L45" i="67"/>
  <c r="L46" i="67"/>
  <c r="C11" i="67"/>
  <c r="L11" i="67" s="1"/>
  <c r="C10" i="67"/>
  <c r="L10" i="67" s="1"/>
  <c r="B26" i="67"/>
  <c r="C26" i="67" s="1"/>
  <c r="L26" i="67" s="1"/>
  <c r="L1" i="67"/>
  <c r="B27" i="67"/>
  <c r="C27" i="67" s="1"/>
  <c r="L27" i="67" s="1"/>
  <c r="C16" i="67"/>
  <c r="L16" i="67" s="1"/>
  <c r="C12" i="67"/>
  <c r="L12" i="67" s="1"/>
  <c r="L118" i="67"/>
  <c r="L112" i="67"/>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 i="70" a="1"/>
  <c r="C1" i="70" l="1"/>
  <c r="B27" i="69"/>
  <c r="C27" i="69" s="1"/>
  <c r="L27" i="69" s="1"/>
  <c r="C11" i="69"/>
  <c r="L11" i="69" s="1"/>
  <c r="C16" i="69"/>
  <c r="L16" i="69" s="1"/>
  <c r="C10" i="69"/>
  <c r="L10" i="69" s="1"/>
  <c r="B26" i="69"/>
  <c r="C26" i="69" s="1"/>
  <c r="L26" i="69" s="1"/>
  <c r="L1" i="69"/>
  <c r="C12" i="69"/>
  <c r="L12" i="69" s="1"/>
  <c r="C9" i="67"/>
  <c r="L9" i="67" s="1"/>
  <c r="C8" i="67"/>
  <c r="L8" i="67" s="1"/>
  <c r="C7" i="67" a="1"/>
  <c r="C7" i="67" s="1"/>
  <c r="L4" i="67"/>
  <c r="L107" i="67"/>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71" a="1"/>
  <c r="C1" i="62" a="1"/>
  <c r="C1" i="71" l="1"/>
  <c r="C11" i="70"/>
  <c r="L11" i="70" s="1"/>
  <c r="C10" i="70"/>
  <c r="L10" i="70" s="1"/>
  <c r="B27" i="70"/>
  <c r="C27" i="70" s="1"/>
  <c r="L27" i="70" s="1"/>
  <c r="L1" i="70"/>
  <c r="L85" i="70" s="1"/>
  <c r="B26" i="70"/>
  <c r="C26" i="70" s="1"/>
  <c r="L26" i="70" s="1"/>
  <c r="C16" i="70"/>
  <c r="L16" i="70" s="1"/>
  <c r="C12" i="70"/>
  <c r="L12" i="70" s="1"/>
  <c r="L101" i="69"/>
  <c r="C8" i="69"/>
  <c r="L8" i="69" s="1"/>
  <c r="C7" i="69" a="1"/>
  <c r="C7" i="69" s="1"/>
  <c r="L4" i="69"/>
  <c r="C9" i="69"/>
  <c r="L9" i="69" s="1"/>
  <c r="L7" i="67"/>
  <c r="C19" i="67"/>
  <c r="L19" i="67"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61" a="1"/>
  <c r="C1" i="33" a="1"/>
  <c r="L1" i="71" l="1"/>
  <c r="B27" i="71"/>
  <c r="C27" i="71" s="1"/>
  <c r="L27" i="71" s="1"/>
  <c r="B26" i="71"/>
  <c r="C26" i="71" s="1"/>
  <c r="L26" i="71" s="1"/>
  <c r="C16" i="71"/>
  <c r="L16" i="71" s="1"/>
  <c r="C10" i="71"/>
  <c r="L10" i="71" s="1"/>
  <c r="C12" i="71"/>
  <c r="L12" i="71" s="1"/>
  <c r="C11" i="71"/>
  <c r="L11" i="71" s="1"/>
  <c r="C7" i="70" a="1"/>
  <c r="C7" i="70" s="1"/>
  <c r="L7" i="70" s="1"/>
  <c r="L4" i="70"/>
  <c r="C9" i="70"/>
  <c r="L9" i="70" s="1"/>
  <c r="C8" i="70"/>
  <c r="L8" i="70" s="1"/>
  <c r="L7" i="69"/>
  <c r="C19" i="69"/>
  <c r="L19" i="69"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9" i="71" l="1"/>
  <c r="L9" i="71" s="1"/>
  <c r="C8" i="71"/>
  <c r="L8" i="71" s="1"/>
  <c r="C7" i="71" a="1"/>
  <c r="C7" i="71" s="1"/>
  <c r="L4" i="71"/>
  <c r="L85" i="71"/>
  <c r="C19" i="70"/>
  <c r="L19" i="70" s="1"/>
  <c r="B26" i="6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 i="71" l="1"/>
  <c r="C19" i="71"/>
  <c r="L19" i="71" s="1"/>
  <c r="L72" i="6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7" a="1"/>
  <c r="C1" i="18"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2989C5-5619-4E59-8B81-0C977BAE0463}">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9CD98D-B684-4EBC-8E3E-3BE3B2E32075}">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72CB28-7DB1-4EF2-ACA4-2473FD9BDB03}">
      <text>
        <r>
          <rPr>
            <b/>
            <sz val="9"/>
            <color indexed="81"/>
            <rFont val="Tahoma"/>
            <family val="2"/>
          </rPr>
          <t>David Baez:</t>
        </r>
        <r>
          <rPr>
            <sz val="9"/>
            <color indexed="81"/>
            <rFont val="Tahoma"/>
            <family val="2"/>
          </rPr>
          <t xml:space="preserve">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EC0F550-6277-40FA-90FA-2C8D3B768ACB}">
      <text>
        <r>
          <rPr>
            <b/>
            <sz val="9"/>
            <color indexed="81"/>
            <rFont val="Tahoma"/>
            <family val="2"/>
          </rPr>
          <t>David Baez:</t>
        </r>
        <r>
          <rPr>
            <sz val="9"/>
            <color indexed="81"/>
            <rFont val="Tahoma"/>
            <family val="2"/>
          </rPr>
          <t xml:space="preserv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<sst xmlns="http://schemas.openxmlformats.org/spreadsheetml/2006/main" count="16133" uniqueCount="3137">
  <si>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</si>
  <si>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</si>
  <si>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</si>
  <si>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</si>
  <si>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</si>
  <si>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</si>
  <si>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</si>
  <si>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</si>
  <si>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</si>
  <si>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</si>
  <si>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</si>
  <si>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</si>
  <si>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</si>
  <si>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</si>
  <si>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</si>
  <si>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</si>
  <si>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</si>
  <si>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</si>
  <si>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</si>
  <si>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</si>
  <si>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</si>
  <si>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</si>
  <si>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</si>
  <si>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</si>
  <si>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</si>
  <si>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</si>
  <si>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</si>
  <si>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</si>
  <si>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</si>
  <si>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</si>
  <si>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</si>
  <si>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</si>
  <si>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</si>
  <si>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</si>
  <si>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</si>
  <si>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</si>
  <si>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</si>
  <si>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</si>
  <si>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</si>
  <si>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</si>
  <si>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</si>
  <si>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</si>
  <si>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</si>
  <si>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</si>
  <si>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</si>
  <si>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</si>
  <si>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</si>
  <si>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</si>
  <si>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</si>
  <si>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</si>
  <si>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</si>
  <si>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</si>
  <si>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</si>
  <si>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</si>
  <si>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</si>
  <si>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</si>
  <si>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</si>
  <si>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</si>
  <si>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</si>
  <si>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</si>
  <si>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</si>
  <si>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</si>
  <si>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</si>
  <si>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</si>
  <si>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</si>
  <si>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</si>
  <si>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</si>
  <si>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</si>
  <si>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</si>
  <si>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</si>
  <si>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</si>
  <si>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</si>
  <si>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</si>
  <si>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</si>
  <si>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</si>
  <si>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</si>
  <si>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</si>
  <si>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</si>
  <si>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</si>
  <si>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</si>
  <si>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</si>
  <si>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</si>
  <si>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</si>
  <si>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</si>
  <si>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</si>
  <si>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</si>
  <si>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</si>
  <si>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</si>
  <si>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</si>
  <si>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</si>
  <si>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</si>
  <si>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</si>
  <si>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</si>
  <si>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</si>
  <si>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</si>
  <si>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</si>
  <si>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</si>
  <si>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</si>
  <si>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</si>
  <si>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</si>
  <si>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</si>
  <si>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</si>
  <si>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</si>
  <si>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</si>
  <si>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</si>
  <si>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</si>
  <si>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</si>
  <si>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</si>
  <si>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</si>
  <si>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</si>
  <si>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</si>
  <si>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</si>
  <si>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</si>
  <si>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</si>
  <si>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</si>
  <si>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</si>
  <si>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</si>
  <si>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</si>
  <si>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</si>
  <si>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</si>
  <si>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</si>
  <si>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</si>
  <si>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</si>
  <si>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</si>
  <si>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</si>
  <si>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</si>
  <si>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</si>
  <si>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</si>
  <si>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</si>
  <si>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</si>
  <si>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</si>
  <si>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</si>
  <si>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</si>
  <si>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</si>
  <si>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</si>
  <si>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</si>
  <si>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</si>
  <si>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</si>
  <si>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</si>
  <si>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</si>
  <si>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</si>
  <si>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</si>
  <si>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</si>
  <si>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</si>
  <si>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</si>
  <si>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</si>
  <si>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</si>
  <si>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</si>
  <si>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</si>
  <si>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</si>
  <si>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</si>
  <si>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</si>
  <si>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</si>
  <si>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</si>
  <si>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</si>
  <si>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</si>
  <si>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</si>
  <si>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</si>
  <si>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</si>
  <si>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</si>
  <si>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</si>
  <si>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</si>
  <si>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</si>
  <si>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</si>
  <si>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</si>
  <si>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</si>
  <si>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</si>
  <si>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</si>
  <si>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</si>
  <si>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</si>
  <si>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</si>
  <si>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</si>
  <si>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</si>
  <si>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</si>
  <si>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</si>
  <si>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</si>
  <si>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</si>
  <si>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</si>
  <si>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</si>
  <si>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</si>
  <si>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</si>
  <si>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</si>
  <si>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</si>
  <si>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</si>
  <si>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</si>
  <si>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</si>
  <si>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</si>
  <si>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</si>
  <si>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</si>
  <si>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</si>
  <si>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</si>
  <si>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</si>
  <si>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</si>
  <si>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</si>
  <si>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</si>
  <si>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</si>
  <si>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</si>
  <si>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</si>
  <si>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</si>
  <si>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</si>
  <si>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</si>
  <si>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</si>
  <si>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</si>
  <si>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</si>
  <si>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</si>
  <si>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</si>
  <si>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</si>
  <si>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</si>
  <si>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</si>
  <si>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</si>
  <si>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</si>
  <si>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</si>
  <si>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</si>
  <si>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</si>
  <si>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</si>
  <si>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</si>
  <si>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</si>
  <si>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</si>
  <si>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</si>
  <si>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</si>
  <si>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</si>
  <si>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</si>
  <si>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</si>
  <si>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</si>
  <si>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</si>
  <si>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</si>
  <si>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</si>
  <si>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</si>
  <si>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</si>
  <si>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</si>
  <si>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</si>
  <si>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</si>
  <si>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</si>
  <si>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</si>
  <si>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</si>
  <si>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</si>
  <si>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</si>
  <si>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</si>
  <si>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</si>
  <si>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</si>
  <si>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</si>
  <si>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</si>
  <si>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</si>
  <si>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</si>
  <si>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</si>
  <si>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</si>
  <si>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</si>
  <si>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</si>
  <si>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</si>
  <si>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</si>
  <si>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</si>
  <si>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</si>
  <si>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</si>
  <si>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</si>
  <si>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</si>
  <si>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</si>
  <si>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</si>
  <si>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</si>
  <si>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</si>
  <si>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</si>
  <si>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</si>
  <si>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</si>
  <si>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</si>
  <si>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</si>
  <si>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</si>
  <si>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</si>
  <si>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</si>
  <si>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</si>
  <si>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</si>
  <si>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</si>
  <si>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</si>
  <si>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</si>
  <si>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</si>
  <si>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</si>
  <si>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</si>
  <si>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</si>
  <si>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</si>
  <si>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</si>
  <si>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</si>
  <si>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</si>
  <si>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</si>
  <si>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</si>
  <si>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</si>
  <si>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</si>
  <si>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</si>
  <si>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</si>
  <si>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</si>
  <si>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</si>
  <si>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</si>
  <si>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</si>
  <si>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</si>
  <si>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</si>
  <si>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</si>
  <si>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</si>
  <si>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</si>
  <si>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</si>
  <si>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</si>
  <si>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</si>
  <si>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</si>
  <si>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</si>
  <si>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</si>
  <si>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</si>
  <si>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</si>
  <si>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</si>
  <si>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</si>
  <si>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</si>
  <si>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</si>
  <si>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</si>
  <si>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</si>
  <si>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</si>
  <si>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</si>
  <si>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</si>
  <si>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</si>
  <si>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</si>
  <si>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</si>
  <si>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</si>
  <si>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</si>
  <si>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</si>
  <si>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</si>
  <si>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</si>
  <si>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</si>
  <si>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</si>
  <si>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</si>
  <si>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</si>
  <si>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</si>
  <si>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</si>
  <si>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</si>
  <si>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</si>
  <si>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</si>
  <si>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</si>
  <si>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</si>
  <si>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</si>
  <si>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</si>
  <si>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</si>
  <si>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</si>
  <si>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</si>
  <si>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</si>
  <si>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</si>
  <si>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</si>
  <si>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</si>
  <si>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</si>
  <si>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</si>
  <si>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</si>
  <si>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</si>
  <si>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</si>
  <si>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</si>
  <si>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</si>
  <si>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</si>
  <si>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</si>
  <si>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</si>
  <si>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</si>
  <si>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</si>
  <si>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</si>
  <si>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</si>
  <si>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</si>
  <si>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</si>
  <si>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</si>
  <si>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</si>
  <si>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</si>
  <si>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</si>
  <si>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</si>
  <si>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</si>
  <si>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</si>
  <si>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</si>
  <si>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</si>
  <si>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</si>
  <si>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</si>
  <si>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</si>
  <si>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</si>
  <si>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</si>
  <si>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</si>
  <si>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</si>
  <si>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</si>
  <si>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</si>
  <si>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</si>
  <si>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</si>
  <si>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</si>
  <si>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</si>
  <si>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</si>
  <si>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</si>
  <si>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</si>
  <si>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</si>
  <si>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</si>
  <si>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</si>
  <si>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</si>
  <si>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</si>
  <si>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</si>
  <si>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</si>
  <si>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</si>
  <si>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</si>
  <si>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</si>
  <si>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</si>
  <si>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</si>
  <si>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</si>
  <si>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</si>
  <si>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</si>
  <si>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</si>
  <si>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</si>
  <si>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</si>
  <si>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</si>
  <si>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</si>
  <si>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</si>
  <si>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</si>
  <si>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</si>
  <si>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</si>
  <si>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</si>
  <si>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</si>
  <si>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</si>
  <si>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</si>
  <si>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</si>
  <si>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</si>
  <si>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</si>
  <si>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</si>
  <si>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</si>
  <si>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</si>
  <si>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</si>
  <si>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</si>
  <si>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</si>
  <si>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</si>
  <si>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</si>
  <si>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</si>
  <si>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</si>
  <si>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</si>
  <si>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</si>
  <si>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</si>
  <si>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</si>
  <si>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</si>
  <si>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</si>
  <si>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</si>
  <si>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</si>
  <si>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</si>
  <si>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</si>
  <si>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</si>
  <si>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</si>
  <si>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</si>
  <si>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</si>
  <si>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</si>
  <si>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</si>
  <si>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</si>
  <si>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</si>
  <si>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</si>
  <si>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</si>
  <si>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</si>
  <si>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</si>
  <si>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</si>
  <si>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</si>
  <si>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</si>
  <si>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</si>
  <si>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</si>
  <si>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</si>
  <si>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</si>
  <si>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</si>
  <si>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</si>
  <si>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</si>
  <si>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</si>
  <si>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</si>
  <si>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</si>
  <si>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</si>
  <si>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</si>
  <si>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</si>
  <si>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</si>
  <si>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</si>
  <si>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</si>
  <si>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</si>
  <si>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</si>
  <si>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</si>
  <si>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</si>
  <si>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</si>
  <si>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</si>
  <si>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</si>
  <si>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</si>
  <si>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</si>
  <si>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</si>
  <si>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</si>
  <si>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</si>
  <si>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</si>
  <si>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</si>
  <si>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</si>
  <si>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</si>
  <si>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</si>
  <si>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</si>
  <si>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</si>
  <si>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</si>
  <si>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</si>
  <si>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</si>
  <si>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</si>
  <si>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</si>
  <si>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</si>
  <si>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</si>
  <si>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</si>
  <si>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</si>
  <si>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</si>
  <si>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</si>
  <si>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</si>
  <si>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</si>
  <si>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</si>
  <si>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</si>
  <si>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</si>
  <si>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</si>
  <si>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</si>
  <si>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</si>
  <si>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</si>
  <si>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</si>
  <si>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</si>
  <si>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</si>
  <si>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</si>
  <si>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</si>
  <si>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</si>
  <si>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</si>
  <si>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</si>
  <si>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</si>
  <si>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</si>
  <si>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</si>
  <si>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</si>
  <si>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</si>
  <si>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</si>
  <si>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</si>
  <si>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</si>
  <si>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</si>
  <si>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</si>
  <si>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</si>
  <si>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</si>
  <si>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</si>
  <si>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</si>
  <si>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</si>
  <si>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</si>
  <si>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</si>
  <si>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</si>
  <si>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</si>
  <si>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</si>
  <si>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</si>
  <si>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</si>
  <si>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</si>
  <si>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</si>
  <si>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</si>
  <si>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</si>
  <si>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</si>
  <si>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</si>
  <si>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</si>
  <si>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</si>
  <si>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</si>
  <si>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</si>
  <si>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</si>
  <si>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</si>
  <si>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</si>
  <si>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</si>
  <si>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</si>
  <si>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</si>
  <si>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</si>
  <si>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</si>
  <si>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</si>
  <si>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</si>
  <si>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</si>
  <si>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</si>
  <si>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</si>
  <si>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</si>
  <si>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</si>
  <si>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</si>
  <si>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</si>
  <si>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</si>
  <si>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</si>
  <si>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</si>
  <si>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</si>
  <si>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</si>
  <si>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</si>
  <si>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</si>
  <si>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</si>
  <si>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</si>
  <si>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</si>
  <si>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</si>
  <si>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</si>
  <si>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</si>
  <si>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</si>
  <si>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</si>
  <si>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</si>
  <si>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</si>
  <si>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</si>
  <si>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</si>
  <si>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</si>
  <si>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</si>
  <si>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</si>
  <si>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</si>
  <si>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</si>
  <si>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</si>
  <si>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</si>
  <si>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</si>
  <si>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</si>
  <si>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</si>
  <si>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</si>
  <si>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</si>
  <si>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</si>
  <si>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</si>
  <si>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</si>
  <si>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</si>
  <si>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</si>
  <si>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</si>
  <si>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</si>
  <si>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</si>
  <si>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</si>
  <si>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</si>
  <si>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</si>
  <si>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</si>
  <si>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</si>
  <si>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</si>
  <si>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</si>
  <si>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</si>
  <si>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</si>
  <si>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</si>
  <si>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</si>
  <si>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</si>
  <si>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</si>
  <si>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</si>
  <si>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</si>
  <si>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</si>
  <si>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</si>
  <si>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</si>
  <si>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</si>
  <si>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</si>
  <si>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</si>
  <si>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</si>
  <si>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</si>
  <si>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</si>
  <si>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</si>
  <si>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</si>
  <si>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</si>
  <si>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</si>
  <si>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</si>
  <si>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</si>
  <si>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</si>
  <si>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</si>
  <si>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</si>
  <si>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</si>
  <si>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</si>
  <si>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</si>
  <si>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</si>
  <si>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</si>
  <si>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</si>
  <si>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</si>
  <si>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</si>
  <si>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</si>
  <si>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</si>
  <si>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</si>
  <si>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</si>
  <si>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</si>
  <si>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</si>
  <si>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</si>
  <si>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</si>
  <si>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</si>
  <si>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</si>
  <si>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</si>
  <si>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</si>
  <si>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</si>
  <si>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</si>
  <si>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</si>
  <si>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</si>
  <si>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</si>
  <si>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</si>
  <si>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</si>
  <si>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</si>
  <si>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</si>
  <si>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</si>
  <si>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</si>
  <si>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</si>
  <si>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</si>
  <si>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</si>
  <si>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</si>
  <si>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</si>
  <si>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</si>
  <si>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</si>
  <si>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</si>
  <si>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</si>
  <si>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</si>
  <si>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</si>
  <si>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</si>
  <si>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</si>
  <si>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</si>
  <si>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</si>
  <si>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</si>
  <si>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</si>
  <si>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</si>
  <si>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</si>
  <si>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</si>
  <si>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</si>
  <si>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</si>
  <si>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</si>
  <si>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</si>
  <si>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</si>
  <si>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</si>
  <si>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</si>
  <si>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</si>
  <si>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</si>
  <si>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</si>
  <si>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</si>
  <si>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</si>
  <si>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</si>
  <si>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</si>
  <si>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</si>
  <si>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</si>
  <si>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</si>
  <si>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</si>
  <si>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</si>
  <si>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</si>
  <si>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</si>
  <si>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</si>
  <si>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</si>
  <si>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</si>
  <si>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</si>
  <si>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</si>
  <si>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</si>
  <si>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</si>
  <si>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</si>
  <si>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</si>
  <si>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</si>
  <si>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</si>
  <si>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</si>
  <si>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</si>
  <si>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</si>
  <si>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</si>
  <si>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</si>
  <si>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</si>
  <si>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</si>
  <si>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</si>
  <si>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</si>
  <si>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</si>
  <si>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</si>
  <si>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</si>
  <si>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</si>
  <si>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</si>
  <si>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</si>
  <si>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</si>
  <si>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</si>
  <si>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</si>
  <si>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</si>
  <si>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</si>
  <si>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</si>
  <si>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</si>
  <si>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</si>
  <si>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</si>
  <si>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</si>
  <si>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</si>
  <si>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</si>
  <si>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</si>
  <si>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</si>
  <si>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</si>
  <si>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</si>
  <si>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</si>
  <si>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</si>
  <si>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</si>
  <si>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</si>
  <si>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</si>
  <si>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</si>
  <si>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</si>
  <si>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</si>
  <si>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</si>
  <si>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</si>
  <si>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</si>
  <si>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</si>
  <si>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</si>
  <si>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</si>
  <si>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</si>
  <si>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</si>
  <si>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</si>
  <si>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</si>
  <si>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</si>
  <si>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</si>
  <si>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</si>
  <si>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</si>
  <si>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</si>
  <si>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</si>
  <si>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</si>
  <si>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</si>
  <si>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</si>
  <si>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</si>
  <si>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</si>
  <si>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</si>
  <si>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</si>
  <si>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</si>
  <si>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</si>
  <si>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</si>
  <si>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</si>
  <si>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</si>
  <si>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</si>
  <si>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</si>
  <si>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</si>
  <si>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</si>
  <si>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</si>
  <si>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</si>
  <si>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</si>
  <si>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</si>
  <si>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</si>
  <si>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</si>
  <si>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</si>
  <si>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</si>
  <si>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</si>
  <si>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</si>
  <si>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</si>
  <si>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</si>
  <si>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</si>
  <si>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</si>
  <si>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</si>
  <si>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</si>
  <si>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</si>
  <si>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</si>
  <si>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</si>
  <si>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</si>
  <si>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</si>
  <si>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</si>
  <si>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</si>
  <si>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</si>
  <si>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</si>
  <si>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</si>
  <si>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</si>
  <si>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</si>
  <si>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</si>
  <si>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</si>
  <si>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</si>
  <si>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</si>
  <si>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</si>
  <si>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</si>
  <si>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</si>
  <si>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</si>
  <si>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</si>
  <si>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</si>
  <si>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</si>
  <si>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</si>
  <si>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</si>
  <si>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</si>
  <si>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</si>
  <si>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</si>
  <si>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</si>
  <si>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</si>
  <si>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</si>
  <si>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</si>
  <si>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</si>
  <si>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</si>
  <si>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</si>
  <si>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</si>
  <si>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</si>
  <si>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</si>
  <si>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</si>
  <si>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</si>
  <si>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</si>
  <si>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</si>
  <si>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</si>
  <si>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</si>
  <si>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</si>
  <si>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</si>
  <si>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</si>
  <si>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</si>
  <si>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</si>
  <si>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</si>
  <si>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</si>
  <si>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</si>
  <si>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</si>
  <si>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</si>
  <si>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</si>
  <si>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</si>
  <si>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</si>
  <si>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</si>
  <si>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</si>
  <si>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</si>
  <si>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</si>
  <si>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</si>
  <si>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</si>
  <si>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</si>
  <si>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</si>
  <si>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</si>
  <si>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</si>
  <si>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</si>
  <si>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</si>
  <si>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</si>
  <si>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</si>
  <si>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</si>
  <si>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</si>
  <si>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</si>
  <si>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</si>
  <si>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</si>
  <si>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</si>
  <si>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</si>
  <si>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</si>
  <si>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</si>
  <si>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</si>
  <si>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</si>
  <si>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</si>
  <si>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</si>
  <si>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</si>
  <si>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</si>
  <si>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</si>
  <si>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</si>
  <si>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</si>
  <si>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</si>
  <si>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</si>
  <si>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</si>
  <si>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</si>
  <si>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</si>
  <si>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</si>
  <si>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</si>
  <si>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</si>
  <si>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</si>
  <si>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</si>
  <si>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</si>
  <si>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</si>
  <si>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</si>
  <si>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</si>
  <si>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</si>
  <si>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</si>
  <si>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</si>
  <si>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</si>
  <si>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</si>
  <si>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</si>
  <si>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</si>
  <si>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</si>
  <si>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</si>
  <si>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</si>
  <si>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</si>
  <si>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</si>
  <si>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</si>
  <si>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</si>
  <si>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</si>
  <si>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</si>
  <si>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</si>
  <si>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</si>
  <si>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</si>
  <si>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</si>
  <si>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</si>
  <si>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</si>
  <si>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</si>
  <si>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</si>
  <si>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</si>
  <si>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</si>
  <si>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</si>
  <si>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</si>
  <si>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</si>
  <si>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</si>
  <si>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</si>
  <si>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</si>
  <si>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</si>
  <si>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</si>
  <si>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</si>
  <si>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</si>
  <si>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</si>
  <si>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</si>
  <si>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</si>
  <si>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</si>
  <si>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</si>
  <si>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</si>
  <si>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</si>
  <si>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</si>
  <si>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</si>
  <si>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</si>
  <si>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</si>
  <si>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</si>
  <si>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</si>
  <si>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</si>
  <si>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</si>
  <si>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</si>
  <si>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</si>
  <si>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</si>
  <si>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</si>
  <si>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</si>
  <si>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</si>
  <si>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</si>
  <si>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</si>
  <si>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</si>
  <si>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</si>
  <si>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</si>
  <si>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</si>
  <si>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</si>
  <si>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</si>
  <si>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</si>
  <si>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</si>
  <si>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</si>
  <si>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</si>
  <si>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</si>
  <si>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</si>
  <si>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</si>
  <si>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</si>
  <si>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</si>
  <si>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</si>
  <si>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</si>
  <si>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</si>
  <si>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</si>
  <si>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</si>
  <si>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</si>
  <si>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</si>
  <si>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</si>
  <si>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</si>
  <si>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</si>
  <si>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</si>
  <si>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</si>
  <si>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</si>
  <si>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</si>
  <si>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</si>
  <si>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</si>
  <si>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</si>
  <si>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</si>
  <si>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</si>
  <si>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</si>
  <si>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</si>
  <si>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</si>
  <si>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</si>
  <si>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</si>
  <si>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</si>
  <si>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</si>
  <si>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</si>
  <si>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</si>
  <si>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</si>
  <si>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</si>
  <si>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</si>
  <si>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</si>
  <si>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</si>
  <si>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</si>
  <si>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</si>
  <si>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</si>
  <si>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</si>
  <si>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</si>
  <si>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</si>
  <si>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</si>
  <si>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</si>
  <si>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</si>
  <si>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</si>
  <si>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</si>
  <si>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</si>
  <si>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</si>
  <si>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</si>
  <si>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</si>
  <si>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</si>
  <si>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</si>
  <si>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</si>
  <si>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</si>
  <si>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</si>
  <si>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</si>
  <si>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</si>
  <si>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</si>
  <si>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</si>
  <si>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</si>
  <si>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</si>
  <si>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</si>
  <si>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</si>
  <si>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</si>
  <si>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</si>
  <si>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</si>
  <si>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</si>
  <si>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</si>
  <si>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</si>
  <si>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</si>
  <si>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</si>
  <si>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</si>
  <si>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</si>
  <si>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</si>
  <si>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</si>
  <si>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</si>
  <si>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</si>
  <si>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</si>
  <si>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</si>
  <si>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</si>
  <si>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</si>
  <si>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</si>
  <si>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</si>
  <si>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</si>
  <si>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</si>
  <si>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</si>
  <si>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</si>
  <si>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</si>
  <si>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</si>
  <si>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</si>
  <si>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</si>
  <si>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</si>
  <si>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</si>
  <si>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</si>
  <si>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</si>
  <si>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</si>
  <si>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</si>
  <si>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</si>
  <si>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</si>
  <si>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</si>
  <si>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</si>
  <si>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</si>
  <si>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</si>
  <si>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</si>
  <si>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</si>
  <si>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</si>
  <si>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</si>
  <si>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</si>
  <si>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</si>
  <si>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</si>
  <si>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</si>
  <si>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</si>
  <si>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</si>
  <si>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</si>
  <si>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</si>
  <si>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</si>
  <si>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</si>
  <si>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</si>
  <si>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</si>
  <si>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</si>
  <si>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</si>
  <si>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</si>
  <si>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</si>
  <si>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</si>
  <si>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</si>
  <si>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</si>
  <si>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</si>
  <si>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</si>
  <si>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</si>
  <si>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</si>
  <si>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</si>
  <si>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</si>
  <si>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</si>
  <si>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</si>
  <si>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</si>
  <si>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</si>
  <si>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</si>
  <si>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</si>
  <si>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</si>
  <si>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</si>
  <si>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</si>
  <si>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</si>
  <si>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</si>
  <si>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</si>
  <si>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</si>
  <si>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</si>
  <si>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</si>
  <si>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</si>
  <si>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</si>
  <si>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</si>
  <si>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</si>
  <si>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</si>
  <si>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</si>
  <si>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</si>
  <si>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</si>
  <si>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</si>
  <si>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</si>
  <si>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</si>
  <si>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</si>
  <si>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</si>
  <si>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</si>
  <si>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</si>
  <si>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</si>
  <si>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</si>
  <si>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</si>
  <si>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</si>
  <si>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</si>
  <si>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</si>
  <si>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</si>
  <si>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</si>
  <si>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</si>
  <si>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</si>
  <si>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</si>
  <si>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</si>
  <si>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</si>
  <si>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</si>
  <si>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</si>
  <si>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</si>
  <si>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</si>
  <si>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</si>
  <si>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</si>
  <si>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</si>
  <si>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</si>
  <si>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</si>
  <si>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</si>
  <si>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</si>
  <si>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</si>
  <si>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</si>
  <si>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</si>
  <si>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</si>
  <si>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</si>
  <si>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</si>
  <si>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</si>
  <si>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</si>
  <si>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</si>
  <si>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</si>
  <si>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</si>
  <si>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</si>
  <si>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</si>
  <si>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</si>
  <si>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</si>
  <si>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</si>
  <si>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</si>
  <si>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</si>
  <si>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</si>
  <si>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</si>
  <si>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</si>
  <si>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</si>
  <si>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</si>
  <si>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</si>
  <si>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</si>
  <si>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</si>
  <si>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</si>
  <si>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</si>
  <si>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</si>
  <si>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</si>
  <si>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</si>
  <si>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</si>
  <si>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</si>
  <si>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</si>
  <si>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</si>
  <si>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</si>
  <si>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</si>
  <si>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</si>
  <si>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</si>
  <si>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</si>
  <si>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</si>
  <si>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</si>
  <si>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</si>
  <si>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</si>
  <si>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</si>
  <si>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</si>
  <si>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</si>
  <si>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</si>
  <si>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</si>
  <si>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</si>
  <si>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</si>
  <si>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</si>
  <si>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</si>
  <si>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</si>
  <si>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</si>
  <si>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</si>
  <si>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</si>
  <si>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</si>
  <si>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</si>
  <si>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</si>
  <si>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</si>
  <si>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</si>
  <si>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</si>
  <si>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</si>
  <si>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</si>
  <si>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</si>
  <si>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</si>
  <si>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</si>
  <si>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</si>
  <si>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</si>
  <si>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</si>
  <si>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</si>
  <si>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</si>
  <si>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</si>
  <si>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</si>
  <si>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</si>
  <si>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</si>
  <si>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</si>
  <si>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</si>
  <si>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</si>
  <si>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</si>
  <si>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</si>
  <si>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</si>
  <si>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</si>
  <si>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</si>
  <si>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</si>
  <si>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</si>
  <si>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</si>
  <si>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</si>
  <si>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</si>
  <si>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</si>
  <si>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</si>
  <si>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</si>
  <si>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</si>
  <si>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</si>
  <si>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</si>
  <si>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</si>
  <si>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</si>
  <si>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</si>
  <si>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</si>
  <si>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</si>
  <si>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</si>
  <si>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</si>
  <si>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</si>
  <si>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</si>
  <si>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</si>
  <si>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</si>
  <si>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</si>
  <si>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</si>
  <si>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</si>
  <si>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</si>
  <si>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</si>
  <si>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</si>
  <si>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</si>
  <si>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</si>
  <si>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</si>
  <si>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</si>
  <si>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</si>
  <si>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</si>
  <si>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</si>
  <si>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</si>
  <si>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</si>
  <si>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</si>
  <si>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</si>
  <si>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</si>
  <si>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</si>
  <si>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</si>
  <si>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</si>
  <si>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</si>
  <si>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</si>
  <si>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</si>
  <si>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</si>
  <si>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</si>
  <si>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</si>
  <si>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</si>
  <si>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</si>
  <si>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</si>
  <si>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</si>
  <si>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</si>
  <si>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</si>
  <si>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</si>
  <si>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</si>
  <si>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</si>
  <si>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</si>
  <si>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</si>
  <si>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</si>
  <si>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</si>
  <si>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</si>
  <si>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</si>
  <si>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</si>
  <si>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</si>
  <si>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</si>
  <si>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</si>
  <si>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</si>
  <si>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</si>
  <si>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</si>
  <si>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</si>
  <si>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</si>
  <si>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</si>
  <si>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</si>
  <si>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</si>
  <si>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</si>
  <si>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</si>
  <si>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</si>
  <si>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</si>
  <si>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</si>
  <si>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</si>
  <si>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</si>
  <si>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</si>
  <si>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</si>
  <si>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</si>
  <si>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</si>
  <si>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</si>
  <si>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</si>
  <si>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</si>
  <si>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</si>
  <si>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</si>
  <si>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</si>
  <si>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</si>
  <si>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</si>
  <si>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</si>
  <si>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</si>
  <si>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</si>
  <si>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</si>
  <si>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</si>
  <si>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</si>
  <si>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</si>
  <si>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</si>
  <si>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</si>
  <si>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</si>
  <si>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</si>
  <si>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</si>
  <si>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</si>
  <si>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</si>
  <si>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</si>
  <si>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</si>
  <si>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</si>
  <si>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</si>
  <si>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</si>
  <si>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</si>
  <si>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</si>
  <si>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</si>
  <si>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</si>
  <si>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</si>
  <si>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</si>
  <si>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</si>
  <si>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</si>
  <si>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</si>
  <si>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</si>
  <si>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</si>
  <si>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</si>
  <si>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</si>
  <si>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</si>
  <si>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</si>
  <si>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</si>
  <si>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</si>
  <si>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</si>
  <si>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</si>
  <si>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</si>
  <si>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</si>
  <si>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</si>
  <si>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</si>
  <si>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</si>
  <si>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</si>
  <si>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</si>
  <si>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</si>
  <si>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</si>
  <si>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</si>
  <si>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</si>
  <si>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</si>
  <si>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</si>
  <si>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</si>
  <si>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</si>
  <si>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</si>
  <si>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</si>
  <si>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</si>
  <si>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</si>
  <si>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</si>
  <si>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</si>
  <si>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</si>
  <si>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</si>
  <si>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</si>
  <si>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</si>
  <si>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</si>
  <si>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</si>
  <si>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</si>
  <si>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</si>
  <si>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</si>
  <si>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</si>
  <si>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</si>
  <si>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</si>
  <si>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</si>
  <si>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</si>
  <si>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</si>
  <si>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</si>
  <si>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</si>
  <si>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</si>
  <si>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</si>
  <si>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</si>
  <si>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</si>
  <si>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</si>
  <si>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</si>
  <si>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</si>
  <si>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</si>
  <si>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</si>
  <si>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</si>
  <si>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</si>
  <si>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</si>
  <si>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</si>
  <si>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</si>
  <si>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</si>
  <si>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</si>
  <si>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</si>
  <si>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</si>
  <si>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</si>
  <si>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</si>
  <si>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</si>
  <si>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</si>
  <si>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</si>
  <si>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</si>
  <si>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</si>
  <si>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</si>
  <si>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</si>
  <si>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</si>
  <si>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</si>
  <si>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</si>
  <si>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</si>
  <si>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</si>
  <si>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</si>
  <si>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</si>
  <si>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</si>
  <si>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</si>
  <si>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</si>
  <si>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</si>
  <si>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</si>
  <si>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</si>
  <si>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</si>
  <si>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</si>
  <si>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</si>
  <si>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</si>
  <si>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</si>
  <si>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</si>
  <si>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</si>
  <si>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</si>
  <si>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</si>
  <si>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</si>
  <si>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</si>
  <si>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</si>
  <si>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</si>
  <si>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</si>
  <si>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</si>
  <si>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</si>
  <si>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</si>
  <si>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</si>
  <si>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</si>
  <si>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</si>
  <si>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</si>
  <si>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</si>
  <si>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</si>
  <si>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</si>
  <si>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</si>
  <si>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</si>
  <si>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</si>
  <si>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</si>
  <si>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</si>
  <si>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</si>
  <si>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</si>
  <si>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</si>
  <si>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</si>
  <si>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</si>
  <si>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</si>
  <si>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</si>
  <si>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</si>
  <si>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</si>
  <si>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</si>
  <si>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</si>
  <si>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</si>
  <si>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</si>
  <si>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</si>
  <si>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</si>
  <si>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</si>
  <si>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</si>
  <si>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</si>
  <si>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</si>
  <si>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</si>
  <si>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</si>
  <si>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</si>
  <si>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</si>
  <si>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</si>
  <si>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</si>
  <si>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</si>
  <si>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</si>
  <si>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</si>
  <si>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</si>
  <si>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</si>
  <si>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</si>
  <si>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</si>
  <si>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</si>
  <si>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</si>
  <si>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</si>
  <si>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</si>
  <si>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</si>
  <si>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</si>
  <si>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</si>
  <si>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</si>
  <si>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</si>
  <si>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</si>
  <si>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</si>
  <si>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</si>
  <si>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</si>
  <si>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</si>
  <si>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</si>
  <si>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</si>
  <si>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</si>
  <si>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</si>
  <si>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</si>
  <si>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</si>
  <si>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</si>
  <si>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</si>
  <si>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</si>
  <si>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</si>
  <si>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</si>
  <si>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</si>
  <si>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</si>
  <si>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</si>
  <si>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</si>
  <si>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</si>
  <si>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</si>
  <si>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</si>
  <si>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</si>
  <si>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</si>
  <si>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</si>
  <si>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</si>
  <si>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</si>
  <si>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</si>
  <si>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</si>
  <si>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</si>
  <si>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</si>
  <si>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</si>
  <si>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</si>
  <si>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</si>
  <si>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</si>
  <si>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</si>
  <si>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</si>
  <si>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</si>
  <si>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</si>
  <si>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</si>
  <si>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</si>
  <si>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</si>
  <si>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</si>
  <si>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</si>
  <si>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</si>
  <si>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</si>
  <si>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</si>
  <si>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</si>
  <si>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</si>
  <si>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</si>
  <si>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</si>
  <si>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</si>
  <si>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</si>
  <si>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</si>
  <si>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</si>
  <si>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</si>
  <si>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</si>
  <si>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</si>
  <si>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</si>
  <si>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</si>
  <si>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</si>
  <si>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</si>
  <si>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</si>
  <si>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</si>
  <si>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</si>
  <si>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</si>
  <si>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</si>
  <si>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</si>
  <si>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</si>
  <si>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</si>
  <si>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</si>
  <si>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</si>
  <si>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</si>
  <si>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</si>
  <si>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</si>
  <si>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</si>
  <si>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</si>
  <si>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</si>
  <si>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</si>
  <si>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</si>
  <si>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</si>
  <si>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</si>
  <si>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</si>
  <si>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</si>
  <si>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</si>
  <si>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</si>
  <si>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</si>
  <si>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</si>
  <si>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</si>
  <si>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</si>
  <si>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</si>
  <si>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</si>
  <si>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</si>
  <si>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</si>
  <si>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</si>
  <si>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</si>
  <si>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</si>
  <si>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</si>
  <si>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</si>
  <si>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</si>
  <si>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</si>
  <si>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</si>
  <si>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</si>
  <si>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</si>
  <si>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</si>
  <si>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</si>
  <si>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</si>
  <si>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</si>
  <si>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</si>
  <si>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</si>
  <si>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</si>
  <si>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</si>
  <si>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</si>
  <si>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</si>
  <si>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</si>
  <si>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</si>
  <si>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</si>
  <si>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</si>
  <si>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</si>
  <si>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</si>
  <si>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</si>
  <si>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</si>
  <si>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</si>
  <si>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</si>
  <si>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</si>
  <si>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</si>
  <si>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</si>
  <si>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</si>
  <si>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</si>
  <si>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</si>
  <si>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</si>
  <si>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</si>
  <si>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</si>
  <si>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</si>
  <si>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</si>
  <si>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</si>
  <si>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</si>
  <si>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</si>
  <si>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</si>
  <si>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</si>
  <si>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</si>
  <si>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</si>
  <si>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</si>
  <si>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</si>
  <si>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</si>
  <si>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</si>
  <si>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</si>
  <si>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</si>
  <si>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</si>
  <si>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</si>
  <si>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</si>
  <si>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</si>
  <si>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</si>
  <si>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</si>
  <si>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</si>
  <si>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</si>
  <si>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</si>
  <si>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</si>
  <si>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</si>
  <si>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</si>
  <si>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</si>
  <si>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</si>
  <si>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</si>
  <si>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</si>
  <si>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</si>
  <si>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</si>
  <si>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</si>
  <si>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</si>
  <si>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</si>
  <si>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</si>
  <si>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</si>
  <si>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</si>
  <si>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</si>
  <si>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</si>
  <si>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</si>
  <si>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</si>
  <si>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</si>
  <si>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</si>
  <si>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</si>
  <si>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</si>
  <si>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</si>
  <si>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</si>
  <si>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</si>
  <si>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</si>
  <si>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</si>
  <si>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</si>
  <si>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</si>
  <si>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</si>
  <si>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</si>
  <si>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</si>
  <si>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</si>
  <si>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</si>
  <si>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</si>
  <si>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</si>
  <si>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</si>
  <si>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</si>
  <si>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</si>
  <si>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</si>
  <si>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</si>
  <si>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</si>
  <si>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</si>
  <si>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</si>
  <si>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</si>
  <si>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</si>
  <si>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</si>
  <si>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</si>
  <si>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</si>
  <si>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</si>
  <si>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</si>
  <si>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</si>
  <si>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</si>
  <si>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</si>
  <si>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</si>
  <si>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</si>
  <si>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</si>
  <si>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</si>
  <si>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</si>
  <si>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</si>
  <si>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</si>
  <si>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</si>
  <si>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</si>
  <si>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</si>
  <si>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</si>
  <si>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</si>
  <si>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</si>
  <si>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</si>
  <si>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</si>
  <si>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</si>
  <si>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</si>
  <si>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</si>
  <si>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</si>
  <si>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</si>
  <si>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</si>
  <si>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</si>
  <si>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</si>
  <si>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</si>
  <si>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</si>
  <si>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</si>
  <si>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</si>
  <si>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</si>
  <si>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</si>
  <si>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</si>
  <si>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</si>
  <si>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</si>
  <si>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</si>
  <si>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</si>
  <si>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</si>
  <si>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</si>
  <si>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</si>
  <si>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</si>
  <si>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</si>
  <si>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</si>
  <si>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</si>
  <si>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</si>
  <si>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</si>
  <si>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</si>
  <si>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</si>
  <si>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</si>
  <si>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</si>
  <si>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</si>
  <si>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</si>
  <si>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</si>
  <si>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</si>
  <si>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</si>
  <si>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</si>
  <si>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</si>
  <si>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</si>
  <si>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</si>
  <si>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</si>
  <si>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</si>
  <si>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</si>
  <si>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</si>
  <si>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</si>
  <si>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</si>
  <si>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</si>
  <si>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</si>
  <si>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</si>
  <si>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</si>
  <si>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</si>
  <si>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</si>
  <si>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</si>
  <si>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</si>
  <si>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</si>
  <si>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</si>
  <si>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</si>
  <si>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</si>
  <si>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</si>
  <si>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</si>
  <si>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</si>
  <si>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</si>
  <si>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</si>
  <si>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</si>
  <si>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</si>
  <si>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</si>
  <si>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</si>
  <si>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</si>
  <si>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</si>
  <si>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</si>
  <si>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</si>
  <si>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</si>
  <si>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</si>
  <si>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</si>
  <si>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</si>
  <si>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</si>
  <si>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</si>
  <si>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</si>
  <si>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</si>
  <si>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</si>
  <si>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</si>
  <si>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</si>
  <si>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</si>
  <si>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</si>
  <si>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</si>
  <si>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</si>
  <si>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</si>
  <si>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</si>
  <si>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</si>
  <si>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</si>
  <si>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</si>
  <si>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</si>
  <si>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</si>
  <si>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</si>
  <si>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</si>
  <si>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</si>
  <si>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</si>
  <si>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</si>
  <si>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</si>
  <si>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</si>
  <si>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</si>
  <si>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</si>
  <si>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</si>
  <si>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</si>
  <si>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</si>
  <si>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</si>
  <si>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</si>
  <si>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</si>
  <si>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</si>
  <si>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</si>
  <si>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</si>
  <si>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</si>
  <si>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</si>
  <si>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</si>
  <si>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</si>
  <si>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</si>
  <si>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</si>
  <si>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</si>
  <si>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</si>
  <si>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</si>
  <si>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</si>
  <si>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</si>
  <si>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</si>
  <si>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</si>
  <si>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</si>
  <si>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</si>
  <si>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</si>
  <si>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</si>
  <si>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</si>
  <si>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</si>
  <si>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</si>
  <si>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</si>
  <si>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</si>
  <si>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</si>
  <si>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</si>
  <si>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</si>
  <si>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</si>
  <si>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</si>
  <si>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</si>
  <si>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</si>
  <si>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</si>
  <si>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</si>
  <si>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</si>
  <si>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</si>
  <si>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</si>
  <si>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</si>
  <si>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</si>
  <si>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</si>
  <si>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</si>
  <si>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</si>
  <si>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</si>
  <si>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</si>
  <si>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</si>
  <si>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</si>
  <si>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</si>
  <si>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</si>
  <si>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</si>
  <si>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</si>
  <si>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</si>
  <si>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</si>
  <si>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</si>
  <si>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</si>
  <si>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</si>
  <si>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</si>
  <si>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</si>
  <si>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</si>
  <si>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</si>
  <si>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</si>
  <si>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</si>
  <si>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</si>
  <si>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</si>
  <si>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</si>
  <si>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</si>
  <si>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</si>
  <si>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</si>
  <si>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</si>
  <si>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</si>
  <si>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</si>
  <si>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</si>
  <si>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</si>
  <si>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</si>
  <si>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</si>
  <si>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</si>
  <si>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</si>
  <si>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</si>
  <si>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</si>
  <si>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</si>
  <si>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</si>
  <si>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</si>
  <si>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</si>
  <si>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</si>
  <si>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</si>
  <si>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</si>
  <si>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</si>
  <si>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</si>
  <si>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</si>
  <si>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</si>
  <si>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</si>
  <si>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</si>
  <si>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</si>
  <si>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</si>
  <si>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</si>
  <si>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</si>
  <si>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</si>
  <si>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</si>
  <si>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</si>
  <si>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</si>
  <si>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</si>
  <si>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</si>
  <si>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</si>
  <si>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</si>
  <si>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</si>
  <si>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</si>
  <si>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</si>
  <si>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</si>
  <si>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</si>
  <si>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</si>
  <si>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</si>
  <si>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</si>
  <si>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</si>
  <si>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</si>
  <si>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</si>
  <si>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</si>
  <si>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</si>
  <si>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</si>
  <si>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</si>
  <si>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</si>
  <si>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</si>
  <si>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</si>
  <si>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</si>
  <si>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</si>
  <si>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</si>
  <si>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</si>
  <si>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</si>
  <si>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</si>
  <si>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</si>
  <si>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</si>
  <si>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</si>
  <si>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</si>
  <si>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</si>
  <si>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</si>
  <si>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</si>
  <si>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</si>
  <si>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</si>
  <si>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</si>
  <si>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</si>
  <si>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</si>
  <si>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</si>
  <si>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</si>
  <si>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</si>
  <si>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</si>
  <si>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</si>
  <si>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</si>
  <si>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</si>
  <si>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</si>
  <si>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</si>
  <si>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</si>
  <si>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</si>
  <si>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</si>
  <si>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</si>
  <si>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</si>
  <si>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</si>
  <si>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</si>
  <si>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</si>
  <si>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</si>
  <si>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</si>
  <si>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</si>
  <si>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</si>
  <si>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</si>
  <si>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</si>
  <si>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</si>
  <si>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</si>
  <si>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</si>
  <si>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</si>
  <si>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</si>
  <si>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</si>
  <si>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</si>
  <si>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</si>
  <si>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</si>
  <si>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</si>
  <si>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</si>
  <si>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</si>
  <si>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</si>
  <si>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</si>
  <si>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</si>
  <si>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</si>
  <si>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</si>
  <si>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</si>
  <si>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</si>
  <si>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</si>
  <si>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</si>
  <si>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</si>
  <si>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</si>
  <si>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</si>
  <si>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</si>
  <si>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</si>
  <si>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</si>
  <si>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</si>
  <si>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</si>
  <si>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</si>
  <si>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</si>
  <si>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</si>
  <si>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</si>
  <si>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</si>
  <si>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</si>
  <si>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</si>
  <si>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</si>
  <si>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</si>
  <si>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</si>
  <si>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</si>
  <si>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</si>
  <si>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</si>
  <si>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</si>
  <si>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</si>
  <si>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</si>
  <si>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</si>
  <si>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</si>
  <si>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</si>
  <si>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</si>
  <si>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</si>
  <si>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</si>
  <si>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</si>
  <si>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</si>
  <si>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</si>
  <si>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</si>
  <si>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</si>
  <si>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</si>
  <si>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</si>
  <si>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</si>
  <si>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</si>
  <si>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</si>
  <si>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</si>
  <si>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</si>
  <si>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</si>
  <si>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</si>
  <si>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</si>
  <si>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</si>
  <si>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</si>
  <si>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</si>
  <si>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</si>
  <si>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</si>
  <si>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</si>
  <si>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</si>
  <si>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</si>
  <si>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</si>
  <si>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</si>
  <si>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</si>
  <si>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</si>
  <si>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</si>
  <si>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</si>
  <si>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</si>
  <si>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</si>
  <si>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</si>
  <si>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</si>
  <si>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</si>
  <si>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</si>
  <si>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</si>
  <si>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</si>
  <si>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</si>
  <si>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</si>
  <si>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</si>
  <si>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</si>
  <si>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</si>
  <si>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</si>
  <si>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</si>
  <si>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</si>
  <si>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</si>
  <si>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</si>
  <si>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</si>
  <si>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</si>
  <si>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</si>
  <si>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</si>
  <si>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</si>
  <si>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</si>
  <si>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</si>
  <si>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</si>
  <si>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</si>
  <si>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</si>
  <si>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</si>
  <si>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</si>
  <si>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</si>
  <si>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</si>
  <si>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</si>
  <si>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</si>
  <si>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</si>
  <si>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</si>
  <si>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</si>
  <si>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</si>
  <si>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</si>
  <si>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</si>
  <si>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</si>
  <si>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</si>
  <si>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</si>
  <si>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</si>
  <si>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</si>
  <si>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</si>
  <si>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</si>
  <si>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</si>
  <si>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</si>
  <si>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</si>
  <si>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</si>
  <si>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</si>
  <si>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</si>
  <si>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</si>
  <si>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</si>
  <si>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</si>
  <si>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</si>
  <si>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</si>
  <si>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</si>
  <si>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</si>
  <si>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</si>
  <si>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</si>
  <si>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</si>
  <si>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</si>
  <si>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</si>
  <si>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</si>
  <si>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</si>
  <si>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</si>
  <si>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</si>
  <si>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</si>
  <si>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</si>
  <si>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</si>
  <si>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</si>
  <si>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</si>
  <si>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</si>
  <si>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</si>
  <si>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</si>
  <si>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</si>
  <si>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</si>
  <si>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</si>
  <si>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</si>
  <si>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</si>
  <si>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</si>
  <si>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</si>
  <si>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</si>
  <si>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</si>
  <si>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</si>
  <si>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</si>
  <si>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</si>
  <si>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</si>
  <si>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</si>
  <si>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</si>
  <si>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</si>
  <si>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</si>
  <si>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</si>
  <si>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</si>
  <si>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</si>
  <si>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</si>
  <si>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</si>
  <si>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</si>
  <si>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</si>
  <si>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</si>
  <si>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</si>
  <si>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</si>
  <si>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</si>
  <si>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</si>
  <si>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</si>
  <si>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</si>
  <si>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</si>
  <si>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</si>
  <si>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</si>
  <si>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</si>
  <si>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</si>
  <si>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</si>
  <si>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</si>
  <si>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</si>
  <si>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</si>
  <si>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</si>
  <si>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</si>
  <si>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</si>
  <si>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</si>
  <si>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</si>
  <si>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</si>
  <si>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</si>
  <si>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</si>
  <si>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</si>
  <si>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</si>
  <si>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</si>
  <si>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</si>
  <si>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</si>
  <si>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</si>
  <si>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</si>
  <si>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</si>
  <si>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</si>
  <si>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</si>
  <si>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</si>
  <si>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</si>
  <si>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</si>
  <si>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</si>
  <si>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</si>
  <si>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</si>
  <si>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</si>
  <si>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</si>
  <si>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</si>
  <si>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</si>
  <si>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</si>
  <si>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</si>
  <si>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</si>
  <si>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</si>
  <si>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</si>
  <si>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</si>
  <si>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</si>
  <si>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</si>
  <si>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</si>
  <si>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</si>
  <si>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</si>
  <si>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</si>
  <si>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</si>
  <si>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</si>
  <si>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</si>
  <si>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</si>
  <si>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</si>
  <si>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</si>
  <si>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</si>
  <si>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</si>
  <si>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</si>
  <si>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</si>
  <si>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</si>
  <si>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</si>
  <si>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</si>
  <si>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</si>
  <si>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</si>
  <si>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</si>
  <si>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</si>
  <si>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</si>
  <si>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</si>
  <si>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</si>
  <si>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</si>
  <si>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</si>
  <si>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</si>
  <si>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</si>
  <si>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</si>
  <si>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</si>
  <si>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</si>
  <si>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</si>
  <si>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</si>
  <si>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</si>
  <si>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</si>
  <si>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</si>
  <si>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</si>
  <si>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</si>
  <si>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</si>
  <si>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</si>
  <si>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</si>
  <si>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</si>
  <si>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</si>
  <si>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</si>
  <si>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</si>
  <si>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</si>
  <si>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</si>
  <si>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</si>
  <si>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</si>
  <si>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</si>
  <si>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</si>
  <si>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</si>
  <si>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</si>
  <si>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</si>
  <si>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</si>
  <si>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</si>
  <si>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</si>
  <si>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</si>
  <si>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</si>
  <si>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</si>
  <si>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</si>
  <si>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</si>
  <si>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</si>
  <si>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</si>
  <si>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</si>
  <si>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</si>
  <si>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</si>
  <si>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</si>
  <si>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</si>
  <si>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</si>
  <si>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</si>
  <si>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</si>
  <si>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</si>
  <si>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</si>
  <si>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</si>
  <si>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</si>
  <si>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</si>
  <si>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</si>
  <si>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</si>
  <si>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</si>
  <si>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</si>
  <si>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</si>
  <si>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</si>
  <si>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</si>
  <si>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</si>
  <si>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</si>
  <si>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</si>
  <si>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</si>
  <si>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</si>
  <si>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</si>
  <si>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</si>
  <si>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</si>
  <si>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</si>
  <si>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</si>
  <si>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</si>
  <si>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</si>
  <si>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</si>
  <si>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</si>
  <si>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</si>
  <si>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</si>
  <si>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</si>
  <si>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</si>
  <si>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</si>
  <si>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</si>
  <si>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</si>
  <si>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</si>
  <si>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</si>
  <si>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</si>
  <si>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</si>
  <si>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</si>
  <si>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</si>
  <si>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</si>
  <si>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</si>
  <si>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</si>
  <si>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</si>
  <si>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</si>
  <si>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</si>
  <si>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</si>
  <si>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</si>
  <si>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</si>
  <si>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</si>
  <si>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</si>
  <si>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</si>
  <si>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</si>
  <si>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</si>
  <si>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</si>
  <si>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</si>
  <si>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</si>
  <si>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</si>
  <si>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</si>
  <si>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</si>
  <si>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</si>
  <si>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</si>
  <si>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</si>
  <si>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</si>
  <si>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</si>
  <si>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</si>
  <si>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</si>
  <si>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</si>
  <si>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</si>
  <si>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</si>
  <si>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</si>
  <si>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</si>
  <si>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</si>
  <si>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</si>
  <si>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</si>
  <si>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</si>
  <si>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</si>
  <si>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</si>
  <si>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</si>
  <si>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</si>
  <si>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</si>
  <si>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</si>
  <si>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</si>
  <si>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</si>
  <si>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</si>
  <si>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</si>
  <si>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</si>
  <si>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</si>
  <si>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</si>
  <si>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</si>
  <si>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</si>
  <si>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</si>
  <si>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</si>
  <si>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</si>
  <si>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</si>
  <si>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</si>
  <si>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</si>
  <si>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</si>
  <si>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</si>
  <si>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</si>
  <si>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</si>
  <si>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</si>
  <si>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</si>
  <si>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</si>
  <si>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</si>
  <si>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</si>
  <si>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</si>
  <si>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</si>
  <si>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</si>
  <si>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</si>
  <si>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</si>
  <si>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</si>
  <si>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</si>
  <si>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</si>
  <si>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</si>
  <si>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</si>
  <si>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</si>
  <si>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</si>
  <si>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</si>
  <si>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</si>
  <si>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</si>
  <si>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</si>
  <si>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</si>
  <si>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</si>
  <si>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</si>
  <si>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</si>
  <si>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</si>
  <si>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</si>
  <si>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</si>
  <si>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</si>
  <si>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</si>
  <si>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</si>
  <si>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</si>
  <si>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</si>
  <si>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</si>
  <si>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</si>
  <si>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</si>
  <si>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</si>
  <si>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</si>
  <si>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</si>
  <si>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</si>
  <si>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</si>
  <si>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</si>
  <si>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</si>
  <si>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</si>
  <si>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</si>
  <si>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</si>
  <si>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</si>
  <si>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</si>
  <si>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</si>
  <si>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</si>
  <si>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</si>
  <si>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</si>
  <si>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</si>
  <si>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</si>
  <si>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</si>
  <si>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</si>
  <si>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</si>
  <si>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</si>
  <si>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</si>
  <si>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</si>
  <si>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</si>
  <si>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</si>
  <si>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</si>
  <si>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</si>
  <si>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</si>
  <si>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</si>
  <si>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</si>
  <si>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</si>
  <si>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</si>
  <si>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</si>
  <si>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</si>
  <si>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</si>
  <si>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</si>
  <si>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</si>
  <si>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</si>
  <si>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</si>
  <si>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</si>
  <si>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</si>
  <si>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</si>
  <si>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</si>
  <si>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</si>
  <si>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</si>
  <si>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</si>
  <si>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</si>
  <si>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</si>
  <si>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</si>
  <si>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</si>
  <si>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</si>
  <si>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</si>
  <si>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</si>
  <si>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</si>
  <si>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</si>
  <si>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</si>
  <si>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</si>
  <si>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</si>
  <si>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</si>
  <si>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</si>
  <si>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</si>
  <si>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</si>
  <si>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</si>
  <si>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</si>
  <si>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</si>
  <si>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</si>
  <si>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</si>
  <si>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</si>
  <si>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</si>
  <si>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</si>
  <si>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</si>
  <si>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</si>
  <si>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</si>
  <si>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</si>
  <si>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</si>
  <si>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</si>
  <si>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</si>
  <si>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</si>
  <si>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</si>
  <si>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</si>
  <si>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</si>
  <si>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</si>
  <si>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</si>
  <si>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</si>
  <si>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</si>
  <si>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</si>
  <si>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</si>
  <si>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</si>
  <si>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</si>
  <si>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</si>
  <si>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</si>
  <si>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</si>
  <si>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</si>
  <si>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</si>
  <si>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</si>
  <si>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</si>
  <si>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</si>
  <si>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</si>
  <si>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</si>
  <si>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</si>
  <si>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</si>
  <si>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</si>
  <si>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</si>
  <si>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</si>
  <si>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</si>
  <si>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</si>
  <si>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</si>
  <si>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</si>
  <si>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</si>
  <si>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</si>
  <si>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</si>
  <si>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</si>
  <si>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</si>
  <si>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</si>
  <si>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</si>
  <si>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</si>
  <si>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</si>
  <si>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</si>
  <si>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</si>
  <si>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</si>
  <si>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</si>
  <si>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</si>
  <si>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</si>
  <si>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</si>
  <si>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</si>
  <si>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</si>
  <si>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</si>
  <si>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</si>
  <si>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</si>
  <si>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</si>
  <si>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</si>
  <si>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</si>
  <si>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</si>
  <si>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</si>
  <si>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</si>
  <si>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</si>
  <si>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</si>
  <si>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</si>
  <si>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</si>
  <si>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</si>
  <si>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</si>
  <si>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</si>
  <si>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</si>
  <si>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</si>
  <si>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</si>
  <si>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</si>
  <si>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</si>
  <si>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</si>
  <si>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</si>
  <si>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</si>
  <si>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</si>
  <si>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</si>
  <si>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</si>
  <si>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</si>
  <si>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</si>
  <si>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</si>
  <si>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</si>
  <si>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</si>
  <si>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</si>
  <si>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</si>
  <si>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</si>
  <si>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</si>
  <si>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</si>
  <si>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</si>
  <si>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</si>
  <si>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</si>
  <si>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</si>
  <si>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</si>
  <si>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</si>
  <si>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</si>
  <si>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</si>
  <si>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</si>
  <si>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</si>
  <si>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</si>
  <si>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</si>
  <si>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</si>
  <si>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</si>
  <si>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</si>
  <si>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</si>
  <si>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</si>
  <si>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</si>
  <si>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</si>
  <si>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</si>
  <si>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</si>
  <si>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</si>
  <si>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</si>
  <si>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</si>
  <si>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</si>
  <si>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</si>
  <si>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</si>
  <si>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</si>
  <si>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</si>
  <si>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</si>
  <si>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</si>
  <si>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</si>
  <si>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</si>
  <si>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</si>
  <si>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</si>
  <si>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</si>
  <si>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</si>
  <si>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</si>
  <si>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</si>
  <si>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</si>
  <si>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</si>
  <si>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</si>
  <si>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</si>
  <si>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</si>
  <si>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</si>
  <si>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</si>
  <si>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</si>
  <si>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</si>
  <si>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</si>
  <si>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</si>
  <si>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</si>
  <si>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</si>
  <si>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</si>
  <si>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</si>
  <si>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</si>
  <si>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</si>
  <si>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</si>
  <si>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</si>
  <si>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</si>
  <si>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</si>
  <si>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</si>
  <si>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</si>
  <si>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</si>
  <si>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</si>
  <si>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</si>
  <si>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</si>
  <si>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</si>
  <si>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</si>
  <si>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</si>
  <si>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</si>
  <si>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</si>
  <si>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</si>
  <si>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</si>
  <si>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</si>
  <si>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</si>
  <si>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</si>
  <si>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</si>
  <si>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</si>
  <si>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</si>
  <si>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</si>
  <si>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</si>
  <si>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</si>
  <si>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</si>
  <si>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</si>
  <si>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</si>
  <si>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</si>
  <si>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</si>
  <si>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</si>
  <si>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</si>
  <si>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</si>
  <si>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</si>
  <si>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</si>
  <si>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</si>
  <si>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</si>
  <si>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</si>
  <si>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</si>
  <si>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</si>
  <si>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</si>
  <si>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</si>
  <si>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</si>
  <si>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</si>
  <si>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</si>
  <si>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</si>
  <si>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</si>
  <si>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</si>
  <si>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</si>
  <si>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</si>
  <si>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</si>
  <si>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</si>
  <si>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</si>
  <si>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</si>
  <si>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</si>
  <si>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</si>
  <si>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</si>
  <si>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</si>
  <si>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</si>
  <si>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</si>
  <si>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</si>
  <si>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</si>
  <si>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</si>
  <si>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</si>
  <si>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</si>
  <si>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</si>
  <si>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</si>
  <si>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</si>
  <si>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</si>
  <si>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</si>
  <si>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</si>
  <si>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</si>
  <si>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</si>
  <si>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</si>
  <si>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</si>
  <si>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</si>
  <si>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</si>
  <si>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</si>
  <si>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</si>
  <si>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</si>
  <si>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</si>
  <si>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</si>
  <si>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</si>
  <si>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</si>
  <si>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</si>
  <si>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</si>
  <si>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</si>
  <si>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</si>
  <si>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</si>
  <si>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</si>
  <si>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</si>
  <si>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</si>
  <si>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</si>
  <si>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</si>
  <si>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</si>
  <si>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</si>
  <si>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</si>
  <si>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</si>
  <si>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</si>
  <si>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</si>
  <si>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</si>
  <si>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</si>
  <si>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</si>
  <si>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</si>
  <si>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</si>
  <si>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</si>
  <si>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</si>
  <si>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</si>
  <si>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</si>
  <si>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</si>
  <si>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</si>
  <si>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</si>
  <si>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</si>
  <si>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</si>
  <si>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</si>
  <si>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</si>
  <si>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</si>
  <si>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</si>
  <si>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</si>
  <si>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</si>
  <si>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</si>
  <si>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</si>
  <si>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</si>
  <si>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</si>
  <si>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</si>
  <si>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</si>
  <si>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</si>
  <si>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</si>
  <si>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</si>
  <si>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</si>
  <si>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</si>
  <si>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</si>
  <si>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</si>
  <si>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</si>
  <si>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</si>
  <si>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</si>
  <si>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</si>
  <si>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</si>
  <si>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</si>
  <si>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</si>
  <si>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</si>
  <si>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</si>
  <si>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</si>
  <si>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</si>
  <si>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</si>
  <si>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</si>
  <si>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</si>
  <si>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</si>
  <si>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</si>
  <si>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</si>
  <si>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</si>
  <si>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</si>
  <si>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</si>
  <si>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</si>
  <si>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</si>
  <si>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</si>
  <si>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</si>
  <si>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</si>
  <si>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</si>
  <si>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</si>
  <si>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</si>
  <si>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</si>
  <si>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</si>
  <si>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</si>
  <si>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</si>
  <si>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</si>
  <si>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</si>
  <si>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</si>
  <si>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</si>
  <si>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</si>
  <si>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</si>
  <si>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</si>
  <si>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</si>
  <si>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</si>
  <si>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</si>
  <si>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</si>
  <si>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</si>
  <si>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</si>
  <si>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</si>
  <si>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</si>
  <si>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</si>
  <si>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</si>
  <si>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</si>
  <si>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</si>
  <si>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</si>
  <si>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</si>
  <si>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</si>
  <si>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</si>
  <si>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</si>
  <si>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</si>
  <si>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</si>
  <si>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</si>
  <si>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</si>
  <si>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</si>
  <si>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</si>
  <si>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</si>
  <si>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</si>
  <si>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</si>
  <si>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</si>
  <si>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</si>
  <si>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</si>
  <si>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</si>
  <si>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</si>
  <si>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</si>
  <si>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</si>
  <si>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</si>
  <si>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</si>
  <si>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</si>
  <si>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</si>
  <si>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</si>
  <si>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</si>
  <si>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</si>
  <si>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</si>
  <si>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</si>
  <si>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</si>
  <si>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</si>
  <si>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</si>
  <si>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</si>
  <si>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</si>
  <si>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</si>
  <si>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</si>
  <si>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</si>
  <si>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</si>
  <si>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</si>
  <si>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</si>
  <si>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</si>
  <si>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</si>
  <si>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</si>
  <si>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</si>
  <si>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</si>
  <si>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</si>
  <si>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</si>
  <si>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</si>
  <si>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</si>
  <si>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</si>
  <si>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</si>
  <si>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</si>
  <si>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</si>
  <si>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</si>
  <si>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</si>
  <si>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</si>
  <si>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</si>
  <si>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</si>
  <si>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</si>
  <si>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</si>
  <si>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</si>
  <si>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</si>
  <si>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</si>
  <si>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</si>
  <si>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</si>
  <si>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</si>
  <si>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</si>
  <si>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</si>
  <si>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</si>
  <si>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</si>
  <si>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</si>
  <si>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</si>
  <si>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</si>
  <si>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</si>
  <si>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</si>
  <si>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</si>
  <si>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</si>
  <si>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</si>
  <si>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</si>
  <si>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</si>
  <si>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</si>
  <si>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</si>
  <si>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</si>
  <si>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</si>
  <si>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</si>
  <si>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</si>
  <si>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</si>
  <si>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</si>
  <si>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</si>
  <si>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</si>
  <si>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</si>
  <si>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</si>
  <si>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</si>
  <si>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</si>
  <si>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</si>
  <si>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</si>
  <si>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</si>
  <si>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</si>
  <si>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</si>
  <si>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</si>
  <si>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</si>
  <si>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</si>
  <si>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</si>
  <si>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</si>
  <si>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</si>
  <si>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</si>
  <si>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</si>
  <si>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</si>
  <si>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</si>
  <si>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</si>
  <si>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</si>
  <si>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</si>
  <si>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</si>
  <si>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</si>
  <si>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</si>
  <si>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</si>
  <si>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</si>
  <si>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</si>
  <si>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</si>
  <si>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</si>
  <si>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</si>
  <si>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</si>
  <si>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</si>
  <si>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</si>
  <si>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</si>
  <si>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</si>
  <si>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</si>
  <si>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</si>
  <si>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</si>
  <si>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</si>
  <si>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</si>
  <si>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</si>
  <si>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</si>
  <si>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</si>
  <si>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</si>
  <si>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</si>
  <si>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</si>
  <si>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</si>
  <si>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</si>
  <si>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</si>
  <si>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</si>
  <si>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</si>
  <si>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</si>
  <si>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</si>
  <si>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</si>
  <si>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</si>
  <si>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</si>
  <si>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</si>
  <si>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</si>
  <si>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</si>
  <si>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</si>
  <si>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</si>
  <si>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</si>
  <si>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</si>
  <si>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</si>
  <si>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</si>
  <si>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</si>
  <si>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</si>
  <si>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</si>
  <si>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</si>
  <si>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</si>
  <si>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</si>
  <si>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</si>
  <si>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</si>
  <si>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</si>
  <si>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</si>
  <si>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</si>
  <si>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</si>
  <si>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</si>
  <si>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</si>
  <si>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</si>
  <si>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</si>
  <si>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</si>
  <si>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</si>
  <si>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</si>
  <si>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</si>
  <si>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</si>
  <si>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</si>
  <si>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</si>
  <si>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</si>
  <si>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</si>
  <si>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</si>
  <si>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</si>
  <si>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</si>
  <si>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</si>
  <si>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</si>
  <si>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</si>
  <si>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</si>
  <si>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</si>
  <si>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</si>
  <si>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</si>
  <si>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</si>
  <si>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</si>
  <si>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</si>
  <si>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</si>
  <si>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</si>
  <si>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</si>
  <si>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</si>
  <si>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</si>
  <si>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</si>
  <si>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</si>
  <si>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</si>
  <si>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</si>
  <si>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</si>
  <si>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</si>
  <si>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MI ALMA ESTÁ SEDIENTA DE TI,</t>
  </si>
  <si>
    <t>SEÑOR, DIOS MÍO;</t>
  </si>
  <si>
    <t>MI ALMA ESTÁ SEDIENTA DE TI.</t>
  </si>
  <si>
    <t>Oh Dios, tú eres mi Dios, por ti madrugo,</t>
  </si>
  <si>
    <t>mi alma está sedienta de ti,</t>
  </si>
  <si>
    <t>mi carne tiene ansia de ti,</t>
  </si>
  <si>
    <t>como tierra reseca, agostada, sin agua.</t>
  </si>
  <si>
    <t>¡Cómo te contemplaba en el santuario</t>
  </si>
  <si>
    <t>viendo tu fuerza y tu gloria!</t>
  </si>
  <si>
    <t>Tu gracia vale más que la vida,</t>
  </si>
  <si>
    <t>te alabarán mis labios.</t>
  </si>
  <si>
    <t>EL SEÑOR ES MI PASTOR,</t>
  </si>
  <si>
    <t>NADA ME FALTA;</t>
  </si>
  <si>
    <t>NADA ME FALTA.</t>
  </si>
  <si>
    <t>Preparas una mesa ante mí,</t>
  </si>
  <si>
    <t>enfrente de mis enemigos,</t>
  </si>
  <si>
    <t>me unges la cabeza con perfume,</t>
  </si>
  <si>
    <t>y mi copa rebosa.</t>
  </si>
  <si>
    <t>Tu bondad y tu misericordia me acompañan</t>
  </si>
  <si>
    <t>todos los días de mi vida,</t>
  </si>
  <si>
    <t>y habitaré en la casa del Señor</t>
  </si>
  <si>
    <t>por años sin término.</t>
  </si>
  <si>
    <t>as  r1</t>
  </si>
  <si>
    <t>IV Domingo de Pascua - Ciclo A - Sal 23 (22)</t>
  </si>
  <si>
    <t>XXII Domingo del Tiempo ordinario - Ciclo A - Sal 63 (62)</t>
  </si>
  <si>
    <t>Oremos, hermanos,</t>
  </si>
  <si>
    <t>por la Iglesia santa de Dios,</t>
  </si>
  <si>
    <t>por su servidor el Papa N/ .,</t>
  </si>
  <si>
    <t>por los obispos, los sacerdotes, diáconos,</t>
  </si>
  <si>
    <t>y todo tu pueblo santo:</t>
  </si>
  <si>
    <t>para que partícipes de los bienes celestiales</t>
  </si>
  <si>
    <t>podamos anunciar a este mundo que sufre</t>
  </si>
  <si>
    <t>la Buena Noticia de Jesucristo resucitado.</t>
  </si>
  <si>
    <t>¡ESCÚCHANOS, OH SEÑOR!</t>
  </si>
  <si>
    <t>Oremos, hermanos, por los gobernantes,</t>
  </si>
  <si>
    <t>y por todos los hombres</t>
  </si>
  <si>
    <t>que han sido constituidos como jefes</t>
  </si>
  <si>
    <t>y conductores de las naciones:</t>
  </si>
  <si>
    <t>para que cesen las guerras,</t>
  </si>
  <si>
    <t>para que desaparezcan las divisiones,</t>
  </si>
  <si>
    <t>y se construyan caminos</t>
  </si>
  <si>
    <t>de paz y justicia para todos los pueblos.</t>
  </si>
  <si>
    <t>Oremos por todos los hombres</t>
  </si>
  <si>
    <t>que sufren en su cuerpo o en su espíritu,</t>
  </si>
  <si>
    <t>y por todos los pobres de la tierra:</t>
  </si>
  <si>
    <t>para que por medio de tus profetas</t>
  </si>
  <si>
    <t>reciban el anuncio de la salvación y la vida,</t>
  </si>
  <si>
    <t>el consuelo de tu Palabra,</t>
  </si>
  <si>
    <t>y la comunión de los fieles de tu Iglesia.</t>
  </si>
  <si>
    <t>Oremos por esta asamblea santa,</t>
  </si>
  <si>
    <t>que convocada en tu Nombre</t>
  </si>
  <si>
    <t>celebra hoy el memorial de la muerte</t>
  </si>
  <si>
    <t>y resurrección de tu Hijo:</t>
  </si>
  <si>
    <t>para que el Señor nos conceda a todos</t>
  </si>
  <si>
    <t>el celo por la salvación de los hombres,</t>
  </si>
  <si>
    <t>el amor a los que sufren,</t>
  </si>
  <si>
    <t>y la alegría de proclamar en esta generación</t>
  </si>
  <si>
    <t>tu amor y tu misericordia.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</si>
</sst>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0" fontId="30" fillId="0" borderId="9" xfId="0" applyFont="1" applyBorder="1" applyAlignment="1">
      <alignment wrapText="1"/>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C62C3A-AD27-402F-9033-7738EBB49B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43ADD9-E577-4BCC-9FEC-3506F9F2D5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3C00-0000019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9AEEB7-D691-4E61-AE74-EEE4D148C7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3D00-0000019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27786-F2F0-4836-B596-183DCE94A1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3E00-000001A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847018-268B-4CF6-BAA6-57D05610F2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7269A30-4222-48D1-9CD3-C5DAD6DF02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3F00-000001A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8F0F45B-D73B-4AEA-A9F8-DFD4FC44C83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93D6A0-F1C7-4CCD-8FA8-85F238C329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2689" name="Button 1" hidden="1">
              <a:extLst>
                <a:ext uri="{63B3BB69-23CF-44E3-9099-C40C66FF867C}">
                  <a14:compatExt spid="_x0000_s242689"/>
                </a:ext>
                <a:ext uri="{FF2B5EF4-FFF2-40B4-BE49-F238E27FC236}">
                  <a16:creationId xmlns:a16="http://schemas.microsoft.com/office/drawing/2014/main" id="{C42112EE-9409-4D16-BFA4-37A2B71B228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0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1.xml"/><Relationship Id="rId1" Type="http://schemas.openxmlformats.org/officeDocument/2006/relationships/printerSettings" Target="../printerSettings/printerSettings61.bin"/><Relationship Id="rId5" Type="http://schemas.openxmlformats.org/officeDocument/2006/relationships/comments" Target="../comments59.xml"/><Relationship Id="rId4" Type="http://schemas.openxmlformats.org/officeDocument/2006/relationships/ctrlProp" Target="../ctrlProps/ctrlProp65.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2.xml"/><Relationship Id="rId1" Type="http://schemas.openxmlformats.org/officeDocument/2006/relationships/printerSettings" Target="../printerSettings/printerSettings62.bin"/><Relationship Id="rId5" Type="http://schemas.openxmlformats.org/officeDocument/2006/relationships/comments" Target="../comments60.xml"/><Relationship Id="rId4" Type="http://schemas.openxmlformats.org/officeDocument/2006/relationships/ctrlProp" Target="../ctrlProps/ctrlProp6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48" t="str" cm="1">
        <f t="array" aca="1" ref="C1" ca="1">MID(CELL("filename", B1), FIND("]", CELL("filename", B1)) + 1, 255)</f>
        <v>Indice</v>
      </c>
      <c r="D1" s="148"/>
      <c r="E1" s="148"/>
      <c r="F1" s="148"/>
      <c r="G1" s="148"/>
      <c r="H1" s="148"/>
    </row>
    <row r="2" spans="1:8" ht="26.15" customHeight="1" x14ac:dyDescent="0.7">
      <c r="A2" s="36" t="s">
        <v>1124</v>
      </c>
      <c r="B2" s="36" t="s">
        <v>2577</v>
      </c>
      <c r="C2" s="36"/>
      <c r="D2" s="36"/>
      <c r="E2" s="36"/>
      <c r="F2" s="37"/>
      <c r="G2" s="37"/>
      <c r="H2" s="37"/>
    </row>
    <row r="3" spans="1:8" ht="26.15" customHeight="1" x14ac:dyDescent="0.7">
      <c r="A3" s="36" t="s">
        <v>2341</v>
      </c>
      <c r="B3" s="36" t="s">
        <v>2537</v>
      </c>
      <c r="C3" s="36"/>
      <c r="D3" s="36"/>
      <c r="E3" s="36"/>
      <c r="F3" s="37"/>
      <c r="G3" s="37"/>
      <c r="H3" s="37"/>
    </row>
    <row r="4" spans="1:8" ht="26.15" customHeight="1" x14ac:dyDescent="0.7">
      <c r="A4" s="36" t="s">
        <v>2528</v>
      </c>
      <c r="B4" s="36" t="s">
        <v>1078</v>
      </c>
      <c r="C4" s="36"/>
      <c r="D4" s="36"/>
      <c r="E4" s="36"/>
      <c r="F4" s="37"/>
      <c r="G4" s="37"/>
      <c r="H4" s="37"/>
    </row>
    <row r="5" spans="1:8" ht="26.15" customHeight="1" x14ac:dyDescent="0.7">
      <c r="A5" s="36" t="s">
        <v>1200</v>
      </c>
      <c r="B5" s="36"/>
      <c r="C5" s="36"/>
      <c r="D5" s="36"/>
      <c r="E5" s="36"/>
      <c r="F5" s="37"/>
      <c r="G5" s="37"/>
      <c r="H5" s="37"/>
    </row>
    <row r="6" spans="1:8" ht="26.15" customHeight="1" x14ac:dyDescent="0.7">
      <c r="A6" s="36" t="s">
        <v>2321</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1448</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1197</v>
      </c>
      <c r="B13" s="36"/>
      <c r="C13" s="36"/>
      <c r="D13" s="36"/>
      <c r="E13" s="37"/>
      <c r="F13" s="37"/>
      <c r="G13" s="37"/>
      <c r="H13" s="37"/>
    </row>
    <row r="14" spans="1:8" ht="26.15" customHeight="1" x14ac:dyDescent="0.7">
      <c r="A14" s="36" t="s">
        <v>1198</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t="s">
        <v>2529</v>
      </c>
      <c r="B30" s="36"/>
      <c r="C30" s="36"/>
      <c r="D30" s="36"/>
      <c r="E30" s="36"/>
      <c r="F30" s="36"/>
      <c r="G30" s="36"/>
      <c r="H30" s="36"/>
    </row>
    <row r="31" spans="1:8" ht="25" x14ac:dyDescent="0.7">
      <c r="A31" s="36" t="s">
        <v>2530</v>
      </c>
      <c r="B31" s="36"/>
      <c r="C31" s="36"/>
      <c r="D31" s="36"/>
      <c r="E31" s="36"/>
      <c r="F31" s="36"/>
      <c r="G31" s="36"/>
      <c r="H31" s="36"/>
    </row>
    <row r="32" spans="1:8" ht="25" x14ac:dyDescent="0.7">
      <c r="A32" s="36" t="s">
        <v>2531</v>
      </c>
      <c r="B32" s="36"/>
      <c r="C32" s="36"/>
      <c r="D32" s="36"/>
      <c r="E32" s="36"/>
      <c r="F32" s="36"/>
      <c r="G32" s="36"/>
      <c r="H32" s="36"/>
    </row>
    <row r="33" spans="1:8" ht="25" x14ac:dyDescent="0.7">
      <c r="A33" s="36" t="s">
        <v>2532</v>
      </c>
      <c r="B33" s="36"/>
      <c r="C33" s="36"/>
      <c r="D33" s="36"/>
      <c r="E33" s="36"/>
      <c r="F33" s="36"/>
      <c r="G33" s="36"/>
      <c r="H33" s="36"/>
    </row>
    <row r="34" spans="1:8" ht="25" x14ac:dyDescent="0.7">
      <c r="A34" s="36" t="s">
        <v>2533</v>
      </c>
      <c r="B34" s="36"/>
      <c r="C34" s="36"/>
      <c r="D34" s="36"/>
      <c r="E34" s="36"/>
      <c r="F34" s="36"/>
      <c r="G34" s="36"/>
      <c r="H34" s="36"/>
    </row>
    <row r="35" spans="1:8" ht="25" x14ac:dyDescent="0.7">
      <c r="A35" s="36" t="s">
        <v>2534</v>
      </c>
      <c r="B35" s="36"/>
      <c r="C35" s="36"/>
      <c r="D35" s="36"/>
      <c r="E35" s="36"/>
      <c r="F35" s="36"/>
      <c r="G35" s="36"/>
      <c r="H35" s="36"/>
    </row>
    <row r="36" spans="1:8" ht="25" x14ac:dyDescent="0.7">
      <c r="A36" s="36" t="s">
        <v>2535</v>
      </c>
      <c r="B36" s="36"/>
      <c r="C36" s="36"/>
      <c r="D36" s="36"/>
      <c r="E36" s="36"/>
      <c r="F36" s="36"/>
      <c r="G36" s="36"/>
      <c r="H36" s="36"/>
    </row>
    <row r="37" spans="1:8" ht="25" x14ac:dyDescent="0.7">
      <c r="A37" s="36" t="s">
        <v>2536</v>
      </c>
      <c r="B37" s="36"/>
      <c r="C37" s="36"/>
      <c r="D37" s="36"/>
      <c r="E37" s="36"/>
      <c r="F37" s="36"/>
      <c r="G37" s="36"/>
      <c r="H37" s="36"/>
    </row>
    <row r="38" spans="1:8" ht="25" x14ac:dyDescent="0.7">
      <c r="A38" s="36" t="s">
        <v>2574</v>
      </c>
      <c r="B38" s="36"/>
      <c r="C38" s="36"/>
      <c r="D38" s="36"/>
      <c r="E38" s="36"/>
      <c r="F38" s="36"/>
      <c r="G38" s="36"/>
      <c r="H38" s="36"/>
    </row>
    <row r="39" spans="1:8" ht="25" x14ac:dyDescent="0.7">
      <c r="A39" s="36" t="s">
        <v>2575</v>
      </c>
      <c r="B39" s="36"/>
      <c r="C39" s="36"/>
      <c r="D39" s="36"/>
      <c r="E39" s="36"/>
      <c r="F39" s="36"/>
      <c r="G39" s="36"/>
      <c r="H39" s="36"/>
    </row>
    <row r="40" spans="1:8" ht="25" x14ac:dyDescent="0.7">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49" t="s">
        <v>973</v>
      </c>
      <c r="E1" s="149"/>
      <c r="F1" s="149"/>
      <c r="G1" s="149"/>
      <c r="H1" s="149"/>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50" t="str">
        <f>VLOOKUP(C2,Table378[],7,FALSE)</f>
        <v>En el esplendor de la nube se oyó la voz del Padre:
«Éste es mi Hijo, el amado; escuchadlo».</v>
      </c>
      <c r="E1" s="150"/>
      <c r="F1" s="150"/>
      <c r="G1" s="150"/>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50"/>
      <c r="E2" s="150"/>
      <c r="F2" s="150"/>
      <c r="G2" s="150"/>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50" t="str">
        <f>VLOOKUP(C2,Table378[],7,FALSE)</f>
        <v>Yo soy el pan vivo que ha bajado del cielo
—dice el Señor—;
el que coma de este pan
vivirá para siempre.</v>
      </c>
      <c r="E1" s="150"/>
      <c r="F1" s="150"/>
      <c r="G1" s="150"/>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50"/>
      <c r="E2" s="150"/>
      <c r="F2" s="150"/>
      <c r="G2" s="150"/>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178</v>
      </c>
      <c r="E1" s="39"/>
      <c r="F1" s="39"/>
      <c r="G1" s="39"/>
      <c r="H1" s="39"/>
      <c r="I1" s="39"/>
      <c r="J1" s="39"/>
      <c r="K1" s="39"/>
      <c r="L1" s="40" t="str">
        <f>VLOOKUP(C1,'[1]Codigo Canto'!A3:AQ236,38,FALSE)</f>
        <v>ZAQUEO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ZAQUEO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 x14ac:dyDescent="0.35">
      <c r="C8" t="str">
        <f>PROPER(L1)</f>
        <v>Zaqueo</v>
      </c>
      <c r="L8" s="47" t="str">
        <f>_xlfn.CONCAT("        tt: ","""",C8,"""",",")</f>
        <v xml:space="preserve">        tt: "Zaqueo",</v>
      </c>
    </row>
    <row r="9" spans="2:32" ht="23" x14ac:dyDescent="0.35">
      <c r="C9" t="str">
        <f>PROPER(L1)</f>
        <v>Zaqueo</v>
      </c>
      <c r="L9" s="47" t="str">
        <f>_xlfn.CONCAT("        title: ","""",C9,"""",",")</f>
        <v xml:space="preserve">        title: "Zaqueo",</v>
      </c>
    </row>
    <row r="10" spans="2:32" ht="23" x14ac:dyDescent="0.35">
      <c r="C10" t="str">
        <f>VLOOKUP(C1,'[1]Codigo Canto'!A3:AQ236,12,FALSE)</f>
        <v>Lucas 19,1-10</v>
      </c>
      <c r="L10" s="47" t="str">
        <f>_xlfn.CONCAT("        ","subtitle: ","""",C10,"""",",")</f>
        <v xml:space="preserve">        subtitle: "Lucas 19,1-10",</v>
      </c>
    </row>
    <row r="11" spans="2:32" ht="23" x14ac:dyDescent="0.35">
      <c r="C11" t="str">
        <f>_xlfn.CONCAT("category: [",VLOOKUP(C1,Table223[],16,FALSE),"],")</f>
        <v>category: ["Precatecumenado","Cuaresma","Entrada","Nuevo Testamento"],</v>
      </c>
      <c r="L11" s="47" t="str">
        <f>_xlfn.CONCAT("        ",C11)</f>
        <v xml:space="preserve">        category: ["Precatecumenado","Cuaresma","Entrada","Nuevo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178</v>
      </c>
      <c r="L16" s="47" t="str">
        <f>_xlfn.CONCAT("        dbno: ","""",C16,"""",",")</f>
        <v xml:space="preserve">        dbno: "178",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zaqueo</v>
      </c>
      <c r="L19" s="47" t="str">
        <f>_xlfn.CONCAT("        audioSrc: ","""/audio/",C19,".mp3""",",")</f>
        <v xml:space="preserve">        audioSrc: "/audio/zaqueo.mp3",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177</v>
      </c>
      <c r="C26" t="str">
        <f>VLOOKUP(B26,[1]Buscador!A3:AP240,31,FALSE)</f>
        <v>/resucito/src/index.html?canto=yovengoareunir</v>
      </c>
      <c r="L26" s="47" t="str">
        <f>_xlfn.CONCAT("        ant: ","""",C26,"""",",")</f>
        <v xml:space="preserve">        ant: "/resucito/src/index.html?canto=yovengoareunir",</v>
      </c>
    </row>
    <row r="27" spans="2:40" ht="23" x14ac:dyDescent="0.3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ZAQUEO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ACLAMACIONES A LA ORACIÓN DE LOS FIELES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 x14ac:dyDescent="0.35">
      <c r="C8" t="str">
        <f ca="1">PROPER(L1)</f>
        <v>Aclamaciones A La Oración De Los Fieles</v>
      </c>
      <c r="L8" s="47" t="str">
        <f ca="1">_xlfn.CONCAT("        tt: ","""",C8,"""",",")</f>
        <v xml:space="preserve">        tt: "Aclamaciones A La Oración De Los Fieles",</v>
      </c>
    </row>
    <row r="9" spans="2:32" ht="23" x14ac:dyDescent="0.35">
      <c r="C9" t="str">
        <f ca="1">PROPER(L1)</f>
        <v>Aclamaciones A La Oración De Los Fieles</v>
      </c>
      <c r="L9" s="47" t="str">
        <f ca="1">_xlfn.CONCAT("        title: ","""",C9,"""",",")</f>
        <v xml:space="preserve">        title: "Aclamaciones A La Oración De Los Fieles",</v>
      </c>
    </row>
    <row r="10" spans="2:32" ht="23" x14ac:dyDescent="0.35">
      <c r="C10" t="str">
        <f ca="1">VLOOKUP(C1,Table223[],4,FALSE)</f>
        <v>Respuestas a las oraciones de los fieles, Modelo I, II, III, IV</v>
      </c>
      <c r="L10" s="47" t="str">
        <f ca="1">_xlfn.CONCAT("        ","subtitle: ","""",C10,"""",",")</f>
        <v xml:space="preserve">        subtitle: "Respuestas a las oraciones de los fieles, Modelo I, II, III, IV",</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179</v>
      </c>
      <c r="L16" s="47" t="str">
        <f ca="1">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aclamacionesalaoraciondelosfieles</v>
      </c>
      <c r="L19" s="47" t="str">
        <f ca="1">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178</v>
      </c>
      <c r="C26" t="str">
        <f ca="1">VLOOKUP(B26,Table4[],13,FALSE)</f>
        <v>"/src/index.html?canto=zaqueo"</v>
      </c>
      <c r="L26" s="47" t="str">
        <f ca="1">_xlfn.CONCAT("        ant: ",C26,",")</f>
        <v xml:space="preserve">        ant: "/src/index.html?canto=zaqueo",</v>
      </c>
    </row>
    <row r="27" spans="2:40" ht="23" x14ac:dyDescent="0.35">
      <c r="B27">
        <f ca="1">+C1+1</f>
        <v>180</v>
      </c>
      <c r="C27" t="str">
        <f ca="1">VLOOKUP(B27,Table4[],13,FALSE)</f>
        <v>"/src/index.html?canto=aleluyainterleccional"</v>
      </c>
      <c r="L27" s="47" t="str">
        <f ca="1">_xlfn.CONCAT("        sig: ",C27,",")</f>
        <v xml:space="preserve">        sig: "/src/index.html?canto=aleluyainterleccional",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6.5" thickTop="1" thickBot="1" x14ac:dyDescent="0.550000000000000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4.5" thickTop="1" thickBot="1" x14ac:dyDescent="0.550000000000000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6.5" thickTop="1" thickBot="1" x14ac:dyDescent="0.550000000000000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6.5" thickTop="1" thickBot="1" x14ac:dyDescent="0.550000000000000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5" thickTop="1" thickBot="1" x14ac:dyDescent="0.550000000000000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6">
      <c r="B48" s="94"/>
      <c r="C48" s="94"/>
      <c r="D48" s="94"/>
      <c r="E48" s="94"/>
      <c r="F48" s="94"/>
      <c r="G48" s="94"/>
      <c r="H48" s="94"/>
      <c r="I48" s="94"/>
      <c r="J48" s="94"/>
      <c r="K48" s="94"/>
      <c r="L48" s="98" t="str">
        <f ca="1">_xlfn.CONCAT("]}, // ULTIMA LINEA DEL CANTO: ",L1)</f>
        <v>]}, // ULTIMA LINEA DEL CANTO: ACLAMACIONES A LA ORACIÓN DE LOS FIELES</v>
      </c>
      <c r="M48" s="94"/>
    </row>
    <row r="49" spans="12:13" ht="20.5" x14ac:dyDescent="0.35">
      <c r="L49" s="99" t="s">
        <v>1012</v>
      </c>
      <c r="M49" s="100"/>
    </row>
    <row r="50" spans="12:13" x14ac:dyDescent="0.3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 x14ac:dyDescent="0.35">
      <c r="C8" t="str">
        <f>PROPER(L1)</f>
        <v>Aleluya Interleccional</v>
      </c>
      <c r="L8" s="47" t="str">
        <f>_xlfn.CONCAT("        tt: ","""",C8,"""",",")</f>
        <v xml:space="preserve">        tt: "Aleluya Interleccional",</v>
      </c>
    </row>
    <row r="9" spans="2:32" ht="23" x14ac:dyDescent="0.35">
      <c r="C9" t="str">
        <f>PROPER(L1)</f>
        <v>Aleluya Interleccional</v>
      </c>
      <c r="L9" s="47" t="str">
        <f>_xlfn.CONCAT("        title: ","""",C9,"""",",")</f>
        <v xml:space="preserve">        title: "Aleluya Interleccional",</v>
      </c>
    </row>
    <row r="10" spans="2:32" ht="23" x14ac:dyDescent="0.35">
      <c r="C10" t="str">
        <f>VLOOKUP(C1,'[1]Codigo Canto'!A3:AQ236,12,FALSE)</f>
        <v>Modelo I, II, III</v>
      </c>
      <c r="L10" s="47" t="str">
        <f>_xlfn.CONCAT("        ","subtitle: ","""",C10,"""",",")</f>
        <v xml:space="preserve">        subtitle: "Modelo I, II, III",</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aleluyainterleccional</v>
      </c>
      <c r="L19" s="47" t="str">
        <f>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VLOOKUP(B27,[1]Buscador!A3:AP240,31,FALSE)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 x14ac:dyDescent="0.35">
      <c r="C8" t="str">
        <f ca="1">PROPER(L1)</f>
        <v>Aleluya Pascual</v>
      </c>
      <c r="L8" s="122" t="str">
        <f ca="1">_xlfn.CONCAT("        tt: ","""",C8,"""",",")</f>
        <v xml:space="preserve">        tt: "Aleluya Pascual",</v>
      </c>
    </row>
    <row r="9" spans="2:32" ht="23" x14ac:dyDescent="0.35">
      <c r="C9" t="str">
        <f ca="1">PROPER(L1)</f>
        <v>Aleluya Pascual</v>
      </c>
      <c r="L9" s="122" t="str">
        <f ca="1">_xlfn.CONCAT("        title: ","""",C9,"""",",")</f>
        <v xml:space="preserve">        title: "Aleluya Pascual",</v>
      </c>
    </row>
    <row r="10" spans="2:32" ht="23" x14ac:dyDescent="0.35">
      <c r="C10" t="str">
        <f ca="1">VLOOKUP(C1,Table223[#Data],4,FALSE)</f>
        <v>Apropiado para el tiempo Pascual</v>
      </c>
      <c r="L10" s="122" t="str">
        <f ca="1">_xlfn.CONCAT("        ","subtitle: ","""",C10,"""",",")</f>
        <v xml:space="preserve">        subtitle: "Apropiado para el tiempo Pascual",</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181</v>
      </c>
      <c r="L16" s="122" t="str">
        <f ca="1">_xlfn.CONCAT("        dbno: ","""",C16,"""",",")</f>
        <v xml:space="preserve">        dbno: "181",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aleluyapascual</v>
      </c>
      <c r="L19" s="122" t="str">
        <f ca="1">_xlfn.CONCAT("        audioSrc: ","""https://audio.resucito.do/",C19,".mp3""",",")</f>
        <v xml:space="preserve">        audioSrc: "https://audio.resucito.do/aleluyapascual.mp3",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180</v>
      </c>
      <c r="C26" t="str">
        <f ca="1">VLOOKUP(B26,Table4[#Data],13,FALSE)</f>
        <v>"/src/index.html?canto=aleluyainterleccional"</v>
      </c>
      <c r="L26" s="122" t="str">
        <f ca="1">_xlfn.CONCAT("        ant: ",C26,",")</f>
        <v xml:space="preserve">        ant: "/src/index.html?canto=aleluyainterleccional",</v>
      </c>
    </row>
    <row r="27" spans="1:40" ht="23" x14ac:dyDescent="0.35">
      <c r="B27">
        <f ca="1">+C1+1</f>
        <v>182</v>
      </c>
      <c r="C27" t="str">
        <f ca="1">VLOOKUP(B27,Table4[#Data],13,FALSE)</f>
        <v>"/src/index.html?canto=antifonaparaelevangelio"</v>
      </c>
      <c r="L27" s="122" t="str">
        <f ca="1">_xlfn.CONCAT("        sig: ",C27,",")</f>
        <v xml:space="preserve">        sig: "/src/index.html?canto=antifonaparaelevangelio",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4.5" thickTop="1" thickBot="1" x14ac:dyDescent="0.550000000000000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4.5" thickTop="1" thickBot="1" x14ac:dyDescent="0.550000000000000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hidden="1" outlineLevel="1" thickTop="1" thickBot="1" x14ac:dyDescent="0.550000000000000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5" hidden="1" outlineLevel="1" thickTop="1" thickBot="1" x14ac:dyDescent="0.550000000000000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4.5" hidden="1" outlineLevel="1" thickTop="1" thickBot="1" x14ac:dyDescent="0.550000000000000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6">
      <c r="A94" s="94"/>
      <c r="B94" s="94"/>
      <c r="C94" s="94"/>
      <c r="D94" s="94"/>
      <c r="E94" s="94"/>
      <c r="F94" s="94"/>
      <c r="G94" s="94"/>
      <c r="H94" s="94"/>
      <c r="I94" s="94"/>
      <c r="J94" s="94"/>
      <c r="K94" s="94"/>
      <c r="L94" s="98" t="str">
        <f ca="1">_xlfn.CONCAT("]}, // ULTIMA LINEA DEL CANTO: ",L1)</f>
        <v>]}, // ULTIMA LINEA DEL CANTO: ALELUYA PASCUAL</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 x14ac:dyDescent="0.35">
      <c r="C8" t="str">
        <f ca="1">PROPER(L1)</f>
        <v>Antífona Para El Evangelio</v>
      </c>
      <c r="L8" s="122" t="str">
        <f ca="1">_xlfn.CONCAT("        tt: ","""",C8,"""",",")</f>
        <v xml:space="preserve">        tt: "Antífona Para El Evangelio",</v>
      </c>
    </row>
    <row r="9" spans="2:32" ht="23" x14ac:dyDescent="0.35">
      <c r="C9" t="str">
        <f ca="1">PROPER(L1)</f>
        <v>Antífona Para El Evangelio</v>
      </c>
      <c r="L9" s="122" t="str">
        <f ca="1">_xlfn.CONCAT("        title: ","""",C9,"""",",")</f>
        <v xml:space="preserve">        title: "Antífona Para El Evangelio",</v>
      </c>
    </row>
    <row r="10" spans="2:32" ht="23" x14ac:dyDescent="0.35">
      <c r="C10" t="str">
        <f ca="1">VLOOKUP(C1,Table223[#Data],4,FALSE)</f>
        <v>Tiempo de Cuaresma</v>
      </c>
      <c r="L10" s="122" t="str">
        <f ca="1">_xlfn.CONCAT("        ","subtitle: ","""",C10,"""",",")</f>
        <v xml:space="preserve">        subtitle: "Tiempo de Cuaresma",</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182</v>
      </c>
      <c r="L16" s="122" t="str">
        <f ca="1">_xlfn.CONCAT("        dbno: ","""",C16,"""",",")</f>
        <v xml:space="preserve">        dbno: "182",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antifonaparaelevangelio</v>
      </c>
      <c r="L19" s="122" t="str">
        <f ca="1">_xlfn.CONCAT("        audioSrc: ","""https://audio.resucito.do/",C19,".mp3""",",")</f>
        <v xml:space="preserve">        audioSrc: "https://audio.resucito.do/antifonaparaelevangelio.mp3",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181</v>
      </c>
      <c r="C26" t="str">
        <f ca="1">VLOOKUP(B26,Table4[#Data],13,FALSE)</f>
        <v>"/src/index.html?canto=aleluyapascual"</v>
      </c>
      <c r="L26" s="122" t="str">
        <f ca="1">_xlfn.CONCAT("        ant: ",C26,",")</f>
        <v xml:space="preserve">        ant: "/src/index.html?canto=aleluyapascual",</v>
      </c>
    </row>
    <row r="27" spans="1:40" ht="23" x14ac:dyDescent="0.35">
      <c r="B27">
        <f ca="1">+C1+1</f>
        <v>183</v>
      </c>
      <c r="C27" t="str">
        <f ca="1">VLOOKUP(B27,Table4[#Data],13,FALSE)</f>
        <v>"/src/index.html?canto=bendiciondelagua"</v>
      </c>
      <c r="L27" s="122" t="str">
        <f ca="1">_xlfn.CONCAT("        sig: ",C27,",")</f>
        <v xml:space="preserve">        sig: "/src/index.html?canto=bendiciondelagua",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4.5" thickTop="1" thickBot="1" x14ac:dyDescent="0.550000000000000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outlineLevel="1" thickTop="1" thickBot="1" x14ac:dyDescent="0.550000000000000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4.5" outlineLevel="1" thickTop="1" thickBot="1" x14ac:dyDescent="0.550000000000000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4.5" outlineLevel="1" thickTop="1" thickBot="1" x14ac:dyDescent="0.550000000000000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 ULTIMA LINEA DEL CANTO: ANTÍFONA PARA EL EVANGELIO</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 x14ac:dyDescent="0.35">
      <c r="C8" t="str">
        <f ca="1">PROPER(L1)</f>
        <v>Bendición Del Agua</v>
      </c>
      <c r="L8" s="122" t="str">
        <f ca="1">_xlfn.CONCAT("        tt: ","""",C8,"""",",")</f>
        <v xml:space="preserve">        tt: "Bendición Del Agua",</v>
      </c>
    </row>
    <row r="9" spans="2:32" ht="23" x14ac:dyDescent="0.35">
      <c r="C9" t="str">
        <f ca="1">PROPER(L1)</f>
        <v>Bendición Del Agua</v>
      </c>
      <c r="L9" s="122" t="str">
        <f ca="1">_xlfn.CONCAT("        title: ","""",C9,"""",",")</f>
        <v xml:space="preserve">        title: "Bendición Del Agua",</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183</v>
      </c>
      <c r="L16" s="122" t="str">
        <f ca="1">_xlfn.CONCAT("        dbno: ","""",C16,"""",",")</f>
        <v xml:space="preserve">        dbno: "183",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bendiciondelagua</v>
      </c>
      <c r="L19" s="122" t="str">
        <f ca="1">_xlfn.CONCAT("        audioSrc: ","""https://audio.resucito.do/",C19,".mp3""",",")</f>
        <v xml:space="preserve">        audioSrc: "https://audio.resucito.do/bendiciondelagua.mp3",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182</v>
      </c>
      <c r="C26" t="str">
        <f ca="1">VLOOKUP(B26,Table4[#Data],13,FALSE)</f>
        <v>"/src/index.html?canto=antifonaparaelevangelio"</v>
      </c>
      <c r="L26" s="122" t="str">
        <f ca="1">_xlfn.CONCAT("        ant: ",C26,",")</f>
        <v xml:space="preserve">        ant: "/src/index.html?canto=antifonaparaelevangelio",</v>
      </c>
    </row>
    <row r="27" spans="1:40" ht="23" x14ac:dyDescent="0.35">
      <c r="B27">
        <f ca="1">+C1+1</f>
        <v>184</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5" thickTop="1" thickBot="1" x14ac:dyDescent="0.550000000000000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4.5" thickTop="1" thickBot="1" x14ac:dyDescent="0.550000000000000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4.5" thickTop="1" thickBot="1" x14ac:dyDescent="0.550000000000000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4.5" thickTop="1" thickBot="1" x14ac:dyDescent="0.550000000000000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4.5" thickTop="1" thickBot="1" x14ac:dyDescent="0.550000000000000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4.5" thickTop="1" thickBot="1" x14ac:dyDescent="0.550000000000000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4.5" thickTop="1" thickBot="1" x14ac:dyDescent="0.550000000000000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6.5" thickTop="1" thickBot="1" x14ac:dyDescent="0.550000000000000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thickTop="1" thickBot="1" x14ac:dyDescent="0.550000000000000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4.5" thickTop="1" thickBot="1" x14ac:dyDescent="0.550000000000000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4.5" thickTop="1" thickBot="1" x14ac:dyDescent="0.550000000000000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6.5"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outlineLevel="1" thickTop="1" thickBot="1" x14ac:dyDescent="0.550000000000000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4.5" outlineLevel="1" thickTop="1" thickBot="1" x14ac:dyDescent="0.550000000000000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outlineLevel="1" thickTop="1" thickBot="1" x14ac:dyDescent="0.550000000000000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4.5" outlineLevel="1" thickTop="1" thickBot="1" x14ac:dyDescent="0.550000000000000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6.5"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outlineLevel="1" thickTop="1" thickBot="1" x14ac:dyDescent="0.550000000000000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4.5" outlineLevel="1" thickTop="1" thickBot="1" x14ac:dyDescent="0.550000000000000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4.5" outlineLevel="1" thickTop="1" thickBot="1" x14ac:dyDescent="0.550000000000000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6.5"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outlineLevel="1" thickTop="1" thickBot="1" x14ac:dyDescent="0.550000000000000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4.5" outlineLevel="1" thickTop="1" thickBot="1" x14ac:dyDescent="0.550000000000000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5" x14ac:dyDescent="0.35">
      <c r="L104" s="99" t="s">
        <v>1012</v>
      </c>
      <c r="M104" s="100"/>
    </row>
    <row r="105" spans="1:40" hidden="1" outlineLevel="1" x14ac:dyDescent="0.35">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183</v>
      </c>
      <c r="C26" t="str">
        <f ca="1">VLOOKUP(B26,Table4[#Data],13,FALSE)</f>
        <v>"/src/index.html?canto=bendiciondelagua"</v>
      </c>
      <c r="L26" s="122" t="str">
        <f ca="1">_xlfn.CONCAT("        ant: ",C26,",")</f>
        <v xml:space="preserve">        ant: "/src/index.html?canto=bendiciondelagua",</v>
      </c>
    </row>
    <row r="27" spans="1:40" ht="23" x14ac:dyDescent="0.3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e">
        <f ca="1">_xlfn.CONCAT("]}, // ULTIMA LINEA DEL CANTO: ",L1)</f>
        <v>#N/A</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4.5" thickTop="1" thickBot="1" x14ac:dyDescent="0.550000000000000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4.5" thickTop="1" thickBot="1" x14ac:dyDescent="0.550000000000000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4.5" thickTop="1" thickBot="1" x14ac:dyDescent="0.550000000000000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5" thickTop="1" thickBot="1" x14ac:dyDescent="0.550000000000000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4.5" outlineLevel="1" thickTop="1" thickBot="1" x14ac:dyDescent="0.550000000000000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outlineLevel="1" thickTop="1" thickBot="1" x14ac:dyDescent="0.550000000000000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outlineLevel="1" thickTop="1" thickBot="1" x14ac:dyDescent="0.550000000000000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outlineLevel="1" thickTop="1" thickBot="1" x14ac:dyDescent="0.550000000000000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outlineLevel="1" thickTop="1" thickBot="1" x14ac:dyDescent="0.550000000000000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outlineLevel="1" thickTop="1" thickBot="1" x14ac:dyDescent="0.550000000000000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outlineLevel="1" thickTop="1" thickBot="1" x14ac:dyDescent="0.550000000000000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outlineLevel="1" thickTop="1" thickBot="1" x14ac:dyDescent="0.550000000000000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6">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184</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183</v>
      </c>
      <c r="C26" t="str">
        <f>VLOOKUP(B26,[1]Buscador!A3:AP240,31,FALSE)</f>
        <v>/resucito/src/index.html?canto=bendiciondelagua</v>
      </c>
      <c r="L26" s="47" t="str">
        <f>_xlfn.CONCAT("        ant: ","""",C26,"""",",")</f>
        <v xml:space="preserve">        ant: "/resucito/src/index.html?canto=bendiciondelagua",</v>
      </c>
    </row>
    <row r="27" spans="2:40" ht="23" x14ac:dyDescent="0.3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4.5" outlineLevel="1" thickTop="1" thickBot="1" x14ac:dyDescent="0.550000000000000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6.5" thickTop="1" thickBot="1" x14ac:dyDescent="0.550000000000000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3" customHeight="1" x14ac:dyDescent="0.35">
      <c r="L3" s="45" t="s">
        <v>985</v>
      </c>
    </row>
    <row r="4" spans="2:32" ht="3" customHeight="1" x14ac:dyDescent="0.35">
      <c r="L4" s="45" t="str">
        <f ca="1">_xlfn.CONCAT("║           ",L1,"               ║")</f>
        <v>║           CORDERO DE DIOS               ║</v>
      </c>
    </row>
    <row r="5" spans="2:32" ht="3" customHeight="1" x14ac:dyDescent="0.35">
      <c r="L5" s="45" t="s">
        <v>986</v>
      </c>
    </row>
    <row r="6" spans="2:32" ht="5.15" customHeight="1" x14ac:dyDescent="0.35">
      <c r="L6" s="121" t="s">
        <v>987</v>
      </c>
    </row>
    <row r="7" spans="2:32" ht="5.15" customHeight="1"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15" customHeight="1" x14ac:dyDescent="0.35">
      <c r="C8" t="str">
        <f ca="1">PROPER(L1)</f>
        <v>Cordero De Dios</v>
      </c>
      <c r="L8" s="122" t="str">
        <f ca="1">_xlfn.CONCAT("        tt: ","""",C8,"""",",")</f>
        <v xml:space="preserve">        tt: "Cordero De Dios",</v>
      </c>
    </row>
    <row r="9" spans="2:32" ht="5.15" customHeight="1" x14ac:dyDescent="0.35">
      <c r="C9" t="str">
        <f ca="1">PROPER(L1)</f>
        <v>Cordero De Dios</v>
      </c>
      <c r="L9" s="122" t="str">
        <f ca="1">_xlfn.CONCAT("        title: ","""",C9,"""",",")</f>
        <v xml:space="preserve">        title: "Cordero De Dios",</v>
      </c>
    </row>
    <row r="10" spans="2:32" ht="5.15" customHeight="1" x14ac:dyDescent="0.35">
      <c r="C10" t="str">
        <f ca="1">VLOOKUP(C1,Table223[#Data],4,FALSE)</f>
        <v>Después de la consagración</v>
      </c>
      <c r="L10" s="122" t="str">
        <f ca="1">_xlfn.CONCAT("        ","subtitle: ","""",C10,"""",",")</f>
        <v xml:space="preserve">        subtitle: "Después de la consagración",</v>
      </c>
    </row>
    <row r="11" spans="2:32" ht="5.15" customHeight="1" x14ac:dyDescent="0.35">
      <c r="C11" t="str">
        <f ca="1">_xlfn.CONCAT("category: [",VLOOKUP(C1,Table223[#Data],16,FALSE),"],")</f>
        <v>category: ["Liturgia"],</v>
      </c>
      <c r="L11" s="122" t="str">
        <f ca="1">_xlfn.CONCAT("        ",C11)</f>
        <v xml:space="preserve">        category: ["Liturgia"],</v>
      </c>
    </row>
    <row r="12" spans="2:32" ht="5.15" customHeight="1"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5.15" customHeight="1" x14ac:dyDescent="0.35">
      <c r="L13" s="122" t="str">
        <f>_xlfn.CONCAT("        cejilla: ","""",C13,"""",",")</f>
        <v xml:space="preserve">        cejilla: "",</v>
      </c>
    </row>
    <row r="14" spans="2:32" ht="5.15" customHeight="1" x14ac:dyDescent="0.35">
      <c r="L14" s="122" t="str">
        <f>_xlfn.CONCAT("        nCan: ","""",C14,"""",",")</f>
        <v xml:space="preserve">        nCan: "",</v>
      </c>
    </row>
    <row r="15" spans="2:32" ht="5.15" customHeight="1" x14ac:dyDescent="0.35">
      <c r="L15" s="122" t="str">
        <f>_xlfn.CONCAT("        nCanURL: ","""",C15,"""",",")</f>
        <v xml:space="preserve">        nCanURL: "",</v>
      </c>
    </row>
    <row r="16" spans="2:32" ht="5.15" customHeight="1" x14ac:dyDescent="0.35">
      <c r="C16">
        <f ca="1">VLOOKUP(C1,Table223[#Data],1,FALSE)</f>
        <v>186</v>
      </c>
      <c r="L16" s="122" t="str">
        <f ca="1">_xlfn.CONCAT("        dbno: ","""",C16,"""",",")</f>
        <v xml:space="preserve">        dbno: "186",</v>
      </c>
    </row>
    <row r="17" spans="1:40" ht="5.15" customHeight="1" x14ac:dyDescent="0.35">
      <c r="L17" s="122" t="str">
        <f>_xlfn.CONCAT("        notes: ","""",C17,"""",",")</f>
        <v xml:space="preserve">        notes: "",</v>
      </c>
    </row>
    <row r="18" spans="1:40" ht="5.15" customHeight="1" x14ac:dyDescent="0.35">
      <c r="C18" t="s">
        <v>988</v>
      </c>
      <c r="L18" s="122" t="str">
        <f>_xlfn.CONCAT("        mant: ","""",C18,"""",",")</f>
        <v xml:space="preserve">        mant: "Si",</v>
      </c>
    </row>
    <row r="19" spans="1:40" ht="5.15" customHeight="1" x14ac:dyDescent="0.35">
      <c r="C19" t="str">
        <f ca="1">C7</f>
        <v>corderodedios</v>
      </c>
      <c r="L19" s="122" t="str">
        <f ca="1">_xlfn.CONCAT("        audioSrc: ","""https://audio.resucito.do/",C19,".mp3""",",")</f>
        <v xml:space="preserve">        audioSrc: "https://audio.resucito.do/corderodedios.mp3",</v>
      </c>
    </row>
    <row r="20" spans="1:40" ht="5.15" customHeight="1" x14ac:dyDescent="0.35">
      <c r="L20" s="45" t="s">
        <v>989</v>
      </c>
    </row>
    <row r="21" spans="1:40" ht="5.15" customHeight="1" x14ac:dyDescent="0.35">
      <c r="L21" s="122" t="s">
        <v>2400</v>
      </c>
    </row>
    <row r="22" spans="1:40" ht="5.15" customHeight="1" x14ac:dyDescent="0.35">
      <c r="L22" s="122" t="s">
        <v>991</v>
      </c>
    </row>
    <row r="23" spans="1:40" ht="5.15" customHeight="1" x14ac:dyDescent="0.35">
      <c r="L23" s="122" t="s">
        <v>992</v>
      </c>
    </row>
    <row r="24" spans="1:40" ht="5.15" customHeight="1" x14ac:dyDescent="0.35">
      <c r="C24" t="s">
        <v>1014</v>
      </c>
      <c r="L24" s="122" t="s">
        <v>993</v>
      </c>
    </row>
    <row r="25" spans="1:40" ht="5.15" customHeight="1" x14ac:dyDescent="0.35">
      <c r="L25" s="122" t="s">
        <v>994</v>
      </c>
    </row>
    <row r="26" spans="1:40" ht="5.15" customHeight="1" x14ac:dyDescent="0.3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15" customHeight="1" x14ac:dyDescent="0.35">
      <c r="B27">
        <f ca="1">+C1+1</f>
        <v>187</v>
      </c>
      <c r="C27" t="str">
        <f ca="1">VLOOKUP(B27,Table4[#Data],13,FALSE)</f>
        <v>"/src/index.html?canto=credo"</v>
      </c>
      <c r="L27" s="122" t="str">
        <f ca="1">_xlfn.CONCAT("        sig: ",C27,",")</f>
        <v xml:space="preserve">        sig: "/src/index.html?canto=credo",</v>
      </c>
    </row>
    <row r="28" spans="1:40" ht="5.15" customHeight="1"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4.5" thickTop="1" thickBot="1" x14ac:dyDescent="0.550000000000000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5" thickTop="1" thickBot="1" x14ac:dyDescent="0.550000000000000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4.5" outlineLevel="1" thickTop="1" thickBot="1" x14ac:dyDescent="0.550000000000000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4.5" outlineLevel="1" thickTop="1" thickBot="1" x14ac:dyDescent="0.550000000000000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4.5" outlineLevel="1" thickTop="1" thickBot="1" x14ac:dyDescent="0.550000000000000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outlineLevel="1" thickTop="1" thickBot="1" x14ac:dyDescent="0.550000000000000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outlineLevel="1" thickTop="1" thickBot="1" x14ac:dyDescent="0.550000000000000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4.5" outlineLevel="1" thickTop="1" thickBot="1" x14ac:dyDescent="0.550000000000000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4.5" outlineLevel="1" thickTop="1" thickBot="1" x14ac:dyDescent="0.550000000000000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4.5" outlineLevel="1" thickTop="1" thickBot="1" x14ac:dyDescent="0.550000000000000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4.5" outlineLevel="1" thickTop="1" thickBot="1" x14ac:dyDescent="0.550000000000000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6">
      <c r="A55" s="94"/>
      <c r="B55" s="94"/>
      <c r="C55" s="94"/>
      <c r="D55" s="94"/>
      <c r="E55" s="94"/>
      <c r="F55" s="94"/>
      <c r="G55" s="94"/>
      <c r="H55" s="94"/>
      <c r="I55" s="94"/>
      <c r="J55" s="94"/>
      <c r="K55" s="94"/>
      <c r="L55" s="98" t="str">
        <f ca="1">_xlfn.CONCAT("]}, // ULTIMA LINEA DEL CANTO: ",L1)</f>
        <v>]}, // ULTIMA LINEA DEL CANTO: CORDERO DE DIOS</v>
      </c>
      <c r="M55" s="94"/>
    </row>
    <row r="56" spans="1:40" ht="20.5" x14ac:dyDescent="0.35">
      <c r="L56" s="99" t="s">
        <v>1012</v>
      </c>
      <c r="M56" s="100"/>
    </row>
    <row r="57" spans="1:40" ht="15" hidden="1" outlineLevel="1" thickBot="1" x14ac:dyDescent="0.4">
      <c r="M57" s="100"/>
    </row>
    <row r="58" spans="1:40" ht="26.5" hidden="1"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hidden="1" outlineLevel="1" thickTop="1" thickBot="1" x14ac:dyDescent="0.550000000000000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4.5" hidden="1" outlineLevel="1" thickTop="1" thickBot="1" x14ac:dyDescent="0.550000000000000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4.5" hidden="1" outlineLevel="1" thickTop="1" thickBot="1" x14ac:dyDescent="0.550000000000000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4.5" hidden="1" outlineLevel="1" thickTop="1" thickBot="1" x14ac:dyDescent="0.550000000000000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6.5" hidden="1"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 x14ac:dyDescent="0.35">
      <c r="C8" t="str">
        <f ca="1">PROPER(L1)</f>
        <v>Credo</v>
      </c>
      <c r="L8" s="122" t="str">
        <f ca="1">_xlfn.CONCAT("        tt: ","""",C8,"""",",")</f>
        <v xml:space="preserve">        tt: "Credo",</v>
      </c>
    </row>
    <row r="9" spans="2:32" ht="23" x14ac:dyDescent="0.35">
      <c r="C9" t="str">
        <f ca="1">PROPER(L1)</f>
        <v>Credo</v>
      </c>
      <c r="L9" s="122" t="str">
        <f ca="1">_xlfn.CONCAT("        title: ","""",C9,"""",",")</f>
        <v xml:space="preserve">        title: "Credo",</v>
      </c>
    </row>
    <row r="10" spans="2:32" ht="23" x14ac:dyDescent="0.35">
      <c r="C10" t="str">
        <f ca="1">VLOOKUP(C1,Table223[#Data],4,FALSE)</f>
        <v>Símbolo Apostólico</v>
      </c>
      <c r="L10" s="122" t="str">
        <f ca="1">_xlfn.CONCAT("        ","subtitle: ","""",C10,"""",",")</f>
        <v xml:space="preserve">        subtitle: "Símbolo Apostólico",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2573</v>
      </c>
      <c r="L14" s="122" t="str">
        <f>_xlfn.CONCAT("        nCan: ","""",C14,"""",",")</f>
        <v xml:space="preserve">        nCan: "Pueden cantarlo aquellas comunidades que ya han vivido la Redditio Symboli.",</v>
      </c>
    </row>
    <row r="15" spans="2:32" ht="23" x14ac:dyDescent="0.35">
      <c r="L15" s="122" t="str">
        <f>_xlfn.CONCAT("        nCanURL: ","""",C15,"""",",")</f>
        <v xml:space="preserve">        nCanURL: "",</v>
      </c>
    </row>
    <row r="16" spans="2:32" ht="23" x14ac:dyDescent="0.35">
      <c r="C16">
        <f ca="1">VLOOKUP(C1,Table223[#Data],1,FALSE)</f>
        <v>187</v>
      </c>
      <c r="L16" s="122" t="str">
        <f ca="1">_xlfn.CONCAT("        dbno: ","""",C16,"""",",")</f>
        <v xml:space="preserve">        dbno: "187",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credo</v>
      </c>
      <c r="L19" s="122" t="str">
        <f ca="1">_xlfn.CONCAT("        audioSrc: ","""https://audio.resucito.do/",C19,".mp3""",",")</f>
        <v xml:space="preserve">        audioSrc: "https://audio.resucito.do/credo.mp3",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186</v>
      </c>
      <c r="C26" t="str">
        <f ca="1">VLOOKUP(B26,Table4[#Data],13,FALSE)</f>
        <v>"/src/index.html?canto=corderodedios"</v>
      </c>
      <c r="L26" s="122" t="str">
        <f ca="1">_xlfn.CONCAT("        ant: ",C26,",")</f>
        <v xml:space="preserve">        ant: "/src/index.html?canto=corderodedios",</v>
      </c>
    </row>
    <row r="27" spans="1:40" ht="23" x14ac:dyDescent="0.35">
      <c r="B27">
        <f ca="1">+C1+1</f>
        <v>188</v>
      </c>
      <c r="C27" t="str">
        <f ca="1">VLOOKUP(B27,Table4[#Data],13,FALSE)</f>
        <v>"/src/index.html?canto=gloriaadiosenloaltodelcielo"</v>
      </c>
      <c r="L27" s="122" t="str">
        <f ca="1">_xlfn.CONCAT("        sig: ",C27,",")</f>
        <v xml:space="preserve">        sig: "/src/index.html?canto=gloriaadiosenloaltodelcielo",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4.5" thickTop="1" thickBot="1" x14ac:dyDescent="0.550000000000000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hidden="1" outlineLevel="1" thickTop="1" thickBot="1" x14ac:dyDescent="0.550000000000000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4.5" hidden="1" outlineLevel="1" thickTop="1" thickBot="1" x14ac:dyDescent="0.550000000000000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hidden="1" outlineLevel="1" thickTop="1" thickBot="1" x14ac:dyDescent="0.550000000000000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hidden="1" outlineLevel="1" thickTop="1" thickBot="1" x14ac:dyDescent="0.550000000000000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hidden="1" outlineLevel="1" thickTop="1" thickBot="1" x14ac:dyDescent="0.550000000000000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hidden="1" outlineLevel="1" thickTop="1" thickBot="1" x14ac:dyDescent="0.550000000000000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hidden="1" outlineLevel="1" thickTop="1" thickBot="1" x14ac:dyDescent="0.550000000000000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hidden="1" outlineLevel="1" thickTop="1" thickBot="1" x14ac:dyDescent="0.550000000000000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hidden="1" outlineLevel="1" thickTop="1" thickBot="1" x14ac:dyDescent="0.550000000000000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4.5" hidden="1" outlineLevel="1" thickTop="1" thickBot="1" x14ac:dyDescent="0.550000000000000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4.5" hidden="1" outlineLevel="1" thickTop="1" thickBot="1" x14ac:dyDescent="0.550000000000000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4.5" hidden="1" outlineLevel="1" thickTop="1" thickBot="1" x14ac:dyDescent="0.550000000000000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4.5" hidden="1" outlineLevel="1" thickTop="1" thickBot="1" x14ac:dyDescent="0.550000000000000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4.5" hidden="1" outlineLevel="1" thickTop="1" thickBot="1" x14ac:dyDescent="0.550000000000000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4.5" hidden="1" outlineLevel="1" thickTop="1" thickBot="1" x14ac:dyDescent="0.550000000000000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4.5" hidden="1" outlineLevel="1" thickTop="1" thickBot="1" x14ac:dyDescent="0.550000000000000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4.5" hidden="1" outlineLevel="1" thickTop="1" thickBot="1" x14ac:dyDescent="0.550000000000000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4.5" hidden="1" outlineLevel="1" thickTop="1" thickBot="1" x14ac:dyDescent="0.550000000000000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4.5" hidden="1" outlineLevel="1" thickTop="1" thickBot="1" x14ac:dyDescent="0.550000000000000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4.5" hidden="1" outlineLevel="1" thickTop="1" thickBot="1" x14ac:dyDescent="0.550000000000000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4.5" hidden="1" outlineLevel="1" thickTop="1" thickBot="1" x14ac:dyDescent="0.550000000000000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4.5" hidden="1" outlineLevel="1" thickTop="1" thickBot="1" x14ac:dyDescent="0.550000000000000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4.5" hidden="1" outlineLevel="1" thickTop="1" thickBot="1" x14ac:dyDescent="0.550000000000000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4.5" hidden="1" outlineLevel="1" thickTop="1" thickBot="1" x14ac:dyDescent="0.550000000000000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4.5" hidden="1" outlineLevel="1" thickTop="1" thickBot="1" x14ac:dyDescent="0.550000000000000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4.5" hidden="1" outlineLevel="1" thickTop="1" thickBot="1" x14ac:dyDescent="0.550000000000000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4.5" hidden="1" outlineLevel="1" thickTop="1" thickBot="1" x14ac:dyDescent="0.550000000000000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4.5" hidden="1" outlineLevel="1" thickTop="1" thickBot="1" x14ac:dyDescent="0.550000000000000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4.5" hidden="1" outlineLevel="1" thickTop="1" thickBot="1" x14ac:dyDescent="0.550000000000000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4.5" hidden="1" outlineLevel="1" thickTop="1" thickBot="1" x14ac:dyDescent="0.550000000000000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4.5" hidden="1" outlineLevel="1" thickTop="1" thickBot="1" x14ac:dyDescent="0.550000000000000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4.5" hidden="1" outlineLevel="1" thickTop="1" thickBot="1" x14ac:dyDescent="0.550000000000000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4.5" hidden="1" outlineLevel="1" thickTop="1" thickBot="1" x14ac:dyDescent="0.550000000000000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4.5" hidden="1" outlineLevel="1" thickTop="1" thickBot="1" x14ac:dyDescent="0.550000000000000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4.5" hidden="1" outlineLevel="1" thickTop="1" thickBot="1" x14ac:dyDescent="0.550000000000000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4.5" hidden="1" outlineLevel="1" thickTop="1" thickBot="1" x14ac:dyDescent="0.550000000000000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4.5" hidden="1" outlineLevel="1" thickTop="1" thickBot="1" x14ac:dyDescent="0.550000000000000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6">
      <c r="A95" s="94"/>
      <c r="B95" s="94"/>
      <c r="C95" s="94"/>
      <c r="D95" s="94"/>
      <c r="E95" s="94"/>
      <c r="F95" s="94"/>
      <c r="G95" s="94"/>
      <c r="H95" s="94"/>
      <c r="I95" s="94"/>
      <c r="J95" s="94"/>
      <c r="K95" s="94"/>
      <c r="L95" s="98" t="str">
        <f ca="1">_xlfn.CONCAT("]}, // ULTIMA LINEA DEL CANTO: ",L1)</f>
        <v>]}, // ULTIMA LINEA DEL CANTO: CREDO</v>
      </c>
      <c r="M95" s="94"/>
    </row>
    <row r="96" spans="1:40" ht="20.5" x14ac:dyDescent="0.35">
      <c r="L96" s="99" t="s">
        <v>1012</v>
      </c>
      <c r="M96" s="100"/>
    </row>
    <row r="97" spans="1:40" ht="15" hidden="1" outlineLevel="1" thickBot="1" x14ac:dyDescent="0.4">
      <c r="M97" s="100"/>
    </row>
    <row r="98" spans="1:40" ht="26.5" hidden="1" outlineLevel="1" thickTop="1" thickBot="1" x14ac:dyDescent="0.550000000000000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4.5" hidden="1" outlineLevel="1" thickTop="1" thickBot="1" x14ac:dyDescent="0.550000000000000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4.5" hidden="1" outlineLevel="1" thickTop="1" thickBot="1" x14ac:dyDescent="0.550000000000000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4.5" hidden="1" outlineLevel="1" thickTop="1" thickBot="1" x14ac:dyDescent="0.550000000000000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4.5" hidden="1" outlineLevel="1" thickTop="1" thickBot="1" x14ac:dyDescent="0.550000000000000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4.5" hidden="1" outlineLevel="1" thickTop="1" thickBot="1" x14ac:dyDescent="0.550000000000000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4.5" hidden="1" outlineLevel="1" thickTop="1" thickBot="1" x14ac:dyDescent="0.550000000000000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4.5" hidden="1" outlineLevel="1" thickTop="1" thickBot="1" x14ac:dyDescent="0.550000000000000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4.5" hidden="1" outlineLevel="1" thickTop="1" thickBot="1" x14ac:dyDescent="0.550000000000000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6.5" hidden="1" outlineLevel="1" thickTop="1" thickBot="1" x14ac:dyDescent="0.550000000000000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"/src/index.html?canto=credo"</v>
      </c>
      <c r="L26" s="47" t="str">
        <f>_xlfn.CONCAT("        ant: ",C26,",")</f>
        <v xml:space="preserve">        ant: "/src/index.html?canto=credo",</v>
      </c>
    </row>
    <row r="27" spans="2:40" ht="23" x14ac:dyDescent="0.35">
      <c r="B27">
        <f>+C1+1</f>
        <v>189</v>
      </c>
      <c r="C27" t="str">
        <f>VLOOKUP(B27,Table4[],13,FALSE)</f>
        <v>"/src/index.html?canto=letaniasdelossantos"</v>
      </c>
      <c r="L27" s="47" t="str">
        <f>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 x14ac:dyDescent="0.35">
      <c r="C8" t="str">
        <f ca="1">PROPER(L1)</f>
        <v>Letanías De Los Santos</v>
      </c>
      <c r="L8" s="122" t="str">
        <f ca="1">_xlfn.CONCAT("        tt: ","""",C8,"""",",")</f>
        <v xml:space="preserve">        tt: "Letanías De Los Santos",</v>
      </c>
    </row>
    <row r="9" spans="2:32" ht="23" x14ac:dyDescent="0.35">
      <c r="C9" t="str">
        <f ca="1">PROPER(L1)</f>
        <v>Letanías De Los Santos</v>
      </c>
      <c r="L9" s="122" t="str">
        <f ca="1">_xlfn.CONCAT("        title: ","""",C9,"""",",")</f>
        <v xml:space="preserve">        title: "Letanías De Los Santos",</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189</v>
      </c>
      <c r="L16" s="122" t="str">
        <f ca="1">_xlfn.CONCAT("        dbno: ","""",C16,"""",",")</f>
        <v xml:space="preserve">        dbno: "189",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letaniasdelossantos</v>
      </c>
      <c r="L19" s="122" t="str">
        <f ca="1">_xlfn.CONCAT("        audioSrc: ","""https://audio.resucito.do/",C19,".mp3""",",")</f>
        <v xml:space="preserve">        audioSrc: "https://audio.resucito.do/letaniasdelossantos.mp3",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188</v>
      </c>
      <c r="C26" t="str">
        <f ca="1">VLOOKUP(B26,Table4[#Data],13,FALSE)</f>
        <v>"/src/index.html?canto=gloriaadiosenloaltodelcielo"</v>
      </c>
      <c r="L26" s="122" t="str">
        <f ca="1">_xlfn.CONCAT("        ant: ",C26,",")</f>
        <v xml:space="preserve">        ant: "/src/index.html?canto=gloriaadiosenloaltodelcielo",</v>
      </c>
    </row>
    <row r="27" spans="1:40" ht="23" x14ac:dyDescent="0.35">
      <c r="B27">
        <v>180</v>
      </c>
      <c r="C27" t="str">
        <f>VLOOKUP(B27,Table4[#Data],13,FALSE)</f>
        <v>"/src/index.html?canto=aleluyainterleccional"</v>
      </c>
      <c r="L27" s="122" t="str">
        <f>_xlfn.CONCAT("        sig: ",C27,",")</f>
        <v xml:space="preserve">        sig: "/src/index.html?canto=aleluyainterleccional",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4.5" thickTop="1" thickBot="1" x14ac:dyDescent="0.550000000000000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4.5" thickTop="1" thickBot="1" x14ac:dyDescent="0.550000000000000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4.5" thickTop="1" thickBot="1" x14ac:dyDescent="0.550000000000000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4.5" thickTop="1" thickBot="1" x14ac:dyDescent="0.550000000000000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4.5" thickTop="1" thickBot="1" x14ac:dyDescent="0.550000000000000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4.5" thickTop="1" thickBot="1" x14ac:dyDescent="0.550000000000000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4.5" thickTop="1" thickBot="1" x14ac:dyDescent="0.550000000000000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4.5" thickTop="1" thickBot="1" x14ac:dyDescent="0.550000000000000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4.5" thickTop="1" thickBot="1" x14ac:dyDescent="0.550000000000000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4.5" thickTop="1" thickBot="1" x14ac:dyDescent="0.550000000000000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4.5" thickTop="1" thickBot="1" x14ac:dyDescent="0.550000000000000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4.5" thickTop="1" thickBot="1" x14ac:dyDescent="0.550000000000000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4.5" thickTop="1" thickBot="1" x14ac:dyDescent="0.550000000000000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4.5" thickTop="1" thickBot="1" x14ac:dyDescent="0.550000000000000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4.5" thickTop="1" thickBot="1" x14ac:dyDescent="0.550000000000000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4.5" thickTop="1" thickBot="1" x14ac:dyDescent="0.550000000000000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4.5" thickTop="1" thickBot="1" x14ac:dyDescent="0.550000000000000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4.5" thickTop="1" thickBot="1" x14ac:dyDescent="0.550000000000000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4.5" thickTop="1" thickBot="1" x14ac:dyDescent="0.550000000000000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4.5" thickTop="1" thickBot="1" x14ac:dyDescent="0.550000000000000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4.5" thickTop="1" thickBot="1" x14ac:dyDescent="0.550000000000000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4.5" thickTop="1" thickBot="1" x14ac:dyDescent="0.550000000000000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4.5" thickTop="1" thickBot="1" x14ac:dyDescent="0.550000000000000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 thickTop="1" thickBot="1" x14ac:dyDescent="0.550000000000000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4.5" thickTop="1" thickBot="1" x14ac:dyDescent="0.550000000000000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4.5" thickTop="1" thickBot="1" x14ac:dyDescent="0.550000000000000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4.5" thickTop="1" thickBot="1" x14ac:dyDescent="0.550000000000000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4.5" thickTop="1" thickBot="1" x14ac:dyDescent="0.550000000000000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4.5" thickTop="1" thickBot="1" x14ac:dyDescent="0.550000000000000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4.5" thickTop="1" thickBot="1" x14ac:dyDescent="0.550000000000000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4.5" thickTop="1" thickBot="1" x14ac:dyDescent="0.550000000000000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4.5" thickTop="1" thickBot="1" x14ac:dyDescent="0.550000000000000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4.5" thickTop="1" thickBot="1" x14ac:dyDescent="0.550000000000000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4.5" thickTop="1" thickBot="1" x14ac:dyDescent="0.550000000000000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4.5" thickTop="1" thickBot="1" x14ac:dyDescent="0.550000000000000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4.5" thickTop="1" thickBot="1" x14ac:dyDescent="0.550000000000000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4.5" thickTop="1" thickBot="1" x14ac:dyDescent="0.550000000000000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4.5" thickTop="1" thickBot="1" x14ac:dyDescent="0.550000000000000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4.5" thickTop="1" thickBot="1" x14ac:dyDescent="0.550000000000000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4.5" thickTop="1" thickBot="1" x14ac:dyDescent="0.550000000000000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4.5" thickTop="1" thickBot="1" x14ac:dyDescent="0.550000000000000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4.5" thickTop="1" thickBot="1" x14ac:dyDescent="0.550000000000000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4.5" thickTop="1" thickBot="1" x14ac:dyDescent="0.550000000000000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4.5" thickTop="1" thickBot="1" x14ac:dyDescent="0.550000000000000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4.5" thickTop="1" thickBot="1" x14ac:dyDescent="0.550000000000000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4.5" thickTop="1" thickBot="1" x14ac:dyDescent="0.550000000000000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4.5" thickTop="1" thickBot="1" x14ac:dyDescent="0.550000000000000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4.5" thickTop="1" thickBot="1" x14ac:dyDescent="0.550000000000000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4.5" thickTop="1" thickBot="1" x14ac:dyDescent="0.550000000000000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4.5" thickTop="1" thickBot="1" x14ac:dyDescent="0.550000000000000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4.5" thickTop="1" thickBot="1" x14ac:dyDescent="0.550000000000000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thickTop="1" thickBot="1" x14ac:dyDescent="0.550000000000000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4.5" thickTop="1" thickBot="1" x14ac:dyDescent="0.550000000000000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4.5" thickTop="1" thickBot="1" x14ac:dyDescent="0.550000000000000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4.5" thickTop="1" thickBot="1" x14ac:dyDescent="0.550000000000000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4.5" thickTop="1" thickBot="1" x14ac:dyDescent="0.550000000000000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5" thickTop="1" thickBot="1" x14ac:dyDescent="0.550000000000000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4.5" hidden="1" outlineLevel="1" thickTop="1" thickBot="1" x14ac:dyDescent="0.550000000000000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4.5" hidden="1" outlineLevel="1" thickTop="1" thickBot="1" x14ac:dyDescent="0.550000000000000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4.5" hidden="1" outlineLevel="1" thickTop="1" thickBot="1" x14ac:dyDescent="0.550000000000000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4.5" hidden="1" outlineLevel="1" thickTop="1" thickBot="1" x14ac:dyDescent="0.550000000000000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4.5" hidden="1" outlineLevel="1" thickTop="1" thickBot="1" x14ac:dyDescent="0.550000000000000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4.5" hidden="1" outlineLevel="1" thickTop="1" thickBot="1" x14ac:dyDescent="0.550000000000000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4.5" hidden="1" outlineLevel="1" thickTop="1" thickBot="1" x14ac:dyDescent="0.550000000000000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4.5" hidden="1" outlineLevel="1" thickTop="1" thickBot="1" x14ac:dyDescent="0.550000000000000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4.5" hidden="1" outlineLevel="1" thickTop="1" thickBot="1" x14ac:dyDescent="0.550000000000000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4.5" hidden="1" outlineLevel="1" thickTop="1" thickBot="1" x14ac:dyDescent="0.550000000000000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4.5" hidden="1" outlineLevel="1" thickTop="1" thickBot="1" x14ac:dyDescent="0.550000000000000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4.5" hidden="1" outlineLevel="1" thickTop="1" thickBot="1" x14ac:dyDescent="0.550000000000000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4.5" hidden="1" outlineLevel="1" thickTop="1" thickBot="1" x14ac:dyDescent="0.550000000000000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4.5" hidden="1" outlineLevel="1" thickTop="1" thickBot="1" x14ac:dyDescent="0.550000000000000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4.5" hidden="1" outlineLevel="1" thickTop="1" thickBot="1" x14ac:dyDescent="0.550000000000000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4.5" hidden="1" outlineLevel="1" thickTop="1" thickBot="1" x14ac:dyDescent="0.550000000000000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4.5" hidden="1" outlineLevel="1" thickTop="1" thickBot="1" x14ac:dyDescent="0.550000000000000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4.5" hidden="1" outlineLevel="1" thickTop="1" thickBot="1" x14ac:dyDescent="0.550000000000000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4.5" hidden="1" outlineLevel="1" thickTop="1" thickBot="1" x14ac:dyDescent="0.550000000000000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4.5" hidden="1" outlineLevel="1" thickTop="1" thickBot="1" x14ac:dyDescent="0.550000000000000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4.5" hidden="1" outlineLevel="1" thickTop="1" thickBot="1" x14ac:dyDescent="0.550000000000000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4.5" hidden="1" outlineLevel="1" thickTop="1" thickBot="1" x14ac:dyDescent="0.550000000000000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4.5" hidden="1" outlineLevel="1" thickTop="1" thickBot="1" x14ac:dyDescent="0.550000000000000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4.5" hidden="1" outlineLevel="1" thickTop="1" thickBot="1" x14ac:dyDescent="0.550000000000000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4.5" hidden="1" outlineLevel="1" thickTop="1" thickBot="1" x14ac:dyDescent="0.550000000000000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4.5" hidden="1" outlineLevel="1" thickTop="1" thickBot="1" x14ac:dyDescent="0.550000000000000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4.5" hidden="1" outlineLevel="1" thickTop="1" thickBot="1" x14ac:dyDescent="0.550000000000000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4.5" hidden="1" outlineLevel="1" thickTop="1" thickBot="1" x14ac:dyDescent="0.550000000000000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4.5" hidden="1" outlineLevel="1" thickTop="1" thickBot="1" x14ac:dyDescent="0.550000000000000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4.5" hidden="1" outlineLevel="1" thickTop="1" thickBot="1" x14ac:dyDescent="0.550000000000000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4.5" hidden="1" outlineLevel="1" thickTop="1" thickBot="1" x14ac:dyDescent="0.550000000000000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4.5" hidden="1" outlineLevel="1" thickTop="1" thickBot="1" x14ac:dyDescent="0.550000000000000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4.5" hidden="1" outlineLevel="1" thickTop="1" thickBot="1" x14ac:dyDescent="0.550000000000000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4.5" hidden="1" outlineLevel="1" thickTop="1" thickBot="1" x14ac:dyDescent="0.550000000000000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4.5" hidden="1" outlineLevel="1" thickTop="1" thickBot="1" x14ac:dyDescent="0.550000000000000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4.5" hidden="1" outlineLevel="1" thickTop="1" thickBot="1" x14ac:dyDescent="0.550000000000000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4.5" hidden="1" outlineLevel="1" thickTop="1" thickBot="1" x14ac:dyDescent="0.550000000000000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4.5" hidden="1" outlineLevel="1" thickTop="1" thickBot="1" x14ac:dyDescent="0.550000000000000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4.5" hidden="1" outlineLevel="1" thickTop="1" thickBot="1" x14ac:dyDescent="0.550000000000000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4.5" hidden="1" outlineLevel="1" thickTop="1" thickBot="1" x14ac:dyDescent="0.550000000000000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4.5" hidden="1" outlineLevel="1" thickTop="1" thickBot="1" x14ac:dyDescent="0.550000000000000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4.5" hidden="1" outlineLevel="1" thickTop="1" thickBot="1" x14ac:dyDescent="0.550000000000000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4.5" hidden="1" outlineLevel="1" thickTop="1" thickBot="1" x14ac:dyDescent="0.550000000000000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6">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+C1-2</f>
        <v>188</v>
      </c>
      <c r="C26" t="str">
        <f ca="1">VLOOKUP(B26,Table4[#Data],13,FALSE)</f>
        <v>"/src/index.html?canto=gloriaadiosenloaltodelcielo"</v>
      </c>
      <c r="L26" s="122" t="str">
        <f ca="1">_xlfn.CONCAT("        ant: ",C26,",")</f>
        <v xml:space="preserve">        ant: "/src/index.html?canto=gloriaadiosenloaltodelcielo",</v>
      </c>
    </row>
    <row r="27" spans="1:40" ht="23" x14ac:dyDescent="0.35">
      <c r="B27">
        <f ca="1">+C1+1</f>
        <v>191</v>
      </c>
      <c r="C27" t="str">
        <f ca="1">VLOOKUP(B27,Table4[#Data],13,FALSE)</f>
        <v>"/src/index.html?canto=letaniaspenitencialesi"</v>
      </c>
      <c r="L27" s="122" t="str">
        <f ca="1">_xlfn.CONCAT("        sig: ",C27,",")</f>
        <v xml:space="preserve">        sig: "/src/index.html?canto=letaniaspenitencialesi",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4.5" thickTop="1" thickBot="1" x14ac:dyDescent="0.550000000000000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4.5" thickTop="1" thickBot="1" x14ac:dyDescent="0.550000000000000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outlineLevel="1"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outlineLevel="1" thickTop="1" thickBot="1" x14ac:dyDescent="0.550000000000000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4.5" outlineLevel="1" thickTop="1" thickBot="1" x14ac:dyDescent="0.550000000000000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4.5" outlineLevel="1" thickTop="1" thickBot="1" x14ac:dyDescent="0.550000000000000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6.5" outlineLevel="1"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outlineLevel="1" thickTop="1" thickBot="1" x14ac:dyDescent="0.550000000000000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outlineLevel="1" thickTop="1" thickBot="1" x14ac:dyDescent="0.550000000000000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4.5" outlineLevel="1" thickTop="1" thickBot="1" x14ac:dyDescent="0.550000000000000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4.5" outlineLevel="1" thickTop="1" thickBot="1" x14ac:dyDescent="0.550000000000000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6.5" outlineLevel="1"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4.5" outlineLevel="1" thickTop="1" thickBot="1" x14ac:dyDescent="0.550000000000000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4.5" outlineLevel="1" thickTop="1" thickBot="1" x14ac:dyDescent="0.550000000000000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6.5" outlineLevel="1" thickTop="1" thickBot="1" x14ac:dyDescent="0.550000000000000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4.5" outlineLevel="1" thickTop="1" thickBot="1" x14ac:dyDescent="0.550000000000000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4.5" outlineLevel="1" thickTop="1" thickBot="1" x14ac:dyDescent="0.550000000000000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4.5" outlineLevel="1" thickTop="1" thickBot="1" x14ac:dyDescent="0.550000000000000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4.5" outlineLevel="1" thickTop="1" thickBot="1" x14ac:dyDescent="0.550000000000000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6.5" outlineLevel="1"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4.5" thickTop="1" thickBot="1" x14ac:dyDescent="0.550000000000000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4.5" thickTop="1" thickBot="1" x14ac:dyDescent="0.550000000000000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4.5" outlineLevel="1" thickTop="1" thickBot="1" x14ac:dyDescent="0.550000000000000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4.5" outlineLevel="1" thickTop="1" thickBot="1" x14ac:dyDescent="0.550000000000000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thickTop="1" thickBot="1" x14ac:dyDescent="0.550000000000000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4.5" outlineLevel="1" thickTop="1" thickBot="1" x14ac:dyDescent="0.550000000000000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4.5" outlineLevel="1" thickTop="1" thickBot="1" x14ac:dyDescent="0.550000000000000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6.5" outlineLevel="1" thickTop="1" thickBot="1" x14ac:dyDescent="0.550000000000000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4.5" outlineLevel="1" thickTop="1" thickBot="1" x14ac:dyDescent="0.550000000000000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4.5" outlineLevel="1" thickTop="1" thickBot="1" x14ac:dyDescent="0.550000000000000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4.5" outlineLevel="1" thickTop="1" thickBot="1" x14ac:dyDescent="0.550000000000000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6.5"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4.5" thickTop="1" thickBot="1" x14ac:dyDescent="0.550000000000000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4.5" outlineLevel="1" thickTop="1" thickBot="1" x14ac:dyDescent="0.550000000000000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4.5" outlineLevel="1" thickTop="1" thickBot="1" x14ac:dyDescent="0.550000000000000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6.5"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thickTop="1" thickBot="1" x14ac:dyDescent="0.550000000000000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4.5" outlineLevel="1" thickTop="1" thickBot="1" x14ac:dyDescent="0.550000000000000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4.5" outlineLevel="1" thickTop="1" thickBot="1" x14ac:dyDescent="0.550000000000000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6.5" outlineLevel="1" thickTop="1" thickBot="1" x14ac:dyDescent="0.550000000000000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4.5" thickTop="1" thickBot="1" x14ac:dyDescent="0.550000000000000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5" thickTop="1" thickBot="1" x14ac:dyDescent="0.550000000000000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4.5" hidden="1" outlineLevel="1" thickTop="1" thickBot="1" x14ac:dyDescent="0.550000000000000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4.5" hidden="1" outlineLevel="1" thickTop="1" thickBot="1" x14ac:dyDescent="0.550000000000000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4.5" hidden="1" outlineLevel="1" thickTop="1" thickBot="1" x14ac:dyDescent="0.550000000000000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4.5" hidden="1" outlineLevel="1" thickTop="1" thickBot="1" x14ac:dyDescent="0.550000000000000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4.5" hidden="1" outlineLevel="1" thickTop="1" thickBot="1" x14ac:dyDescent="0.550000000000000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4.5" hidden="1" outlineLevel="1" thickTop="1" thickBot="1" x14ac:dyDescent="0.550000000000000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4.5" hidden="1" outlineLevel="1" thickTop="1" thickBot="1" x14ac:dyDescent="0.550000000000000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4.5" hidden="1" outlineLevel="1" thickTop="1" thickBot="1" x14ac:dyDescent="0.550000000000000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4.5" hidden="1" outlineLevel="1" thickTop="1" thickBot="1" x14ac:dyDescent="0.550000000000000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4.5" hidden="1" outlineLevel="1" thickTop="1" thickBot="1" x14ac:dyDescent="0.550000000000000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4.5" hidden="1" outlineLevel="1" thickTop="1" thickBot="1" x14ac:dyDescent="0.550000000000000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4.5" hidden="1" outlineLevel="1" thickTop="1" thickBot="1" x14ac:dyDescent="0.550000000000000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4.5" hidden="1" outlineLevel="1" thickTop="1" thickBot="1" x14ac:dyDescent="0.550000000000000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4.5" hidden="1" outlineLevel="1" thickTop="1" thickBot="1" x14ac:dyDescent="0.550000000000000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4.5" hidden="1" outlineLevel="1" thickTop="1" thickBot="1" x14ac:dyDescent="0.550000000000000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4.5" hidden="1" outlineLevel="1" thickTop="1" thickBot="1" x14ac:dyDescent="0.550000000000000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4.5" hidden="1" outlineLevel="1" thickTop="1" thickBot="1" x14ac:dyDescent="0.550000000000000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4.5" hidden="1" outlineLevel="1" thickTop="1" thickBot="1" x14ac:dyDescent="0.550000000000000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4.5" hidden="1" outlineLevel="1" thickTop="1" thickBot="1" x14ac:dyDescent="0.550000000000000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4.5" hidden="1" outlineLevel="1" thickTop="1" thickBot="1" x14ac:dyDescent="0.550000000000000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4.5" hidden="1" outlineLevel="1" thickTop="1" thickBot="1" x14ac:dyDescent="0.550000000000000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4.5" hidden="1" outlineLevel="1" thickTop="1" thickBot="1" x14ac:dyDescent="0.550000000000000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4.5" hidden="1" outlineLevel="1" thickTop="1" thickBot="1" x14ac:dyDescent="0.550000000000000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4.5" hidden="1" outlineLevel="1" thickTop="1" thickBot="1" x14ac:dyDescent="0.550000000000000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4.5" hidden="1" outlineLevel="1" thickTop="1" thickBot="1" x14ac:dyDescent="0.550000000000000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4.5" hidden="1" outlineLevel="1" thickTop="1" thickBot="1" x14ac:dyDescent="0.550000000000000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4.5" hidden="1" outlineLevel="1" thickTop="1" thickBot="1" x14ac:dyDescent="0.550000000000000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4.5" hidden="1" outlineLevel="1" thickTop="1" thickBot="1" x14ac:dyDescent="0.550000000000000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4.5" hidden="1" outlineLevel="1" thickTop="1" thickBot="1" x14ac:dyDescent="0.550000000000000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4.5" hidden="1" outlineLevel="1" thickTop="1" thickBot="1" x14ac:dyDescent="0.550000000000000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4.5" hidden="1" outlineLevel="1" thickTop="1" thickBot="1" x14ac:dyDescent="0.550000000000000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4.5" hidden="1" outlineLevel="1" thickTop="1" thickBot="1" x14ac:dyDescent="0.550000000000000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4.5" hidden="1" outlineLevel="1" thickTop="1" thickBot="1" x14ac:dyDescent="0.550000000000000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4.5" hidden="1" outlineLevel="1" thickTop="1" thickBot="1" x14ac:dyDescent="0.550000000000000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4.5" hidden="1" outlineLevel="1" thickTop="1" thickBot="1" x14ac:dyDescent="0.550000000000000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4.5" hidden="1" outlineLevel="1" thickTop="1" thickBot="1" x14ac:dyDescent="0.550000000000000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4.5" hidden="1" outlineLevel="1" thickTop="1" thickBot="1" x14ac:dyDescent="0.550000000000000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4.5" hidden="1" outlineLevel="1" thickTop="1" thickBot="1" x14ac:dyDescent="0.550000000000000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4.5" hidden="1" outlineLevel="1" thickTop="1" thickBot="1" x14ac:dyDescent="0.550000000000000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4.5" hidden="1" outlineLevel="1" thickTop="1" thickBot="1" x14ac:dyDescent="0.550000000000000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6">
      <c r="A140" s="94"/>
      <c r="B140" s="94"/>
      <c r="C140" s="94"/>
      <c r="D140" s="94"/>
      <c r="E140" s="94"/>
      <c r="F140" s="94"/>
      <c r="G140" s="94"/>
      <c r="H140" s="94"/>
      <c r="I140" s="94"/>
      <c r="J140" s="94"/>
      <c r="K140" s="94"/>
      <c r="L140" s="98" t="e">
        <f ca="1">_xlfn.CONCAT("]}, // ULTIMA LINEA DEL CANTO: ",L1)</f>
        <v>#N/A</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 x14ac:dyDescent="0.35">
      <c r="C8" t="str">
        <f ca="1">PROPER(L1)</f>
        <v>Letanías Penitenciales I</v>
      </c>
      <c r="L8" s="122" t="str">
        <f ca="1">_xlfn.CONCAT("        tt: ","""",C8,"""",",")</f>
        <v xml:space="preserve">        tt: "Letanías Penitenciales I",</v>
      </c>
    </row>
    <row r="9" spans="2:32" ht="23" x14ac:dyDescent="0.35">
      <c r="C9" t="str">
        <f ca="1">PROPER(L1)</f>
        <v>Letanías Penitenciales I</v>
      </c>
      <c r="L9" s="122" t="str">
        <f ca="1">_xlfn.CONCAT("        title: ","""",C9,"""",",")</f>
        <v xml:space="preserve">        title: "Letanías Penitenciales I",</v>
      </c>
    </row>
    <row r="10" spans="2:32" ht="23" x14ac:dyDescent="0.35">
      <c r="C10" t="str">
        <f ca="1">VLOOKUP(C1,Table223[#Data],4,FALSE)</f>
        <v>Letanía para la Celebración Penitencial – modelo abreviado</v>
      </c>
      <c r="L10" s="122" t="str">
        <f ca="1">_xlfn.CONCAT("        ","subtitle: ","""",C10,"""",",")</f>
        <v xml:space="preserve">        subtitle: "Letanía para la Celebración Penitencial – modelo abreviado",</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191</v>
      </c>
      <c r="L16" s="122" t="str">
        <f ca="1">_xlfn.CONCAT("        dbno: ","""",C16,"""",",")</f>
        <v xml:space="preserve">        dbno: "191",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v>
      </c>
      <c r="L19" s="122" t="str">
        <f ca="1">_xlfn.CONCAT("        audioSrc: ","""https://audio.resucito.do/",C19,".mp3""",",")</f>
        <v xml:space="preserve">        audioSrc: "https://audio.resucito.do/letaniaspenitencialesi.mp3",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190</v>
      </c>
      <c r="C26" t="e">
        <f ca="1">VLOOKUP(B26,Table4[#Data],13,FALSE)</f>
        <v>#N/A</v>
      </c>
      <c r="L26" s="122" t="e">
        <f ca="1">_xlfn.CONCAT("        ant: ",C26,",")</f>
        <v>#N/A</v>
      </c>
    </row>
    <row r="27" spans="1:40" ht="23" x14ac:dyDescent="0.35">
      <c r="B27">
        <f ca="1">+C1+1</f>
        <v>192</v>
      </c>
      <c r="C27" t="str">
        <f ca="1">VLOOKUP(B27,Table4[#Data],13,FALSE)</f>
        <v>"/src/index.html?canto=letaniaspenitencialesii"</v>
      </c>
      <c r="L27" s="122" t="str">
        <f ca="1">_xlfn.CONCAT("        sig: ",C27,",")</f>
        <v xml:space="preserve">        sig: "/src/index.html?canto=letaniaspenitencialesii",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4.5" thickTop="1" thickBot="1" x14ac:dyDescent="0.550000000000000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4.5" thickTop="1" thickBot="1" x14ac:dyDescent="0.550000000000000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4.5" thickTop="1" thickBot="1" x14ac:dyDescent="0.550000000000000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4.5" thickTop="1" thickBot="1" x14ac:dyDescent="0.550000000000000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4.5" thickTop="1" thickBot="1" x14ac:dyDescent="0.550000000000000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4.5" thickTop="1" thickBot="1" x14ac:dyDescent="0.550000000000000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4.5" thickTop="1" thickBot="1" x14ac:dyDescent="0.550000000000000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4.5" thickTop="1" thickBot="1" x14ac:dyDescent="0.550000000000000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4.5" thickTop="1" thickBot="1" x14ac:dyDescent="0.550000000000000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4.5" thickTop="1" thickBot="1" x14ac:dyDescent="0.550000000000000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4.5" thickTop="1" thickBot="1" x14ac:dyDescent="0.550000000000000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4.5" thickTop="1" thickBot="1" x14ac:dyDescent="0.550000000000000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4.5" thickTop="1" thickBot="1" x14ac:dyDescent="0.550000000000000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4.5" thickTop="1" thickBot="1" x14ac:dyDescent="0.550000000000000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4.5" thickTop="1" thickBot="1" x14ac:dyDescent="0.550000000000000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4.5" outlineLevel="1" thickTop="1" thickBot="1" x14ac:dyDescent="0.550000000000000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4.5" outlineLevel="1" thickTop="1" thickBot="1" x14ac:dyDescent="0.550000000000000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outlineLevel="1" thickTop="1" thickBot="1" x14ac:dyDescent="0.550000000000000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4.5" outlineLevel="1" thickTop="1" thickBot="1" x14ac:dyDescent="0.550000000000000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4.5" outlineLevel="1" thickTop="1" thickBot="1" x14ac:dyDescent="0.550000000000000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4.5" outlineLevel="1" thickTop="1" thickBot="1" x14ac:dyDescent="0.550000000000000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4.5" outlineLevel="1" thickTop="1" thickBot="1" x14ac:dyDescent="0.550000000000000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4.5" outlineLevel="1" thickTop="1" thickBot="1" x14ac:dyDescent="0.550000000000000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4.5" outlineLevel="1" thickTop="1" thickBot="1" x14ac:dyDescent="0.550000000000000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4.5" outlineLevel="1" thickTop="1" thickBot="1" x14ac:dyDescent="0.550000000000000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4.5" outlineLevel="1" thickTop="1" thickBot="1" x14ac:dyDescent="0.550000000000000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4.5" outlineLevel="1" thickTop="1" thickBot="1" x14ac:dyDescent="0.550000000000000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4.5" outlineLevel="1" thickTop="1" thickBot="1" x14ac:dyDescent="0.550000000000000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4.5" outlineLevel="1" thickTop="1" thickBot="1" x14ac:dyDescent="0.550000000000000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4.5" outlineLevel="1" thickTop="1" thickBot="1" x14ac:dyDescent="0.550000000000000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4.5" outlineLevel="1" thickTop="1" thickBot="1" x14ac:dyDescent="0.550000000000000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4.5" outlineLevel="1" thickTop="1" thickBot="1" x14ac:dyDescent="0.550000000000000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4.5" outlineLevel="1" thickTop="1" thickBot="1" x14ac:dyDescent="0.550000000000000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4.5" outlineLevel="1" thickTop="1" thickBot="1" x14ac:dyDescent="0.550000000000000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4.5" outlineLevel="1" thickTop="1" thickBot="1" x14ac:dyDescent="0.550000000000000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4.5" outlineLevel="1" thickTop="1" thickBot="1" x14ac:dyDescent="0.550000000000000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4.5" outlineLevel="1" thickTop="1" thickBot="1" x14ac:dyDescent="0.550000000000000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4.5" outlineLevel="1" thickTop="1" thickBot="1" x14ac:dyDescent="0.550000000000000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4.5" outlineLevel="1" thickTop="1" thickBot="1" x14ac:dyDescent="0.550000000000000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5" thickTop="1" thickBot="1" x14ac:dyDescent="0.550000000000000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4.5" outlineLevel="1" thickTop="1" thickBot="1" x14ac:dyDescent="0.550000000000000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6">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5" x14ac:dyDescent="0.35">
      <c r="L121" s="99" t="s">
        <v>1012</v>
      </c>
      <c r="M121" s="100"/>
    </row>
    <row r="122" spans="1:40" ht="15" outlineLevel="1" thickBot="1" x14ac:dyDescent="0.4">
      <c r="M122" s="100"/>
    </row>
    <row r="123" spans="1:40" ht="26.5" outlineLevel="1" thickTop="1" thickBot="1" x14ac:dyDescent="0.550000000000000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4.5" outlineLevel="1" thickTop="1" thickBot="1" x14ac:dyDescent="0.550000000000000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4.5" outlineLevel="1" thickTop="1" thickBot="1" x14ac:dyDescent="0.550000000000000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4.5" outlineLevel="1" thickTop="1" thickBot="1" x14ac:dyDescent="0.550000000000000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4.5" outlineLevel="1" thickTop="1" thickBot="1" x14ac:dyDescent="0.550000000000000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4.5" outlineLevel="1" thickTop="1" thickBot="1" x14ac:dyDescent="0.550000000000000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4.5" outlineLevel="1" thickTop="1" thickBot="1" x14ac:dyDescent="0.550000000000000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4.5" outlineLevel="1" thickTop="1" thickBot="1" x14ac:dyDescent="0.550000000000000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4.5" outlineLevel="1" thickTop="1" thickBot="1" x14ac:dyDescent="0.550000000000000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6.5" outlineLevel="1" thickTop="1" thickBot="1" x14ac:dyDescent="0.550000000000000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 x14ac:dyDescent="0.35">
      <c r="C8" t="str">
        <f ca="1">PROPER(L1)</f>
        <v>Letanías Penitenciales Ii</v>
      </c>
      <c r="L8" s="122" t="str">
        <f ca="1">_xlfn.CONCAT("        tt: ","""",C8,"""",",")</f>
        <v xml:space="preserve">        tt: "Letanías Penitenciales Ii",</v>
      </c>
    </row>
    <row r="9" spans="2:32" ht="23" x14ac:dyDescent="0.35">
      <c r="C9" t="str">
        <f ca="1">PROPER(L1)</f>
        <v>Letanías Penitenciales Ii</v>
      </c>
      <c r="L9" s="122" t="str">
        <f ca="1">_xlfn.CONCAT("        title: ","""",C9,"""",",")</f>
        <v xml:space="preserve">        title: "Letanías Penitenciales Ii",</v>
      </c>
    </row>
    <row r="10" spans="2:32" ht="23" x14ac:dyDescent="0.35">
      <c r="C10" t="str">
        <f ca="1">VLOOKUP(C1,Table223[#Data],4,FALSE)</f>
        <v>Letanía para la Celebración Penitencial</v>
      </c>
      <c r="L10" s="122" t="str">
        <f ca="1">_xlfn.CONCAT("        ","subtitle: ","""",C10,"""",",")</f>
        <v xml:space="preserve">        subtitle: "Letanía para la Celebración Penitencial",</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192</v>
      </c>
      <c r="L16" s="122" t="str">
        <f ca="1">_xlfn.CONCAT("        dbno: ","""",C16,"""",",")</f>
        <v xml:space="preserve">        dbno: "192",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letaniaspenitencialesii</v>
      </c>
      <c r="L19" s="122" t="str">
        <f ca="1">_xlfn.CONCAT("        audioSrc: ","""https://audio.resucito.do/",C19,".mp3""",",")</f>
        <v xml:space="preserve">        audioSrc: "https://audio.resucito.do/letaniaspenitencialesii.mp3",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191</v>
      </c>
      <c r="C26" t="str">
        <f ca="1">VLOOKUP(B26,Table4[#Data],13,FALSE)</f>
        <v>"/src/index.html?canto=letaniaspenitencialesi"</v>
      </c>
      <c r="L26" s="122" t="str">
        <f ca="1">_xlfn.CONCAT("        ant: ",C26,",")</f>
        <v xml:space="preserve">        ant: "/src/index.html?canto=letaniaspenitencialesi",</v>
      </c>
    </row>
    <row r="27" spans="1:40" ht="23" x14ac:dyDescent="0.35">
      <c r="B27">
        <f ca="1">+C1+1</f>
        <v>193</v>
      </c>
      <c r="C27" t="str">
        <f ca="1">VLOOKUP(B27,Table4[#Data],13,FALSE)</f>
        <v>"/src/index.html?canto=padrenuestro"</v>
      </c>
      <c r="L27" s="122" t="str">
        <f ca="1">_xlfn.CONCAT("        sig: ",C27,",")</f>
        <v xml:space="preserve">        sig: "/src/index.html?canto=padrenuestro",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5" thickTop="1" thickBot="1" x14ac:dyDescent="0.550000000000000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4.5" hidden="1" outlineLevel="1" thickTop="1" thickBot="1" x14ac:dyDescent="0.550000000000000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4.5" hidden="1" outlineLevel="1" thickTop="1" thickBot="1" x14ac:dyDescent="0.550000000000000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4.5" hidden="1" outlineLevel="1" thickTop="1" thickBot="1" x14ac:dyDescent="0.550000000000000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4.5" hidden="1" outlineLevel="1" thickTop="1" thickBot="1" x14ac:dyDescent="0.550000000000000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hidden="1" outlineLevel="1" thickTop="1" thickBot="1" x14ac:dyDescent="0.550000000000000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4.5" hidden="1" outlineLevel="1" thickTop="1" thickBot="1" x14ac:dyDescent="0.550000000000000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4.5" hidden="1" outlineLevel="1" thickTop="1" thickBot="1" x14ac:dyDescent="0.550000000000000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4.5" hidden="1" outlineLevel="1" thickTop="1" thickBot="1" x14ac:dyDescent="0.550000000000000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4.5" hidden="1" outlineLevel="1" thickTop="1" thickBot="1" x14ac:dyDescent="0.550000000000000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4.5" hidden="1" outlineLevel="1" thickTop="1" thickBot="1" x14ac:dyDescent="0.550000000000000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4.5" hidden="1" outlineLevel="1" thickTop="1" thickBot="1" x14ac:dyDescent="0.550000000000000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4.5" hidden="1" outlineLevel="1" thickTop="1" thickBot="1" x14ac:dyDescent="0.550000000000000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4.5" hidden="1" outlineLevel="1" thickTop="1" thickBot="1" x14ac:dyDescent="0.550000000000000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4.5" hidden="1" outlineLevel="1" thickTop="1" thickBot="1" x14ac:dyDescent="0.550000000000000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4.5" hidden="1" outlineLevel="1" thickTop="1" thickBot="1" x14ac:dyDescent="0.550000000000000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4.5" hidden="1" outlineLevel="1" thickTop="1" thickBot="1" x14ac:dyDescent="0.550000000000000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4.5" hidden="1" outlineLevel="1" thickTop="1" thickBot="1" x14ac:dyDescent="0.550000000000000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4.5" hidden="1" outlineLevel="1" thickTop="1" thickBot="1" x14ac:dyDescent="0.550000000000000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4.5" hidden="1" outlineLevel="1" thickTop="1" thickBot="1" x14ac:dyDescent="0.550000000000000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4.5" hidden="1" outlineLevel="1" thickTop="1" thickBot="1" x14ac:dyDescent="0.550000000000000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4.5" hidden="1" outlineLevel="1" thickTop="1" thickBot="1" x14ac:dyDescent="0.550000000000000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4.5" hidden="1" outlineLevel="1" thickTop="1" thickBot="1" x14ac:dyDescent="0.550000000000000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4.5" hidden="1" outlineLevel="1" thickTop="1" thickBot="1" x14ac:dyDescent="0.550000000000000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4.5" hidden="1" outlineLevel="1" thickTop="1" thickBot="1" x14ac:dyDescent="0.550000000000000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4.5" hidden="1" outlineLevel="1" thickTop="1" thickBot="1" x14ac:dyDescent="0.550000000000000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4.5" hidden="1" outlineLevel="1" thickTop="1" thickBot="1" x14ac:dyDescent="0.550000000000000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4.5" hidden="1" outlineLevel="1" thickTop="1" thickBot="1" x14ac:dyDescent="0.550000000000000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4.5" hidden="1" outlineLevel="1" thickTop="1" thickBot="1" x14ac:dyDescent="0.550000000000000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4.5" hidden="1" outlineLevel="1" thickTop="1" thickBot="1" x14ac:dyDescent="0.550000000000000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4.5" hidden="1" outlineLevel="1" thickTop="1" thickBot="1" x14ac:dyDescent="0.550000000000000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4.5" hidden="1" outlineLevel="1" thickTop="1" thickBot="1" x14ac:dyDescent="0.550000000000000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4.5" hidden="1" outlineLevel="1" thickTop="1" thickBot="1" x14ac:dyDescent="0.550000000000000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4.5" hidden="1" outlineLevel="1" thickTop="1" thickBot="1" x14ac:dyDescent="0.550000000000000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4.5" hidden="1" outlineLevel="1" thickTop="1" thickBot="1" x14ac:dyDescent="0.550000000000000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4.5" hidden="1" outlineLevel="1" thickTop="1" thickBot="1" x14ac:dyDescent="0.550000000000000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4.5" hidden="1" outlineLevel="1" thickTop="1" thickBot="1" x14ac:dyDescent="0.550000000000000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4.5" hidden="1" outlineLevel="1" thickTop="1" thickBot="1" x14ac:dyDescent="0.550000000000000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4.5" hidden="1" outlineLevel="1" thickTop="1" thickBot="1" x14ac:dyDescent="0.550000000000000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4.5" hidden="1" outlineLevel="1" thickTop="1" thickBot="1" x14ac:dyDescent="0.550000000000000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4.5" hidden="1" outlineLevel="1" thickTop="1" thickBot="1" x14ac:dyDescent="0.550000000000000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4.5" hidden="1" outlineLevel="1" thickTop="1" thickBot="1" x14ac:dyDescent="0.550000000000000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4.5" hidden="1" outlineLevel="1" thickTop="1" thickBot="1" x14ac:dyDescent="0.550000000000000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4.5" hidden="1" outlineLevel="1" thickTop="1" thickBot="1" x14ac:dyDescent="0.550000000000000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6">
      <c r="A87" s="94"/>
      <c r="B87" s="94"/>
      <c r="C87" s="94"/>
      <c r="D87" s="94"/>
      <c r="E87" s="94"/>
      <c r="F87" s="94"/>
      <c r="G87" s="94"/>
      <c r="H87" s="94"/>
      <c r="I87" s="94"/>
      <c r="J87" s="94"/>
      <c r="K87" s="94"/>
      <c r="L87" s="98" t="str">
        <f ca="1">_xlfn.CONCAT("]}, // ULTIMA LINEA DEL CANTO: ",L1)</f>
        <v>]}, // ULTIMA LINEA DEL CANTO: LETANÍAS PENITENCIALES II</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 x14ac:dyDescent="0.35">
      <c r="C8" t="str">
        <f ca="1">PROPER(L1)</f>
        <v>Padre Nuestro</v>
      </c>
      <c r="L8" s="122" t="str">
        <f ca="1">_xlfn.CONCAT("        tt: ","""",C8,"""",",")</f>
        <v xml:space="preserve">        tt: "Padre Nuestro",</v>
      </c>
    </row>
    <row r="9" spans="2:32" ht="23" x14ac:dyDescent="0.35">
      <c r="C9" t="str">
        <f ca="1">PROPER(L1)</f>
        <v>Padre Nuestro</v>
      </c>
      <c r="L9" s="122" t="str">
        <f ca="1">_xlfn.CONCAT("        title: ","""",C9,"""",",")</f>
        <v xml:space="preserve">        title: "Padre Nuestro",</v>
      </c>
    </row>
    <row r="10" spans="2:32" ht="23" x14ac:dyDescent="0.35">
      <c r="C10" t="str">
        <f ca="1">VLOOKUP(C1,Table223[#Data],4,FALSE)</f>
        <v>Tiempo de la Elección</v>
      </c>
      <c r="L10" s="122" t="str">
        <f ca="1">_xlfn.CONCAT("        ","subtitle: ","""",C10,"""",",")</f>
        <v xml:space="preserve">        subtitle: "Tiempo de la Elección",</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C13" t="s">
        <v>2722</v>
      </c>
      <c r="L13" s="122" t="str">
        <f>_xlfn.CONCAT("        cejilla: ","""",C13,"""",",")</f>
        <v xml:space="preserve">        cejilla: "*Meliasma",</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193</v>
      </c>
      <c r="L16" s="122" t="str">
        <f ca="1">_xlfn.CONCAT("        dbno: ","""",C16,"""",",")</f>
        <v xml:space="preserve">        dbno: "193",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padrenuestro</v>
      </c>
      <c r="L19" s="122" t="str">
        <f ca="1">_xlfn.CONCAT("        audioSrc: ","""https://audio.resucito.do/",C19,".mp3""",",")</f>
        <v xml:space="preserve">        audioSrc: "https://audio.resucito.do/padrenuestro.mp3",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192</v>
      </c>
      <c r="C26" t="str">
        <f ca="1">VLOOKUP(B26,Table4[#Data],13,FALSE)</f>
        <v>"/src/index.html?canto=letaniaspenitencialesii"</v>
      </c>
      <c r="L26" s="122" t="str">
        <f ca="1">_xlfn.CONCAT("        ant: ",C26,",")</f>
        <v xml:space="preserve">        ant: "/src/index.html?canto=letaniaspenitencialesii",</v>
      </c>
    </row>
    <row r="27" spans="1:40" ht="23" x14ac:dyDescent="0.35">
      <c r="B27">
        <f ca="1">+C1+1</f>
        <v>194</v>
      </c>
      <c r="C27" t="str">
        <f ca="1">VLOOKUP(B27,Table4[#Data],13,FALSE)</f>
        <v>"/src/index.html?canto=plegariaeucaristicaiimodeloi"</v>
      </c>
      <c r="L27" s="122" t="str">
        <f ca="1">_xlfn.CONCAT("        sig: ",C27,",")</f>
        <v xml:space="preserve">        sig: "/src/index.html?canto=plegariaeucaristicaiimodeloi",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4.5" thickTop="1" thickBot="1" x14ac:dyDescent="0.550000000000000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4.5" outlineLevel="1" thickTop="1" thickBot="1" x14ac:dyDescent="0.550000000000000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outlineLevel="1" thickTop="1" thickBot="1" x14ac:dyDescent="0.550000000000000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PADRE NUESTRO</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 x14ac:dyDescent="0.35">
      <c r="C8" t="str">
        <f ca="1">PROPER(L1)</f>
        <v>Plegaria Eucarística Ii Modelo I</v>
      </c>
      <c r="L8" s="122" t="str">
        <f ca="1">_xlfn.CONCAT("        tt: ","""",C8,"""",",")</f>
        <v xml:space="preserve">        tt: "Plegaria Eucarística Ii Modelo I",</v>
      </c>
    </row>
    <row r="9" spans="2:32" ht="23" x14ac:dyDescent="0.35">
      <c r="C9" t="str">
        <f ca="1">PROPER(L1)</f>
        <v>Plegaria Eucarística Ii Modelo I</v>
      </c>
      <c r="L9" s="122" t="str">
        <f ca="1">_xlfn.CONCAT("        title: ","""",C9,"""",",")</f>
        <v xml:space="preserve">        title: "Plegaria Eucarística Ii Modelo I",</v>
      </c>
    </row>
    <row r="10" spans="2:32" ht="23" x14ac:dyDescent="0.35">
      <c r="C10" t="str">
        <f ca="1">VLOOKUP(C1,Table223[#Data],4,FALSE)</f>
        <v>Modelo I</v>
      </c>
      <c r="L10" s="122" t="str">
        <f ca="1">_xlfn.CONCAT("        ","subtitle: ","""",C10,"""",",")</f>
        <v xml:space="preserve">        subtitle: "Modelo I",</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194</v>
      </c>
      <c r="L16" s="122" t="str">
        <f ca="1">_xlfn.CONCAT("        dbno: ","""",C16,"""",",")</f>
        <v xml:space="preserve">        dbno: "194",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v>
      </c>
      <c r="L19" s="122" t="str">
        <f ca="1">_xlfn.CONCAT("        audioSrc: ","""https://audio.resucito.do/",C19,".mp3""",",")</f>
        <v xml:space="preserve">        audioSrc: "https://audio.resucito.do/plegariaeucaristicaiimodeloi.mp3",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193</v>
      </c>
      <c r="C26" t="str">
        <f ca="1">VLOOKUP(B26,Table4[#Data],13,FALSE)</f>
        <v>"/src/index.html?canto=padrenuestro"</v>
      </c>
      <c r="L26" s="122" t="str">
        <f ca="1">_xlfn.CONCAT("        ant: ",C26,",")</f>
        <v xml:space="preserve">        ant: "/src/index.html?canto=padrenuestro",</v>
      </c>
    </row>
    <row r="27" spans="1:40" ht="23" x14ac:dyDescent="0.35">
      <c r="B27">
        <f ca="1">+C1+1</f>
        <v>195</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4.5" thickTop="1" thickBot="1" x14ac:dyDescent="0.550000000000000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4.5" thickTop="1" thickBot="1" x14ac:dyDescent="0.550000000000000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4.5" thickTop="1" thickBot="1" x14ac:dyDescent="0.550000000000000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4.5" thickTop="1" thickBot="1" x14ac:dyDescent="0.550000000000000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4.5" thickTop="1" thickBot="1" x14ac:dyDescent="0.550000000000000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4.5" thickTop="1" thickBot="1" x14ac:dyDescent="0.550000000000000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4.5" thickTop="1" thickBot="1" x14ac:dyDescent="0.550000000000000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4.5" thickTop="1" thickBot="1" x14ac:dyDescent="0.550000000000000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4.5" thickTop="1" thickBot="1" x14ac:dyDescent="0.550000000000000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4.5" thickTop="1" thickBot="1" x14ac:dyDescent="0.550000000000000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4.5" thickTop="1" thickBot="1" x14ac:dyDescent="0.550000000000000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4.5" outlineLevel="1" thickTop="1" thickBot="1" x14ac:dyDescent="0.550000000000000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4.5" outlineLevel="1" thickTop="1" thickBot="1" x14ac:dyDescent="0.550000000000000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4.5" outlineLevel="1" thickTop="1" thickBot="1" x14ac:dyDescent="0.550000000000000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4.5" outlineLevel="1" thickTop="1" thickBot="1" x14ac:dyDescent="0.550000000000000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4.5" outlineLevel="1" thickTop="1" thickBot="1" x14ac:dyDescent="0.550000000000000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4.5" outlineLevel="1" thickTop="1" thickBot="1" x14ac:dyDescent="0.550000000000000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4.5" outlineLevel="1" thickTop="1" thickBot="1" x14ac:dyDescent="0.550000000000000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4.5" outlineLevel="1" thickTop="1" thickBot="1" x14ac:dyDescent="0.550000000000000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4.5" outlineLevel="1" thickTop="1" thickBot="1" x14ac:dyDescent="0.550000000000000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4.5" outlineLevel="1" thickTop="1" thickBot="1" x14ac:dyDescent="0.550000000000000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4.5" outlineLevel="1" thickTop="1" thickBot="1" x14ac:dyDescent="0.550000000000000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4.5" outlineLevel="1" thickTop="1" thickBot="1" x14ac:dyDescent="0.550000000000000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4.5" outlineLevel="1" thickTop="1" thickBot="1" x14ac:dyDescent="0.550000000000000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4.5" outlineLevel="1" thickTop="1" thickBot="1" x14ac:dyDescent="0.550000000000000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4.5" outlineLevel="1" thickTop="1" thickBot="1" x14ac:dyDescent="0.550000000000000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4.5" outlineLevel="1" thickTop="1" thickBot="1" x14ac:dyDescent="0.550000000000000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194</v>
      </c>
      <c r="C26" t="str">
        <f ca="1">VLOOKUP(B26,Table4[#Data],13,FALSE)</f>
        <v>"/src/index.html?canto=plegariaeucaristicaiimodeloi"</v>
      </c>
      <c r="L26" s="122" t="str">
        <f ca="1">_xlfn.CONCAT("        ant: ",C26,",")</f>
        <v xml:space="preserve">        ant: "/src/index.html?canto=plegariaeucaristicaiimodeloi",</v>
      </c>
    </row>
    <row r="27" spans="1:40" ht="23" x14ac:dyDescent="0.35">
      <c r="B27">
        <f ca="1">+C1+1</f>
        <v>196</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5">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4.5" thickTop="1" thickBot="1" x14ac:dyDescent="0.550000000000000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4.5" thickTop="1" thickBot="1" x14ac:dyDescent="0.550000000000000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4.5" thickTop="1" thickBot="1" x14ac:dyDescent="0.550000000000000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4.5" thickTop="1" thickBot="1" x14ac:dyDescent="0.550000000000000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45">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4.5" thickTop="1" thickBot="1" x14ac:dyDescent="0.550000000000000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4.5" thickTop="1" thickBot="1" x14ac:dyDescent="0.550000000000000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4.5" thickTop="1" thickBot="1" x14ac:dyDescent="0.45">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4.5" thickTop="1" thickBot="1" x14ac:dyDescent="0.550000000000000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4.5" thickTop="1" thickBot="1" x14ac:dyDescent="0.550000000000000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4.5" thickTop="1" thickBot="1" x14ac:dyDescent="0.550000000000000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4.5" thickTop="1" thickBot="1" x14ac:dyDescent="0.550000000000000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4.5" thickTop="1" thickBot="1" x14ac:dyDescent="0.550000000000000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4.5" thickTop="1" thickBot="1" x14ac:dyDescent="0.550000000000000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4.5" thickTop="1" thickBot="1" x14ac:dyDescent="0.550000000000000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4.5" thickTop="1" thickBot="1" x14ac:dyDescent="0.550000000000000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4.5" thickTop="1" thickBot="1" x14ac:dyDescent="0.550000000000000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5" thickTop="1" thickBot="1" x14ac:dyDescent="0.550000000000000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4.5" outlineLevel="1" thickTop="1" thickBot="1" x14ac:dyDescent="0.550000000000000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4.5" outlineLevel="1" thickTop="1" thickBot="1" x14ac:dyDescent="0.550000000000000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4.5" outlineLevel="1" thickTop="1" thickBot="1" x14ac:dyDescent="0.550000000000000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4.5" thickTop="1" thickBot="1" x14ac:dyDescent="0.45">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4.5" outlineLevel="1" thickTop="1" thickBot="1" x14ac:dyDescent="0.550000000000000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4.5" outlineLevel="1" thickTop="1" thickBot="1" x14ac:dyDescent="0.550000000000000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4.5" outlineLevel="1" thickTop="1" thickBot="1" x14ac:dyDescent="0.550000000000000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4.5" outlineLevel="1" thickTop="1" thickBot="1" x14ac:dyDescent="0.550000000000000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4.5" outlineLevel="1" thickTop="1" thickBot="1" x14ac:dyDescent="0.550000000000000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4.5" outlineLevel="1" thickTop="1" thickBot="1" x14ac:dyDescent="0.550000000000000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4.5" outlineLevel="1" thickTop="1" thickBot="1" x14ac:dyDescent="0.550000000000000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4.5" outlineLevel="1" thickTop="1" thickBot="1" x14ac:dyDescent="0.550000000000000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4.5" outlineLevel="1" thickTop="1" thickBot="1" x14ac:dyDescent="0.550000000000000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4.5" thickTop="1" thickBot="1" x14ac:dyDescent="0.45">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4.5" outlineLevel="1" thickTop="1" thickBot="1" x14ac:dyDescent="0.550000000000000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4.5" outlineLevel="1" thickTop="1" thickBot="1" x14ac:dyDescent="0.550000000000000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4.5" outlineLevel="1" thickTop="1" thickBot="1" x14ac:dyDescent="0.550000000000000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4.5" outlineLevel="1" thickTop="1" thickBot="1" x14ac:dyDescent="0.550000000000000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4.5" outlineLevel="1" thickTop="1" thickBot="1" x14ac:dyDescent="0.550000000000000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4.5" outlineLevel="1" thickTop="1" thickBot="1" x14ac:dyDescent="0.550000000000000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4.5" outlineLevel="1" thickTop="1" thickBot="1" x14ac:dyDescent="0.550000000000000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6">
      <c r="A75" s="94"/>
      <c r="B75" s="94"/>
      <c r="C75" s="94"/>
      <c r="D75" s="94"/>
      <c r="E75" s="94"/>
      <c r="F75" s="94"/>
      <c r="G75" s="94"/>
      <c r="H75" s="94"/>
      <c r="I75" s="94"/>
      <c r="J75" s="94"/>
      <c r="K75" s="94"/>
      <c r="L75" s="98" t="e">
        <f ca="1">_xlfn.CONCAT("]}, // ULTIMA LINEA DEL CANTO: ",L1)</f>
        <v>#N/A</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195</v>
      </c>
      <c r="C26" t="e">
        <f ca="1">VLOOKUP(B26,Table4[#Data],13,FALSE)</f>
        <v>#N/A</v>
      </c>
      <c r="L26" s="122" t="e">
        <f ca="1">_xlfn.CONCAT("        ant: ",C26,",")</f>
        <v>#N/A</v>
      </c>
    </row>
    <row r="27" spans="1:40" ht="23" x14ac:dyDescent="0.35">
      <c r="B27">
        <f ca="1">+C1+1</f>
        <v>197</v>
      </c>
      <c r="C27" t="str">
        <f ca="1">VLOOKUP(B27,Table4[#Data],13,FALSE)</f>
        <v>"/src/index.html?canto=plegariaeucaristicaiimodeloii"</v>
      </c>
      <c r="L27" s="122" t="str">
        <f ca="1">_xlfn.CONCAT("        sig: ",C27,",")</f>
        <v xml:space="preserve">        sig: "/src/index.html?canto=plegariaeucaristicaiimodeloii",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4.5" thickTop="1" thickBot="1" x14ac:dyDescent="0.4">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4.5" thickTop="1" thickBot="1" x14ac:dyDescent="0.550000000000000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4.5" thickTop="1" thickBot="1" x14ac:dyDescent="0.550000000000000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4.5" thickTop="1" thickBot="1" x14ac:dyDescent="0.550000000000000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4.5" thickTop="1" thickBot="1" x14ac:dyDescent="0.550000000000000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4.5" thickTop="1" thickBot="1" x14ac:dyDescent="0.550000000000000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thickTop="1" thickBot="1" x14ac:dyDescent="0.4">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4.5" outlineLevel="1" thickTop="1" thickBot="1" x14ac:dyDescent="0.550000000000000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4.5" outlineLevel="1" thickTop="1" thickBot="1" x14ac:dyDescent="0.550000000000000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4.5" outlineLevel="1" thickTop="1" thickBot="1" x14ac:dyDescent="0.550000000000000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4.5" outlineLevel="1" thickTop="1" thickBot="1" x14ac:dyDescent="0.550000000000000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4.5" outlineLevel="1" thickTop="1" thickBot="1" x14ac:dyDescent="0.550000000000000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4.5" outlineLevel="1" thickTop="1" thickBot="1" x14ac:dyDescent="0.550000000000000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4.5" outlineLevel="1" thickTop="1" thickBot="1" x14ac:dyDescent="0.550000000000000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4.5" outlineLevel="1" thickTop="1" thickBot="1" x14ac:dyDescent="0.550000000000000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4.5" outlineLevel="1" thickTop="1" thickBot="1" x14ac:dyDescent="0.550000000000000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4.5" outlineLevel="1" thickTop="1" thickBot="1" x14ac:dyDescent="0.550000000000000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4.5" outlineLevel="1" thickTop="1" thickBot="1" x14ac:dyDescent="0.550000000000000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4.5" thickTop="1" thickBot="1" x14ac:dyDescent="0.4">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4.5" outlineLevel="1" thickTop="1" thickBot="1" x14ac:dyDescent="0.550000000000000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4.5" outlineLevel="1" thickTop="1" thickBot="1" x14ac:dyDescent="0.550000000000000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4.5" outlineLevel="1" thickTop="1" thickBot="1" x14ac:dyDescent="0.550000000000000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4.5" outlineLevel="1" thickTop="1" thickBot="1" x14ac:dyDescent="0.550000000000000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4.5" outlineLevel="1" thickTop="1" thickBot="1" x14ac:dyDescent="0.550000000000000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6.5" thickTop="1" thickBot="1" x14ac:dyDescent="0.550000000000000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6">
      <c r="A71" s="94"/>
      <c r="B71" s="94"/>
      <c r="C71" s="94"/>
      <c r="D71" s="94"/>
      <c r="E71" s="94"/>
      <c r="F71" s="94"/>
      <c r="G71" s="94"/>
      <c r="H71" s="94"/>
      <c r="I71" s="94"/>
      <c r="J71" s="94"/>
      <c r="K71" s="94"/>
      <c r="L71" s="98" t="e">
        <f ca="1">_xlfn.CONCAT("]}, // ULTIMA LINEA DEL CANTO: ",L1)</f>
        <v>#N/A</v>
      </c>
      <c r="M71" s="94"/>
    </row>
    <row r="72" spans="1:40" ht="20.5" x14ac:dyDescent="0.35">
      <c r="L72" s="99" t="s">
        <v>1012</v>
      </c>
      <c r="M72" s="100"/>
    </row>
    <row r="73" spans="1:40" ht="15" hidden="1" outlineLevel="1" thickBot="1" x14ac:dyDescent="0.4">
      <c r="M73" s="100"/>
    </row>
    <row r="74" spans="1:40" ht="26.5" hidden="1"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hidden="1" outlineLevel="1" thickTop="1" thickBot="1" x14ac:dyDescent="0.550000000000000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4.5" hidden="1" outlineLevel="1" thickTop="1" thickBot="1" x14ac:dyDescent="0.550000000000000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4.5" hidden="1" outlineLevel="1" thickTop="1" thickBot="1" x14ac:dyDescent="0.550000000000000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4.5" hidden="1" outlineLevel="1" thickTop="1" thickBot="1" x14ac:dyDescent="0.550000000000000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4.5" hidden="1" outlineLevel="1" thickTop="1" thickBot="1" x14ac:dyDescent="0.550000000000000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4.5" hidden="1" outlineLevel="1" thickTop="1" thickBot="1" x14ac:dyDescent="0.550000000000000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4.5" hidden="1" outlineLevel="1" thickTop="1" thickBot="1" x14ac:dyDescent="0.550000000000000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4.5" hidden="1" outlineLevel="1" thickTop="1" thickBot="1" x14ac:dyDescent="0.550000000000000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6.5" hidden="1" outlineLevel="1" thickTop="1" thickBot="1" x14ac:dyDescent="0.550000000000000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 x14ac:dyDescent="0.35">
      <c r="C8" t="str">
        <f ca="1">PROPER(L1)</f>
        <v>Plegaria Eucarística Ii Modelo Ii</v>
      </c>
      <c r="L8" s="122" t="str">
        <f ca="1">_xlfn.CONCAT("        tt: ","""",C8,"""",",")</f>
        <v xml:space="preserve">        tt: "Plegaria Eucarística Ii Modelo Ii",</v>
      </c>
    </row>
    <row r="9" spans="2:32" ht="23" x14ac:dyDescent="0.35">
      <c r="C9" t="str">
        <f ca="1">PROPER(L1)</f>
        <v>Plegaria Eucarística Ii Modelo Ii</v>
      </c>
      <c r="L9" s="122" t="str">
        <f ca="1">_xlfn.CONCAT("        title: ","""",C9,"""",",")</f>
        <v xml:space="preserve">        title: "Plegaria Eucarística Ii Modelo Ii",</v>
      </c>
    </row>
    <row r="10" spans="2:32" ht="23" x14ac:dyDescent="0.35">
      <c r="C10" t="str">
        <f ca="1">VLOOKUP(C1,Table223[#Data],4,FALSE)</f>
        <v>Modelo II (1987)</v>
      </c>
      <c r="L10" s="122" t="str">
        <f ca="1">_xlfn.CONCAT("        ","subtitle: ","""",C10,"""",",")</f>
        <v xml:space="preserve">        subtitle: "Modelo II (1987)",</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197</v>
      </c>
      <c r="L16" s="122" t="str">
        <f ca="1">_xlfn.CONCAT("        dbno: ","""",C16,"""",",")</f>
        <v xml:space="preserve">        dbno: "197",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plegariaeucaristicaiimodeloii</v>
      </c>
      <c r="L19" s="122" t="str">
        <f ca="1">_xlfn.CONCAT("        audioSrc: ","""https://audio.resucito.do/",C19,".mp3""",",")</f>
        <v xml:space="preserve">        audioSrc: "https://audio.resucito.do/plegariaeucaristicaiimodeloii.mp3",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196</v>
      </c>
      <c r="C26" t="e">
        <f ca="1">VLOOKUP(B26,Table4[#Data],13,FALSE)</f>
        <v>#N/A</v>
      </c>
      <c r="L26" s="122" t="e">
        <f ca="1">_xlfn.CONCAT("        ant: ",C26,",")</f>
        <v>#N/A</v>
      </c>
    </row>
    <row r="27" spans="1:40" ht="23" x14ac:dyDescent="0.35">
      <c r="B27">
        <f ca="1">+C1+1</f>
        <v>198</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4.5" outlineLevel="1" thickTop="1" thickBot="1" x14ac:dyDescent="0.550000000000000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4.5" thickTop="1" thickBot="1" x14ac:dyDescent="0.4">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4.5" outlineLevel="1" thickTop="1" thickBot="1" x14ac:dyDescent="0.550000000000000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4.5" thickTop="1" thickBot="1" x14ac:dyDescent="0.4">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4.5" outlineLevel="1" thickTop="1" thickBot="1" x14ac:dyDescent="0.550000000000000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4.5" outlineLevel="1" thickTop="1" thickBot="1" x14ac:dyDescent="0.550000000000000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197</v>
      </c>
      <c r="C26" t="str">
        <f ca="1">VLOOKUP(B26,Table4[#Data],13,FALSE)</f>
        <v>"/src/index.html?canto=plegariaeucaristicaiimodeloii"</v>
      </c>
      <c r="L26" s="122" t="str">
        <f ca="1">_xlfn.CONCAT("        ant: ",C26,",")</f>
        <v xml:space="preserve">        ant: "/src/index.html?canto=plegariaeucaristicaiimodeloii",</v>
      </c>
    </row>
    <row r="27" spans="1:40" ht="23" x14ac:dyDescent="0.35">
      <c r="B27">
        <f ca="1">+C1+1</f>
        <v>199</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4.5" outlineLevel="1" thickTop="1" thickBot="1" x14ac:dyDescent="0.550000000000000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4">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4.5" outlineLevel="1" thickTop="1" thickBot="1" x14ac:dyDescent="0.550000000000000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5" outlineLevel="1" thickTop="1" thickBot="1" x14ac:dyDescent="0.550000000000000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+C1-3</f>
        <v>196</v>
      </c>
      <c r="C26" t="e">
        <f ca="1">VLOOKUP(B26,Table4[#Data],13,FALSE)</f>
        <v>#N/A</v>
      </c>
      <c r="L26" s="122" t="e">
        <f ca="1">_xlfn.CONCAT("        ant: ",C26,",")</f>
        <v>#N/A</v>
      </c>
    </row>
    <row r="27" spans="1:40" ht="23" x14ac:dyDescent="0.35">
      <c r="B27">
        <f ca="1">+C1+4</f>
        <v>203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4.5" outlineLevel="1" thickTop="1" thickBot="1" x14ac:dyDescent="0.550000000000000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4.5" outlineLevel="1" thickTop="1" thickBot="1" x14ac:dyDescent="0.4">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4.5" outlineLevel="1" thickTop="1" thickBot="1" x14ac:dyDescent="0.550000000000000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5" outlineLevel="1" thickTop="1" thickBot="1" x14ac:dyDescent="0.550000000000000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203</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202</v>
      </c>
      <c r="C26" t="e">
        <f>VLOOKUP(B26,[1]Buscador!A3:AP240,31,FALSE)</f>
        <v>#N/A</v>
      </c>
      <c r="L26" s="47" t="e">
        <f>_xlfn.CONCAT("        ant: ","""",C26,"""",",")</f>
        <v>#N/A</v>
      </c>
    </row>
    <row r="27" spans="2:40" ht="23" x14ac:dyDescent="0.35">
      <c r="B27">
        <f>+C1+1</f>
        <v>204</v>
      </c>
      <c r="C27" t="str">
        <f>VLOOKUP(B27,[1]Buscador!A3:AP240,31,FALSE)</f>
        <v>/resucito/src/index.html?canto=prefacioparaadvientoynavidad</v>
      </c>
      <c r="L27" s="47" t="str">
        <f>_xlfn.CONCAT("        sig: ","""",C27,"""",",")</f>
        <v xml:space="preserve">        sig: "/resucito/src/index.html?canto=prefacioparaadvientoynavidad",</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ADVIENTO Y NAVIDAD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 x14ac:dyDescent="0.35">
      <c r="C8" t="str">
        <f ca="1">PROPER(L1)</f>
        <v>Prefacio Para Adviento Y Navidad</v>
      </c>
      <c r="L8" s="122" t="str">
        <f ca="1">_xlfn.CONCAT("        tt: ","""",C8,"""",",")</f>
        <v xml:space="preserve">        tt: "Prefacio Para Adviento Y Navidad",</v>
      </c>
    </row>
    <row r="9" spans="2:32" ht="23" x14ac:dyDescent="0.35">
      <c r="C9" t="str">
        <f ca="1">PROPER(L1)</f>
        <v>Prefacio Para Adviento Y Navidad</v>
      </c>
      <c r="L9" s="122" t="str">
        <f ca="1">_xlfn.CONCAT("        title: ","""",C9,"""",",")</f>
        <v xml:space="preserve">        title: "Prefacio Para Adviento Y Navidad",</v>
      </c>
    </row>
    <row r="10" spans="2:32" ht="23" x14ac:dyDescent="0.35">
      <c r="C10" t="str">
        <f ca="1">VLOOKUP(C1,Table223[#Data],4,FALSE)</f>
        <v>Prefacio IV de Adviento*</v>
      </c>
      <c r="L10" s="122" t="str">
        <f ca="1">_xlfn.CONCAT("        ","subtitle: ","""",C10,"""",",")</f>
        <v xml:space="preserve">        subtitle: "Prefacio IV de Adviento*",</v>
      </c>
    </row>
    <row r="11" spans="2:32" ht="23" x14ac:dyDescent="0.35">
      <c r="C11" t="str">
        <f ca="1">_xlfn.CONCAT("category: [",VLOOKUP(C1,Table223[#Data],16,FALSE),"],")</f>
        <v>category: ["Liturgia","Adviento","Navidad"],</v>
      </c>
      <c r="L11" s="122" t="str">
        <f ca="1">_xlfn.CONCAT("        ",C11)</f>
        <v xml:space="preserve">        category: ["Liturgia","Adviento","Navidad"],</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204</v>
      </c>
      <c r="L16" s="122" t="str">
        <f ca="1">_xlfn.CONCAT("        dbno: ","""",C16,"""",",")</f>
        <v xml:space="preserve">        dbno: "204",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prefacioparaadvientoynavidad</v>
      </c>
      <c r="L19" s="122" t="str">
        <f ca="1">_xlfn.CONCAT("        audioSrc: ","""https://audio.resucito.do/",C19,".mp3""",",")</f>
        <v xml:space="preserve">        audioSrc: "https://audio.resucito.do/prefacioparaadvientoynavidad.mp3",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+C1-4</f>
        <v>200</v>
      </c>
      <c r="C26" t="str">
        <f ca="1">VLOOKUP(B26,Table4[#Data],13,FALSE)</f>
        <v>"/src/index.html?canto=plegariaeucaristicaiv"</v>
      </c>
      <c r="L26" s="122" t="str">
        <f ca="1">_xlfn.CONCAT("        ant: ",C26,",")</f>
        <v xml:space="preserve">        ant: "/src/index.html?canto=plegariaeucaristicaiv",</v>
      </c>
    </row>
    <row r="27" spans="1:40" ht="23" x14ac:dyDescent="0.35">
      <c r="B27">
        <f ca="1">+C1+1</f>
        <v>205</v>
      </c>
      <c r="C27" t="str">
        <f ca="1">VLOOKUP(B27,Table4[#Data],13,FALSE)</f>
        <v>"/src/index.html?canto=prefacioparaeltiempopascual"</v>
      </c>
      <c r="L27" s="122" t="str">
        <f ca="1">_xlfn.CONCAT("        sig: ",C27,",")</f>
        <v xml:space="preserve">        sig: "/src/index.html?canto=prefacioparaeltiempopascual",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2928</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2929</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2930</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2931</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2932</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2933</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2934</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2935</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2936</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2937</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5" thickTop="1" thickBot="1" x14ac:dyDescent="0.550000000000000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outlineLevel="1" thickTop="1" thickBot="1" x14ac:dyDescent="0.55000000000000004">
      <c r="C49" s="124" t="s">
        <v>2938</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4.5" outlineLevel="1" thickTop="1" thickBot="1" x14ac:dyDescent="0.55000000000000004">
      <c r="C50" s="124" t="s">
        <v>2939</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4.5" outlineLevel="1" thickTop="1" thickBot="1" x14ac:dyDescent="0.55000000000000004">
      <c r="C51" s="124" t="s">
        <v>2940</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2941</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2942</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2943</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2944</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2945</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2946</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2947</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2948</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2949</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2950</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outlineLevel="1" thickTop="1" thickBot="1" x14ac:dyDescent="0.55000000000000004">
      <c r="C65" s="124" t="s">
        <v>2721</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5" x14ac:dyDescent="0.35">
      <c r="L67" s="99" t="s">
        <v>1012</v>
      </c>
      <c r="M67" s="100"/>
    </row>
    <row r="68" spans="1:40" ht="15" hidden="1" outlineLevel="1" thickBot="1" x14ac:dyDescent="0.4">
      <c r="M68" s="100"/>
    </row>
    <row r="69" spans="1:40" ht="26.5" hidden="1"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hidden="1"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hidden="1"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hidden="1"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EL TIEMPO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 x14ac:dyDescent="0.35">
      <c r="C8" t="str">
        <f ca="1">PROPER(L1)</f>
        <v>Prefacio Para El Tiempo Pascual</v>
      </c>
      <c r="L8" s="122" t="str">
        <f ca="1">_xlfn.CONCAT("        tt: ","""",C8,"""",",")</f>
        <v xml:space="preserve">        tt: "Prefacio Para El Tiempo Pascual",</v>
      </c>
    </row>
    <row r="9" spans="2:32" ht="23" x14ac:dyDescent="0.35">
      <c r="C9" t="str">
        <f ca="1">PROPER(L1)</f>
        <v>Prefacio Para El Tiempo Pascual</v>
      </c>
      <c r="L9" s="122" t="str">
        <f ca="1">_xlfn.CONCAT("        title: ","""",C9,"""",",")</f>
        <v xml:space="preserve">        title: "Prefacio Para El Tiempo Pascual",</v>
      </c>
    </row>
    <row r="10" spans="2:32" ht="23" x14ac:dyDescent="0.35">
      <c r="C10" t="str">
        <f ca="1">VLOOKUP(C1,Table223[#Data],4,FALSE)</f>
        <v>Prefacio I de Pascua*</v>
      </c>
      <c r="L10" s="122" t="str">
        <f ca="1">_xlfn.CONCAT("        ","subtitle: ","""",C10,"""",",")</f>
        <v xml:space="preserve">        subtitle: "Prefacio I de Pascua*",</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205</v>
      </c>
      <c r="L16" s="122" t="str">
        <f ca="1">_xlfn.CONCAT("        dbno: ","""",C16,"""",",")</f>
        <v xml:space="preserve">        dbno: "205",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prefacioparaeltiempopascual</v>
      </c>
      <c r="L19" s="122" t="str">
        <f ca="1">_xlfn.CONCAT("        audioSrc: ","""https://audio.resucito.do/",C19,".mp3""",",")</f>
        <v xml:space="preserve">        audioSrc: "https://audio.resucito.do/prefacioparaeltiempopascual.mp3",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204</v>
      </c>
      <c r="C26" t="str">
        <f ca="1">VLOOKUP(B26,Table4[#Data],13,FALSE)</f>
        <v>"/src/index.html?canto=prefacioparaadvientoynavidad"</v>
      </c>
      <c r="L26" s="122" t="str">
        <f ca="1">_xlfn.CONCAT("        ant: ",C26,",")</f>
        <v xml:space="preserve">        ant: "/src/index.html?canto=prefacioparaadvientoynavidad",</v>
      </c>
    </row>
    <row r="27" spans="1:40" ht="23" x14ac:dyDescent="0.35">
      <c r="B27">
        <f ca="1">+C1+1</f>
        <v>206</v>
      </c>
      <c r="C27" t="str">
        <f ca="1">VLOOKUP(B27,Table4[#Data],13,FALSE)</f>
        <v>"/src/index.html?canto=pregonpascual"</v>
      </c>
      <c r="L27" s="122" t="str">
        <f ca="1">_xlfn.CONCAT("        sig: ",C27,",")</f>
        <v xml:space="preserve">        sig: "/src/index.html?canto=pregonpascual",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2951</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2952</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2953</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2954</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2955</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2956</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5" thickTop="1" thickBot="1" x14ac:dyDescent="0.550000000000000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4.5" outlineLevel="1" thickTop="1" thickBot="1" x14ac:dyDescent="0.55000000000000004">
      <c r="B47" t="s">
        <v>2464</v>
      </c>
      <c r="C47" s="124" t="s">
        <v>2957</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4.5" outlineLevel="1" thickTop="1" thickBot="1" x14ac:dyDescent="0.55000000000000004">
      <c r="B48" t="s">
        <v>1003</v>
      </c>
      <c r="C48" s="124" t="s">
        <v>2958</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outlineLevel="1" thickTop="1" thickBot="1" x14ac:dyDescent="0.55000000000000004">
      <c r="B49" t="s">
        <v>1003</v>
      </c>
      <c r="C49" s="124" t="s">
        <v>2959</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outlineLevel="1" thickTop="1" thickBot="1" x14ac:dyDescent="0.55000000000000004">
      <c r="B50" t="s">
        <v>1003</v>
      </c>
      <c r="C50" s="124" t="s">
        <v>2960</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2466</v>
      </c>
      <c r="C52" s="124" t="s">
        <v>2961</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outlineLevel="1" thickTop="1" thickBot="1" x14ac:dyDescent="0.55000000000000004">
      <c r="C53" s="124" t="s">
        <v>2962</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outlineLevel="1" thickTop="1" thickBot="1" x14ac:dyDescent="0.55000000000000004">
      <c r="C54" s="124" t="s">
        <v>2963</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outlineLevel="1" thickTop="1" thickBot="1" x14ac:dyDescent="0.55000000000000004">
      <c r="C55" s="124" t="s">
        <v>2964</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outlineLevel="1" thickTop="1" thickBot="1" x14ac:dyDescent="0.55000000000000004">
      <c r="C56" s="124" t="s">
        <v>2965</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1001</v>
      </c>
      <c r="C58" s="124" t="s">
        <v>2817</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6">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PREGÓN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 x14ac:dyDescent="0.35">
      <c r="C8" t="str">
        <f ca="1">PROPER(L1)</f>
        <v>Pregón Pascual</v>
      </c>
      <c r="L8" s="122" t="str">
        <f ca="1">_xlfn.CONCAT("        tt: ","""",C8,"""",",")</f>
        <v xml:space="preserve">        tt: "Pregón Pascual",</v>
      </c>
    </row>
    <row r="9" spans="2:32" ht="23" x14ac:dyDescent="0.35">
      <c r="C9" t="str">
        <f ca="1">PROPER(L1)</f>
        <v>Pregón Pascual</v>
      </c>
      <c r="L9" s="122" t="str">
        <f ca="1">_xlfn.CONCAT("        title: ","""",C9,"""",",")</f>
        <v xml:space="preserve">        title: "Pregón Pascual",</v>
      </c>
    </row>
    <row r="10" spans="2:32" ht="23" x14ac:dyDescent="0.35">
      <c r="C10" t="str">
        <f ca="1">VLOOKUP(C1,Table223[#Data],4,FALSE)</f>
        <v>«Exsultet»</v>
      </c>
      <c r="L10" s="122" t="str">
        <f ca="1">_xlfn.CONCAT("        ","subtitle: ","""",C10,"""",",")</f>
        <v xml:space="preserve">        subtitle: "«Exsultet»",</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206</v>
      </c>
      <c r="L16" s="122" t="str">
        <f ca="1">_xlfn.CONCAT("        dbno: ","""",C16,"""",",")</f>
        <v xml:space="preserve">        dbno: "206",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pregonpascual</v>
      </c>
      <c r="L19" s="122" t="str">
        <f ca="1">_xlfn.CONCAT("        audioSrc: ","""https://audio.resucito.do/",C19,".mp3""",",")</f>
        <v xml:space="preserve">        audioSrc: "https://audio.resucito.do/pregonpascual.mp3",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205</v>
      </c>
      <c r="C26" t="str">
        <f ca="1">VLOOKUP(B26,Table4[#Data],13,FALSE)</f>
        <v>"/src/index.html?canto=prefacioparaeltiempopascual"</v>
      </c>
      <c r="L26" s="122" t="str">
        <f ca="1">_xlfn.CONCAT("        ant: ",C26,",")</f>
        <v xml:space="preserve">        ant: "/src/index.html?canto=prefacioparaeltiempopascual",</v>
      </c>
    </row>
    <row r="27" spans="1:40" ht="23" x14ac:dyDescent="0.35">
      <c r="B27">
        <f ca="1">+C1+1</f>
        <v>207</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2996</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2997</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2998</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2999</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3000</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2995</v>
      </c>
      <c r="C35" s="124" t="s">
        <v>3001</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B36" t="s">
        <v>2465</v>
      </c>
      <c r="C36" s="124" t="s">
        <v>3002</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1003</v>
      </c>
      <c r="C37" s="124" t="s">
        <v>3003</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124" t="s">
        <v>3004</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4.5" thickTop="1" thickBot="1" x14ac:dyDescent="0.55000000000000004">
      <c r="C39" s="124" t="s">
        <v>3005</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4.5" thickTop="1" thickBot="1" x14ac:dyDescent="0.55000000000000004">
      <c r="C40" s="124" t="s">
        <v>3006</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3007</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3008</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4.5" thickTop="1" thickBot="1" x14ac:dyDescent="0.55000000000000004">
      <c r="C43" s="124" t="s">
        <v>3009</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3010</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3011</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4.5" thickTop="1" thickBot="1" x14ac:dyDescent="0.55000000000000004">
      <c r="C46" s="124" t="s">
        <v>3012</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4.5" thickTop="1" thickBot="1" x14ac:dyDescent="0.55000000000000004">
      <c r="C47" s="124" t="s">
        <v>3013</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4.5" thickTop="1" thickBot="1" x14ac:dyDescent="0.55000000000000004">
      <c r="C48" s="124" t="s">
        <v>3014</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B50" t="s">
        <v>1001</v>
      </c>
      <c r="C50" s="124" t="s">
        <v>2992</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4.5" outlineLevel="1" thickTop="1" thickBot="1" x14ac:dyDescent="0.55000000000000004">
      <c r="B51" t="s">
        <v>1003</v>
      </c>
      <c r="C51" s="124" t="s">
        <v>3015</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B52" t="s">
        <v>1003</v>
      </c>
      <c r="C52" s="124" t="s">
        <v>2994</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B54" t="s">
        <v>1018</v>
      </c>
      <c r="C54" s="124" t="s">
        <v>3016</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3017</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3018</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3019</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3020</v>
      </c>
      <c r="D58" s="125" t="s">
        <v>2650</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3021</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3022</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3023</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3024</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3025</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3026</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3027</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B68" t="s">
        <v>1001</v>
      </c>
      <c r="C68" s="124" t="s">
        <v>3028</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B69" t="s">
        <v>1003</v>
      </c>
      <c r="C69" s="124" t="s">
        <v>3029</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1003</v>
      </c>
      <c r="C70" s="124" t="s">
        <v>3030</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PREGÓN PASCUAL</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206</v>
      </c>
      <c r="C26" t="str">
        <f ca="1">VLOOKUP(B26,Table4[#Data],13,FALSE)</f>
        <v>"/src/index.html?canto=pregonpascual"</v>
      </c>
      <c r="L26" s="122" t="str">
        <f ca="1">_xlfn.CONCAT("        ant: ",C26,",")</f>
        <v xml:space="preserve">        ant: "/src/index.html?canto=pregonpascual",</v>
      </c>
    </row>
    <row r="27" spans="1:40" ht="23" x14ac:dyDescent="0.35">
      <c r="B27">
        <f ca="1">+C1+1</f>
        <v>208</v>
      </c>
      <c r="C27" t="str">
        <f ca="1">VLOOKUP(B27,Table4[#Data],13,FALSE)</f>
        <v>"/src/index.html?canto=salmodiaparaelevangelio"</v>
      </c>
      <c r="L27" s="122" t="str">
        <f ca="1">_xlfn.CONCAT("        sig: ",C27,",")</f>
        <v xml:space="preserve">        sig: "/src/index.html?canto=salmodiaparaelevangelio",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2966</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2967</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2968</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2969</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2970</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4.5" thickTop="1" thickBot="1" x14ac:dyDescent="0.55000000000000004">
      <c r="B35" t="s">
        <v>2995</v>
      </c>
      <c r="C35" s="124" t="s">
        <v>2971</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B36" t="s">
        <v>2465</v>
      </c>
      <c r="C36" s="124" t="s">
        <v>2972</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2972</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2973</v>
      </c>
      <c r="D38" s="125" t="s">
        <v>2902</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2974</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2975</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2976</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2977</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thickTop="1" thickBot="1" x14ac:dyDescent="0.550000000000000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2978</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4.5" outlineLevel="1" thickTop="1" thickBot="1" x14ac:dyDescent="0.55000000000000004">
      <c r="C52" s="124" t="s">
        <v>2979</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2980</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2981</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2982</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2983</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2984</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2985</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2986</v>
      </c>
      <c r="D61" s="125" t="s">
        <v>1048</v>
      </c>
      <c r="E61" s="51"/>
      <c r="F61" s="52" t="s">
        <v>2902</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2987</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2988</v>
      </c>
      <c r="D63" s="125" t="s">
        <v>1048</v>
      </c>
      <c r="E63" s="51"/>
      <c r="F63" s="52" t="s">
        <v>2902</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2989</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2990</v>
      </c>
      <c r="D65" s="125" t="s">
        <v>2902</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2988</v>
      </c>
      <c r="D66" s="125" t="s">
        <v>1048</v>
      </c>
      <c r="E66" s="51"/>
      <c r="F66" s="52" t="s">
        <v>2902</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2991</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2992</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2993</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2994</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6">
      <c r="A72" s="94"/>
      <c r="B72" s="94"/>
      <c r="C72" s="94"/>
      <c r="D72" s="94"/>
      <c r="E72" s="94"/>
      <c r="F72" s="94"/>
      <c r="G72" s="94"/>
      <c r="H72" s="94"/>
      <c r="I72" s="94"/>
      <c r="J72" s="94"/>
      <c r="K72" s="94"/>
      <c r="L72" s="98" t="e">
        <f ca="1">_xlfn.CONCAT("]}, // ULTIMA LINEA DEL CANTO: ",L1)</f>
        <v>#N/A</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207</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206</v>
      </c>
      <c r="C26" t="str">
        <f>VLOOKUP(B26,[1]Buscador!A3:AP240,31,FALSE)</f>
        <v>/resucito/src/index.html?canto=pregonpascual</v>
      </c>
      <c r="L26" s="47" t="str">
        <f>_xlfn.CONCAT("        ant: ","""",C26,"""",",")</f>
        <v xml:space="preserve">        ant: "/resucito/src/index.html?canto=pregonpascual",</v>
      </c>
    </row>
    <row r="27" spans="2:40" ht="23" x14ac:dyDescent="0.35">
      <c r="B27">
        <f>+C1+1</f>
        <v>208</v>
      </c>
      <c r="C27" t="str">
        <f>VLOOKUP(B27,[1]Buscador!A3:AP240,31,FALSE)</f>
        <v>/resucito/src/index.html?canto=salmodiaparaelevangelio</v>
      </c>
      <c r="L27" s="47" t="str">
        <f>_xlfn.CONCAT("        sig: ","""",C27,"""",",")</f>
        <v xml:space="preserve">        sig: "/resucito/src/index.html?canto=salmodiaparaelevangelio",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 x14ac:dyDescent="0.35">
      <c r="C8" t="str">
        <f ca="1">PROPER(L1)</f>
        <v>Salmodia Para El Evangelio</v>
      </c>
      <c r="L8" s="122" t="str">
        <f ca="1">_xlfn.CONCAT("        tt: ","""",C8,"""",",")</f>
        <v xml:space="preserve">        tt: "Salmodia Para El Evangelio",</v>
      </c>
    </row>
    <row r="9" spans="2:32" ht="23" x14ac:dyDescent="0.35">
      <c r="C9" t="str">
        <f ca="1">PROPER(L1)</f>
        <v>Salmodia Para El Evangelio</v>
      </c>
      <c r="L9" s="122" t="str">
        <f ca="1">_xlfn.CONCAT("        title: ","""",C9,"""",",")</f>
        <v xml:space="preserve">        title: "Salmodia Para El Evangelio",</v>
      </c>
    </row>
    <row r="10" spans="2:32" ht="23" x14ac:dyDescent="0.35">
      <c r="C10" t="str">
        <f ca="1">VLOOKUP(C1,Table223[#Data],4,FALSE)</f>
        <v xml:space="preserve">Juan 3,11-20 </v>
      </c>
      <c r="L10" s="122" t="str">
        <f ca="1">_xlfn.CONCAT("        ","subtitle: ","""",C10,"""",",")</f>
        <v xml:space="preserve">        subtitle: "Juan 3,11-20 ",</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208</v>
      </c>
      <c r="L16" s="122" t="str">
        <f ca="1">_xlfn.CONCAT("        dbno: ","""",C16,"""",",")</f>
        <v xml:space="preserve">        dbno: "208",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salmodiaparaelevangelio</v>
      </c>
      <c r="L19" s="122" t="str">
        <f ca="1">_xlfn.CONCAT("        audioSrc: ","""https://audio.resucito.do/",C19,".mp3""",",")</f>
        <v xml:space="preserve">        audioSrc: "https://audio.resucito.do/salmodiaparaelevangelio.mp3",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207</v>
      </c>
      <c r="C26" t="e">
        <f ca="1">VLOOKUP(B26,Table4[#Data],13,FALSE)</f>
        <v>#N/A</v>
      </c>
      <c r="L26" s="122" t="e">
        <f ca="1">_xlfn.CONCAT("        ant: ",C26,",")</f>
        <v>#N/A</v>
      </c>
    </row>
    <row r="27" spans="1:40" ht="23" x14ac:dyDescent="0.35">
      <c r="B27">
        <f ca="1">+C1+1</f>
        <v>209</v>
      </c>
      <c r="C27" t="str">
        <f ca="1">VLOOKUP(B27,Table4[#Data],13,FALSE)</f>
        <v>"/src/index.html?canto=salmodiaparaelrosario"</v>
      </c>
      <c r="L27" s="122" t="str">
        <f ca="1">_xlfn.CONCAT("        sig: ",C27,",")</f>
        <v xml:space="preserve">        sig: "/src/index.html?canto=salmodiaparaelrosario",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4.5" thickTop="1" thickBot="1" x14ac:dyDescent="0.550000000000000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4.5" thickTop="1" thickBot="1" x14ac:dyDescent="0.55000000000000004">
      <c r="B32" t="s">
        <v>2466</v>
      </c>
      <c r="C32" s="124" t="s">
        <v>3031</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3032</v>
      </c>
      <c r="D33" s="125" t="s">
        <v>1017</v>
      </c>
      <c r="E33" s="51" t="s">
        <v>1016</v>
      </c>
      <c r="F33" s="52" t="s">
        <v>3033</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2466</v>
      </c>
      <c r="C35" s="124" t="s">
        <v>3034</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3035</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3036</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3037</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3038</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3039</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3040</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3041</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3042</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3043</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3044</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3045</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thickTop="1" thickBot="1" x14ac:dyDescent="0.55000000000000004">
      <c r="C47" s="124" t="s">
        <v>3046</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C48" s="124" t="s">
        <v>3047</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3048</v>
      </c>
      <c r="D49" s="125" t="s">
        <v>3049</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3050</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3051</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t="s">
        <v>3052</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t="s">
        <v>3053</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3054</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4.5" thickTop="1" thickBot="1" x14ac:dyDescent="0.55000000000000004">
      <c r="C55" s="124" t="s">
        <v>3057</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55000000000000004">
      <c r="B57" t="s">
        <v>2466</v>
      </c>
      <c r="C57" s="124" t="s">
        <v>3055</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B58" t="s">
        <v>1001</v>
      </c>
      <c r="C58" s="124" t="s">
        <v>3056</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5" thickTop="1" thickBot="1" x14ac:dyDescent="0.550000000000000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4.5" hidden="1" outlineLevel="1" thickTop="1" thickBot="1" x14ac:dyDescent="0.550000000000000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4.5" hidden="1" outlineLevel="1" thickTop="1" thickBot="1" x14ac:dyDescent="0.550000000000000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4.5" hidden="1" outlineLevel="1" thickTop="1" thickBot="1" x14ac:dyDescent="0.550000000000000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4.5" hidden="1" outlineLevel="1" thickTop="1" thickBot="1" x14ac:dyDescent="0.550000000000000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4.5" hidden="1" outlineLevel="1" thickTop="1" thickBot="1" x14ac:dyDescent="0.550000000000000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hidden="1"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hidden="1"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hidden="1"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hidden="1"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hidden="1"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hidden="1"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hidden="1"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hidden="1"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hidden="1"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hidden="1"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hidden="1"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hidden="1"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hidden="1"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hidden="1"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hidden="1"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hidden="1"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hidden="1"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hidden="1"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hidden="1"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hidden="1"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hidden="1"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hidden="1"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hidden="1"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hidden="1"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hidden="1"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hidden="1"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hidden="1"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hidden="1"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hidden="1"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hidden="1"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hidden="1"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hidden="1"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hidden="1"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hidden="1"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hidden="1"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hidden="1"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hidden="1"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hidden="1"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6">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5" x14ac:dyDescent="0.35">
      <c r="L104" s="99" t="s">
        <v>1012</v>
      </c>
      <c r="M104" s="100"/>
    </row>
    <row r="105" spans="1:40" ht="15" hidden="1" outlineLevel="1" thickBot="1" x14ac:dyDescent="0.4">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SALMODIAS PARA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 x14ac:dyDescent="0.35">
      <c r="C8" t="str">
        <f>PROPER(L1)</f>
        <v>Salmodias Para La Oración De Los Fieles</v>
      </c>
      <c r="L8" s="47" t="str">
        <f>_xlfn.CONCAT("        tt: ","""",C8,"""",",")</f>
        <v xml:space="preserve">        tt: "Salmodias Para La Oración De Los Fieles",</v>
      </c>
    </row>
    <row r="9" spans="2:32" ht="23" x14ac:dyDescent="0.35">
      <c r="C9" t="str">
        <f>PROPER(L1)</f>
        <v>Salmodias Para La Oración De Los Fieles</v>
      </c>
      <c r="L9" s="47" t="str">
        <f>_xlfn.CONCAT("        title: ","""",C9,"""",",")</f>
        <v xml:space="preserve">        title: "Salmodias Para La Oración De Los Fieles",</v>
      </c>
    </row>
    <row r="10" spans="2:32" ht="23" x14ac:dyDescent="0.35">
      <c r="C10" t="str">
        <f>VLOOKUP(C1,'[1]Codigo Canto'!A3:AQ236,12,FALSE)</f>
        <v>Para las solemnidades</v>
      </c>
      <c r="L10" s="47" t="str">
        <f>_xlfn.CONCAT("        ","subtitle: ","""",C10,"""",",")</f>
        <v xml:space="preserve">        subtitle: "Para las solemnidades",</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211</v>
      </c>
      <c r="L16" s="47" t="str">
        <f>_xlfn.CONCAT("        dbno: ","""",C16,"""",",")</f>
        <v xml:space="preserve">        dbno: "211",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salmodiasparalaoraciondelosfieles</v>
      </c>
      <c r="L19" s="47" t="str">
        <f>_xlfn.CONCAT("        audioSrc: ","""/audio/",C19,".mp3""",",")</f>
        <v xml:space="preserve">        audioSrc: "/audio/salmodiasparalaoraciondelosfieles.mp3",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210</v>
      </c>
      <c r="C26" t="str">
        <f>VLOOKUP(B26,[1]Buscador!A3:AP240,31,FALSE)</f>
        <v>/resucito/src/index.html?canto=salmodiaparaelsalmoresponsorial</v>
      </c>
      <c r="L26" s="47" t="str">
        <f>_xlfn.CONCAT("        ant: ","""",C26,"""",",")</f>
        <v xml:space="preserve">        ant: "/resucito/src/index.html?canto=salmodiaparaelsalmoresponsorial",</v>
      </c>
    </row>
    <row r="27" spans="2:40" ht="23" x14ac:dyDescent="0.35">
      <c r="B27">
        <f>+C1+1</f>
        <v>212</v>
      </c>
      <c r="C27" t="str">
        <f>VLOOKUP(B27,[1]Buscador!A3:AP240,31,FALSE)</f>
        <v>/resucito/src/index.html?canto=salmodiasparalaudes</v>
      </c>
      <c r="L27" s="47" t="str">
        <f>_xlfn.CONCAT("        sig: ","""",C27,"""",",")</f>
        <v xml:space="preserve">        sig: "/resucito/src/index.html?canto=salmodiasparalaudes",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600A2-C250-4067-BF28-738525238B86}">
  <sheetPr codeName="Sheet118">
    <tabColor rgb="FF00B0F0"/>
  </sheetPr>
  <dimension ref="A1:AN120"/>
  <sheetViews>
    <sheetView zoomScale="85" zoomScaleNormal="85"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LAUDES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 x14ac:dyDescent="0.35">
      <c r="C8" t="str">
        <f ca="1">PROPER(L1)</f>
        <v>Salmodias Para Laudes</v>
      </c>
      <c r="L8" s="122" t="str">
        <f ca="1">_xlfn.CONCAT("        tt: ","""",C8,"""",",")</f>
        <v xml:space="preserve">        tt: "Salmodias Para Laudes",</v>
      </c>
    </row>
    <row r="9" spans="2:32" ht="23" x14ac:dyDescent="0.35">
      <c r="C9" t="str">
        <f ca="1">PROPER(L1)</f>
        <v>Salmodias Para Laudes</v>
      </c>
      <c r="L9" s="122" t="str">
        <f ca="1">_xlfn.CONCAT("        title: ","""",C9,"""",",")</f>
        <v xml:space="preserve">        title: "Salmodias Para Laudes",</v>
      </c>
    </row>
    <row r="10" spans="2:32" ht="23" x14ac:dyDescent="0.35">
      <c r="C10" t="str">
        <f ca="1">VLOOKUP(C1,Table223[#Data],4,FALSE)</f>
        <v>Modelo I, II, III, IV, V</v>
      </c>
      <c r="L10" s="122" t="str">
        <f ca="1">_xlfn.CONCAT("        ","subtitle: ","""",C10,"""",",")</f>
        <v xml:space="preserve">        subtitle: "Modelo I, II, III, IV, V",</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212</v>
      </c>
      <c r="L16" s="122" t="str">
        <f ca="1">_xlfn.CONCAT("        dbno: ","""",C16,"""",",")</f>
        <v xml:space="preserve">        dbno: "212",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salmodiasparalaudes</v>
      </c>
      <c r="L19" s="122" t="str">
        <f ca="1">_xlfn.CONCAT("        audioSrc: ","""https://audio.resucito.do/",C19,".mp3""",",")</f>
        <v xml:space="preserve">        audioSrc: "https://audio.resucito.do/salmodiasparalaudes.mp3",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211</v>
      </c>
      <c r="C26" t="str">
        <f ca="1">VLOOKUP(B26,Table4[#Data],13,FALSE)</f>
        <v>"/src/index.html?canto=salmodiasparalaoraciondelosfieles"</v>
      </c>
      <c r="L26" s="122" t="str">
        <f ca="1">_xlfn.CONCAT("        ant: ",C26,",")</f>
        <v xml:space="preserve">        ant: "/src/index.html?canto=salmodiasparalaoraciondelosfieles",</v>
      </c>
    </row>
    <row r="27" spans="1:40" ht="23" x14ac:dyDescent="0.35">
      <c r="B27">
        <f ca="1">+C1+1</f>
        <v>213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3058</v>
      </c>
      <c r="D31" s="125" t="s">
        <v>2649</v>
      </c>
      <c r="E31" s="51"/>
      <c r="F31" s="52"/>
      <c r="G31" s="52"/>
      <c r="H31" s="51"/>
      <c r="I31" s="51"/>
      <c r="J31" s="53"/>
      <c r="K31" s="53"/>
      <c r="L31" s="77" t="str">
        <f t="shared" ref="L31:L54" si="0">IF(C31="","",_xlfn.CONCAT("            { line: ","""",C31,", ",M31:AN31,""", sC: ","""",B31,"""},"))</f>
        <v xml:space="preserve">            { line: "Padre nuestro, que estás en el cielo,, (Mim,,)", sC: ""},</v>
      </c>
      <c r="M31" s="55" t="str">
        <f t="shared" ref="M31:M57" si="1">IF(N31="","","(")</f>
        <v>(</v>
      </c>
      <c r="N31" s="56" t="str">
        <f t="shared" ref="N31:N106" si="2">IF(D31="","",D31)</f>
        <v>Mim</v>
      </c>
      <c r="O31" s="57" t="str">
        <f t="shared" ref="O31:O57" si="3">IF(N31="","",",")</f>
        <v>,</v>
      </c>
      <c r="P31" s="58" t="str">
        <f t="shared" ref="P31:P106" si="4">IF(E31="","",E31)</f>
        <v/>
      </c>
      <c r="Q31" s="59" t="str">
        <f t="shared" ref="Q31:Q57" si="5">IF(N31="","",",")</f>
        <v>,</v>
      </c>
      <c r="R31" s="60" t="str">
        <f t="shared" ref="R31:R106" si="6">IF(N31="Do",10,IF(N31="Re",22,IF(N31="Mi",20,IF(N31="Fa",20,IF(N31="Sol",14,IF(N31="La",20,IF(N31="Si",20,IF(N31="Do#",14,IF(N31="Fa#",15,IF(N31="Sol#",20,IF(N31="Si♭",17,"")))))))))))</f>
        <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3059</v>
      </c>
      <c r="D32" s="125"/>
      <c r="E32" s="51"/>
      <c r="F32" s="52"/>
      <c r="G32" s="52"/>
      <c r="H32" s="51"/>
      <c r="I32" s="51"/>
      <c r="J32" s="53"/>
      <c r="K32" s="53"/>
      <c r="L32" s="77" t="str">
        <f t="shared" si="0"/>
        <v xml:space="preserve">            { line: "santificado sea tu Nombre;,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3060</v>
      </c>
      <c r="D33" s="125"/>
      <c r="E33" s="51"/>
      <c r="F33" s="52"/>
      <c r="G33" s="52"/>
      <c r="H33" s="51"/>
      <c r="I33" s="51"/>
      <c r="J33" s="53"/>
      <c r="K33" s="53"/>
      <c r="L33" s="77" t="str">
        <f>IF(C33="","",_xlfn.CONCAT("            { line: ","""",C33,", ",M33:AN33,""", sC: ","""",B33,"""},"))</f>
        <v xml:space="preserve">            { line: "venga a nosotros tu reino;,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t="s">
        <v>3061</v>
      </c>
      <c r="D34" s="125" t="s">
        <v>1107</v>
      </c>
      <c r="E34" s="51"/>
      <c r="F34" s="52" t="s">
        <v>2649</v>
      </c>
      <c r="G34" s="52"/>
      <c r="H34" s="51"/>
      <c r="I34" s="51"/>
      <c r="J34" s="53"/>
      <c r="K34" s="53"/>
      <c r="L34" s="77" t="str">
        <f>IF(C34="","",_xlfn.CONCAT("            { line: ","""",C34,", ",M34:AN34,""", sC: ","""",B34,"""},"))</f>
        <v xml:space="preserve">            { line: "hágase tu voluntad en la tierra como en el cielo., (Si7,,)(Mim,,250)", sC: ""},</v>
      </c>
      <c r="M34" s="55" t="str">
        <f t="shared" si="1"/>
        <v>(</v>
      </c>
      <c r="N34" s="56" t="str">
        <f t="shared" si="2"/>
        <v>Si7</v>
      </c>
      <c r="O34" s="57" t="str">
        <f t="shared" si="3"/>
        <v>,</v>
      </c>
      <c r="P34" s="58" t="str">
        <f t="shared" si="4"/>
        <v/>
      </c>
      <c r="Q34" s="59" t="str">
        <f t="shared" si="5"/>
        <v>,</v>
      </c>
      <c r="R34" s="60" t="str">
        <f t="shared" si="6"/>
        <v/>
      </c>
      <c r="S34" s="55" t="str">
        <f t="shared" si="7"/>
        <v>)</v>
      </c>
      <c r="T34" s="61" t="str">
        <f t="shared" si="8"/>
        <v>(</v>
      </c>
      <c r="U34" s="62" t="str">
        <f t="shared" si="9"/>
        <v>Mim</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2692</v>
      </c>
      <c r="D35" s="125" t="s">
        <v>1017</v>
      </c>
      <c r="E35" s="51" t="s">
        <v>1016</v>
      </c>
      <c r="F35" s="52"/>
      <c r="G35" s="52"/>
      <c r="H35" s="51"/>
      <c r="I35" s="51"/>
      <c r="J35" s="53"/>
      <c r="K35" s="53"/>
      <c r="L35" s="77" t="str">
        <f t="shared" ref="L35:L39" si="29">IF(C35="","",_xlfn.CONCAT("            { line: ","""",C35,", ",M35:AN35,""", sC: ","""",B35,"""},"))</f>
        <v xml:space="preserve">            { line: "DANOS HOY NUESTRO PAN DE CADA DÍA;,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2693</v>
      </c>
      <c r="D36" s="125"/>
      <c r="E36" s="51"/>
      <c r="F36" s="52"/>
      <c r="G36" s="52"/>
      <c r="H36" s="51"/>
      <c r="I36" s="51"/>
      <c r="J36" s="53"/>
      <c r="K36" s="53"/>
      <c r="L36" s="54" t="str">
        <f t="shared" si="29"/>
        <v xml:space="preserve">            { line: "PERDONA NUESTRAS OFENSAS,,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2694</v>
      </c>
      <c r="D37" s="125"/>
      <c r="E37" s="51"/>
      <c r="F37" s="52"/>
      <c r="G37" s="52"/>
      <c r="H37" s="51"/>
      <c r="I37" s="51"/>
      <c r="J37" s="53"/>
      <c r="K37" s="53"/>
      <c r="L37" s="54" t="str">
        <f t="shared" si="29"/>
        <v xml:space="preserve">            { line: "COMO TAMBIÉN NOSOTROS PERDONAMOS A LOS QUE NOS OFENDEN;,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2695</v>
      </c>
      <c r="D38" s="125"/>
      <c r="E38" s="51"/>
      <c r="F38" s="52"/>
      <c r="G38" s="52"/>
      <c r="H38" s="51"/>
      <c r="I38" s="51"/>
      <c r="J38" s="53"/>
      <c r="K38" s="53"/>
      <c r="L38" s="54" t="str">
        <f t="shared" si="29"/>
        <v xml:space="preserve">            { line: "NO NOS DEJES CAER EN LA TENTACIÓN,,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3062</v>
      </c>
      <c r="D39" s="125" t="s">
        <v>1015</v>
      </c>
      <c r="E39" s="51" t="s">
        <v>1016</v>
      </c>
      <c r="F39" s="52" t="s">
        <v>3063</v>
      </c>
      <c r="G39" s="52">
        <v>7</v>
      </c>
      <c r="H39" s="51" t="s">
        <v>1015</v>
      </c>
      <c r="I39" s="51" t="s">
        <v>1016</v>
      </c>
      <c r="J39" s="53"/>
      <c r="K39" s="53"/>
      <c r="L39" s="77" t="str">
        <f t="shared" si="29"/>
        <v xml:space="preserve">            { line: "Y LÍBRANOS DEL MAL, AMÉN., (Mi,m,20)(SI,7,250)(Mi,m,350)", sC: ""},</v>
      </c>
      <c r="M39" s="55" t="str">
        <f t="shared" ref="M39:M42" si="30">IF(N39="","","(")</f>
        <v>(</v>
      </c>
      <c r="N39" s="56" t="str">
        <f t="shared" ref="N39:N42" si="31">IF(D39="","",D39)</f>
        <v>Mi</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SI</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v>
      </c>
      <c r="AB39" s="56" t="str">
        <f t="shared" ref="AB39:AB42" si="44">IF(H39="","",H39)</f>
        <v>Mi</v>
      </c>
      <c r="AC39" s="66" t="str">
        <f t="shared" ref="AC39:AC42" si="45">IF(AB39="","",",")</f>
        <v>,</v>
      </c>
      <c r="AD39" s="58" t="str">
        <f t="shared" ref="AD39:AD42" si="46">IF(I39="","",I39)</f>
        <v>m</v>
      </c>
      <c r="AE39" s="67" t="str">
        <f t="shared" ref="AE39:AE42" si="47">IF(AB39="","",",")</f>
        <v>,</v>
      </c>
      <c r="AF39" s="60">
        <f t="shared" ref="AF39:AF42" si="48">IF(AB39="","",350)</f>
        <v>350</v>
      </c>
      <c r="AG39" s="60" t="str">
        <f t="shared" ref="AG39:AG42" si="49">IF(AB39="","",")")</f>
        <v>)</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3064</v>
      </c>
      <c r="D40" s="125" t="s">
        <v>2649</v>
      </c>
      <c r="E40" s="51"/>
      <c r="F40" s="52"/>
      <c r="G40" s="52"/>
      <c r="H40" s="51"/>
      <c r="I40" s="51"/>
      <c r="J40" s="53"/>
      <c r="K40" s="53"/>
      <c r="L40" s="77" t="str">
        <f>IF(C40="","",_xlfn.CONCAT("            { line: ","""",C40,", ",M40:AN40,""", sC: ","""",B40,"""},"))</f>
        <v xml:space="preserve">            { line: "Dios te Salve, María, llena eres de gracia, el Señor es contigo,, (Mim,,)", sC: ""},</v>
      </c>
      <c r="M40" s="55" t="str">
        <f t="shared" si="30"/>
        <v>(</v>
      </c>
      <c r="N40" s="56" t="str">
        <f t="shared" si="31"/>
        <v>Mim</v>
      </c>
      <c r="O40" s="57" t="str">
        <f t="shared" si="32"/>
        <v>,</v>
      </c>
      <c r="P40" s="58" t="str">
        <f t="shared" si="33"/>
        <v/>
      </c>
      <c r="Q40" s="59" t="str">
        <f t="shared" si="34"/>
        <v>,</v>
      </c>
      <c r="R40" s="60" t="str">
        <f t="shared" si="6"/>
        <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3065</v>
      </c>
      <c r="D41" s="125"/>
      <c r="E41" s="51"/>
      <c r="F41" s="52"/>
      <c r="G41" s="52"/>
      <c r="H41" s="51"/>
      <c r="I41" s="51"/>
      <c r="J41" s="53"/>
      <c r="K41" s="53"/>
      <c r="L41" s="77" t="str">
        <f>IF(C41="","",_xlfn.CONCAT("            { line: ","""",C41,", ",M41:AN41,""", sC: ","""",B41,"""},"))</f>
        <v xml:space="preserve">            { line: "bendita tú eres entre todas las mujeres,,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3066</v>
      </c>
      <c r="D42" s="125" t="s">
        <v>3067</v>
      </c>
      <c r="E42" s="51"/>
      <c r="F42" s="52" t="s">
        <v>2649</v>
      </c>
      <c r="G42" s="52"/>
      <c r="H42" s="51"/>
      <c r="I42" s="51"/>
      <c r="J42" s="53"/>
      <c r="K42" s="53"/>
      <c r="L42" s="77" t="str">
        <f t="shared" ref="L42:L47" si="57">IF(C42="","",_xlfn.CONCAT("            { line: ","""",C42,", ",M42:AN42,""", sC: ","""",B42,"""},"))</f>
        <v xml:space="preserve">            { line: "y bendito es el fruto de tu vientre Jesús., (Sl7,,)(Mim,,250)", sC: ""},</v>
      </c>
      <c r="M42" s="55" t="str">
        <f t="shared" si="30"/>
        <v>(</v>
      </c>
      <c r="N42" s="56" t="str">
        <f t="shared" si="31"/>
        <v>Sl7</v>
      </c>
      <c r="O42" s="57" t="str">
        <f t="shared" si="32"/>
        <v>,</v>
      </c>
      <c r="P42" s="58" t="str">
        <f t="shared" si="33"/>
        <v/>
      </c>
      <c r="Q42" s="59" t="str">
        <f t="shared" si="34"/>
        <v>,</v>
      </c>
      <c r="R42" s="60" t="str">
        <f t="shared" si="6"/>
        <v/>
      </c>
      <c r="S42" s="55" t="str">
        <f t="shared" si="35"/>
        <v>)</v>
      </c>
      <c r="T42" s="61" t="str">
        <f t="shared" si="36"/>
        <v>(</v>
      </c>
      <c r="U42" s="62" t="str">
        <f t="shared" si="37"/>
        <v>Mim</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3068</v>
      </c>
      <c r="D43" s="125" t="s">
        <v>1017</v>
      </c>
      <c r="E43" s="51" t="s">
        <v>1016</v>
      </c>
      <c r="F43" s="52"/>
      <c r="G43" s="52"/>
      <c r="H43" s="51"/>
      <c r="I43" s="51"/>
      <c r="J43" s="53"/>
      <c r="K43" s="53"/>
      <c r="L43" s="54" t="str">
        <f t="shared" si="57"/>
        <v xml:space="preserve">            { line: "SANTA MARIA, MADRE DE DIOS,,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3069</v>
      </c>
      <c r="D44" s="125"/>
      <c r="E44" s="51"/>
      <c r="F44" s="52"/>
      <c r="G44" s="52"/>
      <c r="H44" s="51"/>
      <c r="I44" s="51"/>
      <c r="J44" s="53"/>
      <c r="K44" s="53"/>
      <c r="L44" s="54" t="str">
        <f t="shared" si="57"/>
        <v xml:space="preserve">            { line: "RUEGA POR NOSOTROS, PECADORES,,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3070</v>
      </c>
      <c r="D45" s="125" t="s">
        <v>1015</v>
      </c>
      <c r="E45" s="51" t="s">
        <v>1016</v>
      </c>
      <c r="F45" s="52" t="s">
        <v>3063</v>
      </c>
      <c r="G45" s="52">
        <v>7</v>
      </c>
      <c r="H45" s="51" t="s">
        <v>1015</v>
      </c>
      <c r="I45" s="51" t="s">
        <v>1016</v>
      </c>
      <c r="J45" s="53"/>
      <c r="K45" s="53"/>
      <c r="L45" s="54" t="str">
        <f t="shared" si="57"/>
        <v xml:space="preserve">            { line: "AHORA Y EN LA HORA DE NUESTRA MUERTE. AMÉN., (Mi,m,20)(SI,7,250)(Mi,m,350)", sC: ""},</v>
      </c>
      <c r="M45" s="55" t="str">
        <f>IF(N45="","","(")</f>
        <v>(</v>
      </c>
      <c r="N45" s="56" t="str">
        <f>IF(D45="","",D45)</f>
        <v>Mi</v>
      </c>
      <c r="O45" s="57" t="str">
        <f>IF(N45="","",",")</f>
        <v>,</v>
      </c>
      <c r="P45" s="58" t="str">
        <f>IF(E45="","",E45)</f>
        <v>m</v>
      </c>
      <c r="Q45" s="59" t="str">
        <f>IF(N45="","",",")</f>
        <v>,</v>
      </c>
      <c r="R45" s="60">
        <f t="shared" si="6"/>
        <v>20</v>
      </c>
      <c r="S45" s="55" t="str">
        <f>IF(N45="","",")")</f>
        <v>)</v>
      </c>
      <c r="T45" s="61" t="str">
        <f>IF(U45="","","(")</f>
        <v>(</v>
      </c>
      <c r="U45" s="62" t="str">
        <f>IF(F45="","",F45)</f>
        <v>SI</v>
      </c>
      <c r="V45" s="63" t="str">
        <f>IF(U45="","",",")</f>
        <v>,</v>
      </c>
      <c r="W45" s="64">
        <f>IF(G45="","",G45)</f>
        <v>7</v>
      </c>
      <c r="X45" s="63" t="str">
        <f>IF(U45="","",",")</f>
        <v>,</v>
      </c>
      <c r="Y45" s="63">
        <f>IF(U45="","",250)</f>
        <v>250</v>
      </c>
      <c r="Z45" s="55" t="str">
        <f>IF(U45="","",")")</f>
        <v>)</v>
      </c>
      <c r="AA45" s="65" t="str">
        <f>IF(AB45="","","(")</f>
        <v>(</v>
      </c>
      <c r="AB45" s="56" t="str">
        <f>IF(H45="","",H45)</f>
        <v>Mi</v>
      </c>
      <c r="AC45" s="66" t="str">
        <f>IF(AB45="","",",")</f>
        <v>,</v>
      </c>
      <c r="AD45" s="58" t="str">
        <f>IF(I45="","",I45)</f>
        <v>m</v>
      </c>
      <c r="AE45" s="67" t="str">
        <f>IF(AB45="","",",")</f>
        <v>,</v>
      </c>
      <c r="AF45" s="60">
        <f>IF(AB45="","",350)</f>
        <v>350</v>
      </c>
      <c r="AG45" s="60" t="str">
        <f>IF(AB45="","",")")</f>
        <v>)</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3071</v>
      </c>
      <c r="D46" s="125" t="s">
        <v>1053</v>
      </c>
      <c r="E46" s="51"/>
      <c r="F46" s="52" t="s">
        <v>1110</v>
      </c>
      <c r="G46" s="52"/>
      <c r="H46" s="51" t="s">
        <v>1053</v>
      </c>
      <c r="I46" s="51"/>
      <c r="J46" s="53"/>
      <c r="K46" s="53"/>
      <c r="L46" s="54" t="str">
        <f t="shared" si="57"/>
        <v xml:space="preserve">            { line: "Gloria al Padre, y al Hijo, y al Espíritu Santo., (Sol,,14)(Re,,250)(Sol,,350)", sC: ""},</v>
      </c>
      <c r="M46" s="55" t="str">
        <f t="shared" ref="M46:M50" si="58">IF(N46="","","(")</f>
        <v>(</v>
      </c>
      <c r="N46" s="56" t="str">
        <f t="shared" ref="N46:N50" si="59">IF(D46="","",D46)</f>
        <v>Sol</v>
      </c>
      <c r="O46" s="57" t="str">
        <f t="shared" ref="O46:O50" si="60">IF(N46="","",",")</f>
        <v>,</v>
      </c>
      <c r="P46" s="58" t="str">
        <f t="shared" ref="P46:P50" si="61">IF(E46="","",E46)</f>
        <v/>
      </c>
      <c r="Q46" s="59" t="str">
        <f t="shared" ref="Q46:Q50" si="62">IF(N46="","",",")</f>
        <v>,</v>
      </c>
      <c r="R46" s="60">
        <f t="shared" si="6"/>
        <v>14</v>
      </c>
      <c r="S46" s="55" t="str">
        <f t="shared" ref="S46:S50" si="63">IF(N46="","",")")</f>
        <v>)</v>
      </c>
      <c r="T46" s="61" t="str">
        <f t="shared" ref="T46:T50" si="64">IF(U46="","","(")</f>
        <v>(</v>
      </c>
      <c r="U46" s="62" t="str">
        <f t="shared" ref="U46:U50" si="65">IF(F46="","",F46)</f>
        <v>Re</v>
      </c>
      <c r="V46" s="63" t="str">
        <f t="shared" ref="V46:V50" si="66">IF(U46="","",",")</f>
        <v>,</v>
      </c>
      <c r="W46" s="64" t="str">
        <f t="shared" ref="W46:W50" si="67">IF(G46="","",G46)</f>
        <v/>
      </c>
      <c r="X46" s="63" t="str">
        <f t="shared" ref="X46:X50" si="68">IF(U46="","",",")</f>
        <v>,</v>
      </c>
      <c r="Y46" s="63">
        <f t="shared" ref="Y46:Y50" si="69">IF(U46="","",250)</f>
        <v>250</v>
      </c>
      <c r="Z46" s="55" t="str">
        <f t="shared" ref="Z46:Z50" si="70">IF(U46="","",")")</f>
        <v>)</v>
      </c>
      <c r="AA46" s="65" t="str">
        <f t="shared" ref="AA46:AA50" si="71">IF(AB46="","","(")</f>
        <v>(</v>
      </c>
      <c r="AB46" s="56" t="str">
        <f t="shared" ref="AB46:AB50" si="72">IF(H46="","",H46)</f>
        <v>Sol</v>
      </c>
      <c r="AC46" s="66" t="str">
        <f t="shared" ref="AC46:AC50" si="73">IF(AB46="","",",")</f>
        <v>,</v>
      </c>
      <c r="AD46" s="58" t="str">
        <f t="shared" ref="AD46:AD50" si="74">IF(I46="","",I46)</f>
        <v/>
      </c>
      <c r="AE46" s="67" t="str">
        <f t="shared" ref="AE46:AE50" si="75">IF(AB46="","",",")</f>
        <v>,</v>
      </c>
      <c r="AF46" s="60">
        <f t="shared" ref="AF46:AF50" si="76">IF(AB46="","",350)</f>
        <v>350</v>
      </c>
      <c r="AG46" s="60" t="str">
        <f t="shared" ref="AG46:AG50" si="77">IF(AB46="","",")")</f>
        <v>)</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3072</v>
      </c>
      <c r="D47" s="125" t="s">
        <v>1017</v>
      </c>
      <c r="E47" s="51" t="s">
        <v>1016</v>
      </c>
      <c r="F47" s="52"/>
      <c r="G47" s="52"/>
      <c r="H47" s="51"/>
      <c r="I47" s="51"/>
      <c r="J47" s="53"/>
      <c r="K47" s="53"/>
      <c r="L47" s="77" t="str">
        <f t="shared" si="57"/>
        <v xml:space="preserve">            { line: "COMO ERA EN EL PRINCIPIO AHORA Y SIEMPRE,, (La,m,20)",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3073</v>
      </c>
      <c r="D48" s="125" t="s">
        <v>1015</v>
      </c>
      <c r="E48" s="51" t="s">
        <v>1016</v>
      </c>
      <c r="F48" s="52" t="s">
        <v>3063</v>
      </c>
      <c r="G48" s="52">
        <v>7</v>
      </c>
      <c r="H48" s="51" t="s">
        <v>2649</v>
      </c>
      <c r="I48" s="51"/>
      <c r="J48" s="53"/>
      <c r="K48" s="53"/>
      <c r="L48" s="77" t="str">
        <f>IF(C48="","",_xlfn.CONCAT("            { line: ","""",C48,", ",M48:AN48,""", sC: ","""",B48,"""},"))</f>
        <v xml:space="preserve">            { line: "POR LOS SIGLOS DE LOS SIGLOS. AMÉN.,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Mim</v>
      </c>
      <c r="AC48" s="66" t="str">
        <f t="shared" si="73"/>
        <v>,</v>
      </c>
      <c r="AD48" s="58" t="str">
        <f t="shared" si="74"/>
        <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B8C-7C1D-4F52-ADED-7A860AA06CB0}">
  <sheetPr codeName="Sheet119">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208</v>
      </c>
      <c r="E1" s="39"/>
      <c r="F1" s="39"/>
      <c r="G1" s="39"/>
      <c r="H1" s="39"/>
      <c r="I1" s="39"/>
      <c r="J1" s="39"/>
      <c r="K1" s="39"/>
      <c r="L1" s="40" t="str">
        <f>UPPER(VLOOKUP(C1,Table223[],3,FALSE))</f>
        <v>SALMODIA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 PARA EL EVANGELIO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47" t="str">
        <f>_xlfn.CONCAT("        id: ","""",C7,"""",",")</f>
        <v xml:space="preserve">        id: "salmodiaparaelevangelio",</v>
      </c>
    </row>
    <row r="8" spans="2:32" ht="23" x14ac:dyDescent="0.35">
      <c r="C8" t="str">
        <f>PROPER(L1)</f>
        <v>Salmodia Para El Evangelio</v>
      </c>
      <c r="L8" s="47" t="str">
        <f>_xlfn.CONCAT("        tt: ","""",C8,"""",",")</f>
        <v xml:space="preserve">        tt: "Salmodia Para El Evangelio",</v>
      </c>
    </row>
    <row r="9" spans="2:32" ht="23" x14ac:dyDescent="0.35">
      <c r="C9" t="str">
        <f>PROPER(L1)</f>
        <v>Salmodia Para El Evangelio</v>
      </c>
      <c r="L9" s="47" t="str">
        <f>_xlfn.CONCAT("        title: ","""",C9,"""",",")</f>
        <v xml:space="preserve">        title: "Salmodia Para El Evangelio",</v>
      </c>
    </row>
    <row r="10" spans="2:32" ht="23" x14ac:dyDescent="0.35">
      <c r="C10" t="str">
        <f>VLOOKUP(C1,'[1]Codigo Canto'!A3:AQ236,12,FALSE)</f>
        <v xml:space="preserve">Juan 3,11-20 </v>
      </c>
      <c r="L10" s="47" t="str">
        <f>_xlfn.CONCAT("        ","subtitle: ","""",C10,"""",",")</f>
        <v xml:space="preserve">        subtitle: "Juan 3,11-20 ",</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208</v>
      </c>
      <c r="L16" s="47" t="str">
        <f>_xlfn.CONCAT("        dbno: ","""",C16,"""",",")</f>
        <v xml:space="preserve">        dbno: "208",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salmodiaparaelevangelio</v>
      </c>
      <c r="L19" s="47" t="str">
        <f>_xlfn.CONCAT("        audioSrc: ","""/audio/",C19,".mp3""",",")</f>
        <v xml:space="preserve">        audioSrc: "/audio/salmodiaparaelevangelio.mp3",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207</v>
      </c>
      <c r="C26" t="e">
        <f>VLOOKUP(B26,[1]Buscador!A3:AP240,31,FALSE)</f>
        <v>#N/A</v>
      </c>
      <c r="L26" s="47" t="e">
        <f>_xlfn.CONCAT("        ant: ","""",C26,"""",",")</f>
        <v>#N/A</v>
      </c>
    </row>
    <row r="27" spans="2:40" ht="23" x14ac:dyDescent="0.35">
      <c r="B27">
        <f>+C1+1</f>
        <v>209</v>
      </c>
      <c r="C27" t="str">
        <f>VLOOKUP(B27,[1]Buscador!A3:AP240,31,FALSE)</f>
        <v>/resucito/src/index.html?canto=salmodiaparaelrosario</v>
      </c>
      <c r="L27" s="47" t="str">
        <f>_xlfn.CONCAT("        sig: ","""",C27,"""",",")</f>
        <v xml:space="preserve">        sig: "/resucito/src/index.html?canto=salmodiaparaelrosario",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 PARA EL EVANGELIO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20"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209</v>
      </c>
      <c r="E1" s="39"/>
      <c r="F1" s="39"/>
      <c r="G1" s="39"/>
      <c r="H1" s="39"/>
      <c r="I1" s="39"/>
      <c r="J1" s="39"/>
      <c r="K1" s="39"/>
      <c r="L1" s="120" t="str">
        <f ca="1">UPPER(VLOOKUP(C1,Table223[#Data],3,FALSE))</f>
        <v>SALMODIA PARA EL ROSARIO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ROSARIO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salmodiaparaelrosario</v>
      </c>
      <c r="L7" s="122" t="str">
        <f ca="1">_xlfn.CONCAT("        id: ","""",C7,"""",",")</f>
        <v xml:space="preserve">        id: "salmodiaparaelrosario",</v>
      </c>
    </row>
    <row r="8" spans="2:32" ht="23" x14ac:dyDescent="0.35">
      <c r="C8" t="str">
        <f ca="1">PROPER(L1)</f>
        <v>Salmodia Para El Rosario</v>
      </c>
      <c r="L8" s="122" t="str">
        <f ca="1">_xlfn.CONCAT("        tt: ","""",C8,"""",",")</f>
        <v xml:space="preserve">        tt: "Salmodia Para El Rosario",</v>
      </c>
    </row>
    <row r="9" spans="2:32" ht="23" x14ac:dyDescent="0.35">
      <c r="C9" t="str">
        <f ca="1">PROPER(L1)</f>
        <v>Salmodia Para El Rosario</v>
      </c>
      <c r="L9" s="122" t="str">
        <f ca="1">_xlfn.CONCAT("        title: ","""",C9,"""",",")</f>
        <v xml:space="preserve">        title: "Salmodia Para El Rosario",</v>
      </c>
    </row>
    <row r="10" spans="2:32" ht="23" x14ac:dyDescent="0.35">
      <c r="C10" t="str">
        <f ca="1">VLOOKUP(C1,Table223[#Data],4,FALSE)</f>
        <v>Santo Rosario</v>
      </c>
      <c r="L10" s="122" t="str">
        <f ca="1">_xlfn.CONCAT("        ","subtitle: ","""",C10,"""",",")</f>
        <v xml:space="preserve">        subtitle: "Santo Rosario",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209</v>
      </c>
      <c r="L16" s="122" t="str">
        <f ca="1">_xlfn.CONCAT("        dbno: ","""",C16,"""",",")</f>
        <v xml:space="preserve">        dbno: "209",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salmodiaparaelrosario</v>
      </c>
      <c r="L19" s="122" t="str">
        <f ca="1">_xlfn.CONCAT("        audioSrc: ","""https://audio.resucito.do/",C19,".mp3""",",")</f>
        <v xml:space="preserve">        audioSrc: "https://audio.resucito.do/salmodiaparaelrosario.mp3",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208</v>
      </c>
      <c r="C26" t="str">
        <f ca="1">VLOOKUP(B26,Table4[#Data],13,FALSE)</f>
        <v>"/src/index.html?canto=salmodiaparaelevangelio"</v>
      </c>
      <c r="L26" s="122" t="str">
        <f ca="1">_xlfn.CONCAT("        ant: ",C26,",")</f>
        <v xml:space="preserve">        ant: "/src/index.html?canto=salmodiaparaelevangelio",</v>
      </c>
    </row>
    <row r="27" spans="1:40" ht="23" x14ac:dyDescent="0.35">
      <c r="B27">
        <f ca="1">+C1+1</f>
        <v>210</v>
      </c>
      <c r="C27" t="str">
        <f ca="1">VLOOKUP(B27,Table4[#Data],13,FALSE)</f>
        <v>"/src/index.html?canto=salmodiaparaelsalmoresponsorial"</v>
      </c>
      <c r="L27" s="122" t="str">
        <f ca="1">_xlfn.CONCAT("        sig: ",C27,",")</f>
        <v xml:space="preserve">        sig: "/src/index.html?canto=salmodiaparaelsalmoresponsorial",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3076</v>
      </c>
      <c r="D30" s="125"/>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1018</v>
      </c>
      <c r="C32" s="124" t="s">
        <v>3058</v>
      </c>
      <c r="D32" s="125" t="s">
        <v>2649</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4.5" thickTop="1" thickBot="1" x14ac:dyDescent="0.55000000000000004">
      <c r="C33" s="124" t="s">
        <v>3059</v>
      </c>
      <c r="D33" s="125"/>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124" t="s">
        <v>3060</v>
      </c>
      <c r="D34" s="125"/>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C35" s="124" t="s">
        <v>3061</v>
      </c>
      <c r="D35" s="125" t="s">
        <v>1107</v>
      </c>
      <c r="E35" s="51"/>
      <c r="F35" s="52" t="s">
        <v>2649</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1001</v>
      </c>
      <c r="C36" s="124" t="s">
        <v>2692</v>
      </c>
      <c r="D36" s="125"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4.5" thickTop="1" thickBot="1" x14ac:dyDescent="0.55000000000000004">
      <c r="B37" t="s">
        <v>1003</v>
      </c>
      <c r="C37" s="124" t="s">
        <v>2693</v>
      </c>
      <c r="D37" s="125"/>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3074</v>
      </c>
      <c r="D38" s="125"/>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3075</v>
      </c>
      <c r="D39" s="125"/>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2695</v>
      </c>
      <c r="D40" s="125"/>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4.5" thickTop="1" thickBot="1" x14ac:dyDescent="0.55000000000000004">
      <c r="B41" t="s">
        <v>1003</v>
      </c>
      <c r="C41" s="124" t="s">
        <v>3062</v>
      </c>
      <c r="D41" s="125" t="s">
        <v>1015</v>
      </c>
      <c r="E41" s="51" t="s">
        <v>1016</v>
      </c>
      <c r="F41" s="52" t="s">
        <v>3063</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3077</v>
      </c>
      <c r="D43" s="125"/>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B45" t="s">
        <v>1018</v>
      </c>
      <c r="C45" s="124" t="s">
        <v>3064</v>
      </c>
      <c r="D45" s="125" t="s">
        <v>2649</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4.5" thickTop="1" thickBot="1" x14ac:dyDescent="0.55000000000000004">
      <c r="C46" s="124" t="s">
        <v>3065</v>
      </c>
      <c r="D46" s="125"/>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4.5" thickTop="1" thickBot="1" x14ac:dyDescent="0.55000000000000004">
      <c r="C47" s="124" t="s">
        <v>3066</v>
      </c>
      <c r="D47" s="125" t="s">
        <v>3067</v>
      </c>
      <c r="E47" s="51"/>
      <c r="F47" s="52" t="s">
        <v>2649</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1001</v>
      </c>
      <c r="C48" s="124" t="s">
        <v>3068</v>
      </c>
      <c r="D48" s="125"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3069</v>
      </c>
      <c r="D49" s="125"/>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B50" t="s">
        <v>1003</v>
      </c>
      <c r="C50" s="124" t="s">
        <v>3070</v>
      </c>
      <c r="D50" s="125" t="s">
        <v>1015</v>
      </c>
      <c r="E50" s="51" t="s">
        <v>1016</v>
      </c>
      <c r="F50" s="52" t="s">
        <v>3063</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C52" s="124" t="s">
        <v>3078</v>
      </c>
      <c r="D52" s="125"/>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1018</v>
      </c>
      <c r="C54" s="124" t="s">
        <v>3071</v>
      </c>
      <c r="D54" s="125" t="s">
        <v>1053</v>
      </c>
      <c r="E54" s="51"/>
      <c r="F54" s="52" t="s">
        <v>1110</v>
      </c>
      <c r="G54" s="52"/>
      <c r="H54" s="51" t="s">
        <v>1053</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4.5" thickTop="1" thickBot="1" x14ac:dyDescent="0.55000000000000004">
      <c r="B55" t="s">
        <v>1001</v>
      </c>
      <c r="C55" s="124" t="s">
        <v>3072</v>
      </c>
      <c r="D55" s="125"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4.5" thickTop="1" thickBot="1" x14ac:dyDescent="0.55000000000000004">
      <c r="B56" t="s">
        <v>1003</v>
      </c>
      <c r="C56" s="124" t="s">
        <v>3073</v>
      </c>
      <c r="D56" s="125" t="s">
        <v>1015</v>
      </c>
      <c r="E56" s="51" t="s">
        <v>1016</v>
      </c>
      <c r="F56" s="52" t="s">
        <v>3063</v>
      </c>
      <c r="G56" s="52">
        <v>7</v>
      </c>
      <c r="H56" s="51" t="s">
        <v>2649</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5" thickTop="1" thickBot="1" x14ac:dyDescent="0.550000000000000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4.5" hidden="1" outlineLevel="1" thickTop="1" thickBot="1" x14ac:dyDescent="0.55000000000000004">
      <c r="C58" s="124"/>
      <c r="D58" s="125"/>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4.5" hidden="1" outlineLevel="1" thickTop="1" thickBot="1" x14ac:dyDescent="0.55000000000000004">
      <c r="C59" s="124"/>
      <c r="D59" s="125"/>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4.5" hidden="1" outlineLevel="1" thickTop="1" thickBot="1" x14ac:dyDescent="0.55000000000000004">
      <c r="C60" s="124"/>
      <c r="D60" s="125"/>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4.5" hidden="1" outlineLevel="1" thickTop="1" thickBot="1" x14ac:dyDescent="0.55000000000000004">
      <c r="C61" s="124"/>
      <c r="D61" s="125"/>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4.5" hidden="1" outlineLevel="1" thickTop="1" thickBot="1" x14ac:dyDescent="0.55000000000000004">
      <c r="C62" s="124"/>
      <c r="D62" s="125"/>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4.5" hidden="1" outlineLevel="1" thickTop="1" thickBot="1" x14ac:dyDescent="0.55000000000000004">
      <c r="C63" s="124"/>
      <c r="D63" s="125"/>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4.5" hidden="1" outlineLevel="1" thickTop="1" thickBot="1" x14ac:dyDescent="0.55000000000000004">
      <c r="C64" s="124"/>
      <c r="D64" s="125"/>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4.5" hidden="1" outlineLevel="1" thickTop="1" thickBot="1" x14ac:dyDescent="0.55000000000000004">
      <c r="C65" s="124"/>
      <c r="D65" s="125"/>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4.5" hidden="1" outlineLevel="1" thickTop="1" thickBot="1" x14ac:dyDescent="0.55000000000000004">
      <c r="C66" s="124"/>
      <c r="D66" s="125"/>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4.5" hidden="1" outlineLevel="1" thickTop="1" thickBot="1" x14ac:dyDescent="0.55000000000000004">
      <c r="C67" s="124"/>
      <c r="D67" s="125"/>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4.5" hidden="1" outlineLevel="1" thickTop="1" thickBot="1" x14ac:dyDescent="0.55000000000000004">
      <c r="C68" s="124"/>
      <c r="D68" s="125"/>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4.5" hidden="1" outlineLevel="1" thickTop="1" thickBot="1" x14ac:dyDescent="0.55000000000000004">
      <c r="C69" s="124"/>
      <c r="D69" s="125"/>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4.5" hidden="1" outlineLevel="1" thickTop="1" thickBot="1" x14ac:dyDescent="0.55000000000000004">
      <c r="C70" s="124"/>
      <c r="D70" s="125"/>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4.5" hidden="1" outlineLevel="1" thickTop="1" thickBot="1" x14ac:dyDescent="0.55000000000000004">
      <c r="C71" s="124"/>
      <c r="D71" s="125"/>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4.5" hidden="1" outlineLevel="1" thickTop="1" thickBot="1" x14ac:dyDescent="0.55000000000000004">
      <c r="C72" s="124"/>
      <c r="D72" s="125"/>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4.5" hidden="1" outlineLevel="1" thickTop="1" thickBot="1" x14ac:dyDescent="0.55000000000000004">
      <c r="C73" s="124"/>
      <c r="D73" s="125"/>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4.5" hidden="1" outlineLevel="1" thickTop="1" thickBot="1" x14ac:dyDescent="0.55000000000000004">
      <c r="C74" s="124"/>
      <c r="D74" s="125"/>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4.5" hidden="1" outlineLevel="1" thickTop="1" thickBot="1" x14ac:dyDescent="0.55000000000000004">
      <c r="C75" s="124"/>
      <c r="D75" s="125"/>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4.5" hidden="1" outlineLevel="1" thickTop="1" thickBot="1" x14ac:dyDescent="0.55000000000000004">
      <c r="C76" s="124"/>
      <c r="D76" s="125"/>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4.5" hidden="1" outlineLevel="1" thickTop="1" thickBot="1" x14ac:dyDescent="0.55000000000000004">
      <c r="C77" s="124"/>
      <c r="D77" s="125"/>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4.5" hidden="1" outlineLevel="1" thickTop="1" thickBot="1" x14ac:dyDescent="0.55000000000000004">
      <c r="C78" s="124"/>
      <c r="D78" s="125"/>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4.5" hidden="1" outlineLevel="1" thickTop="1" thickBot="1" x14ac:dyDescent="0.55000000000000004">
      <c r="C79" s="124"/>
      <c r="D79" s="125"/>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4.5" hidden="1" outlineLevel="1" thickTop="1" thickBot="1" x14ac:dyDescent="0.55000000000000004">
      <c r="C80" s="124"/>
      <c r="D80" s="125"/>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4.5" hidden="1" outlineLevel="1" thickTop="1" thickBot="1" x14ac:dyDescent="0.55000000000000004">
      <c r="C81" s="124"/>
      <c r="D81" s="125"/>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4.5" hidden="1" outlineLevel="1" thickTop="1" thickBot="1" x14ac:dyDescent="0.55000000000000004">
      <c r="C82" s="124"/>
      <c r="D82" s="125"/>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4.5" hidden="1" outlineLevel="1" thickTop="1" thickBot="1" x14ac:dyDescent="0.55000000000000004">
      <c r="C83" s="124"/>
      <c r="D83" s="125"/>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4.5" hidden="1" outlineLevel="1" thickTop="1" thickBot="1" x14ac:dyDescent="0.55000000000000004">
      <c r="C84" s="124"/>
      <c r="D84" s="125"/>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4.5" hidden="1" outlineLevel="1" thickTop="1" thickBot="1" x14ac:dyDescent="0.55000000000000004">
      <c r="C85" s="124"/>
      <c r="D85" s="125"/>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4.5" hidden="1" outlineLevel="1" thickTop="1" thickBot="1" x14ac:dyDescent="0.55000000000000004">
      <c r="C86" s="124"/>
      <c r="D86" s="125"/>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4.5" hidden="1" outlineLevel="1" thickTop="1" thickBot="1" x14ac:dyDescent="0.55000000000000004">
      <c r="C87" s="124"/>
      <c r="D87" s="125"/>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4.5" hidden="1" outlineLevel="1" thickTop="1" thickBot="1" x14ac:dyDescent="0.55000000000000004">
      <c r="C88" s="124"/>
      <c r="D88" s="125"/>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4.5" hidden="1" outlineLevel="1" thickTop="1" thickBot="1" x14ac:dyDescent="0.55000000000000004">
      <c r="C89" s="124"/>
      <c r="D89" s="125"/>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4.5" hidden="1" outlineLevel="1" thickTop="1" thickBot="1" x14ac:dyDescent="0.55000000000000004">
      <c r="C90" s="124"/>
      <c r="D90" s="125"/>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4.5" hidden="1" outlineLevel="1" thickTop="1" thickBot="1" x14ac:dyDescent="0.55000000000000004">
      <c r="C91" s="124"/>
      <c r="D91" s="125"/>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4.5" hidden="1" outlineLevel="1" thickTop="1" thickBot="1" x14ac:dyDescent="0.55000000000000004">
      <c r="C92" s="124"/>
      <c r="D92" s="125"/>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4.5" hidden="1" outlineLevel="1" thickTop="1" thickBot="1" x14ac:dyDescent="0.55000000000000004">
      <c r="C93" s="124"/>
      <c r="D93" s="125"/>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4.5" hidden="1" outlineLevel="1" thickTop="1" thickBot="1" x14ac:dyDescent="0.55000000000000004">
      <c r="C94" s="124"/>
      <c r="D94" s="125"/>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4.5" hidden="1" outlineLevel="1" thickTop="1" thickBot="1" x14ac:dyDescent="0.55000000000000004">
      <c r="C95" s="124"/>
      <c r="D95" s="125"/>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4.5" hidden="1" outlineLevel="1" thickTop="1" thickBot="1" x14ac:dyDescent="0.55000000000000004">
      <c r="C96" s="124"/>
      <c r="D96" s="125"/>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4.5" hidden="1" outlineLevel="1" thickTop="1" thickBot="1" x14ac:dyDescent="0.55000000000000004">
      <c r="C97" s="124"/>
      <c r="D97" s="125"/>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4.5" hidden="1" outlineLevel="1" thickTop="1" thickBot="1" x14ac:dyDescent="0.55000000000000004">
      <c r="C98" s="124"/>
      <c r="D98" s="125"/>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4.5" hidden="1" outlineLevel="1" thickTop="1" thickBot="1" x14ac:dyDescent="0.55000000000000004">
      <c r="C99" s="124"/>
      <c r="D99" s="125"/>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4.5" hidden="1" outlineLevel="1" thickTop="1" thickBot="1" x14ac:dyDescent="0.55000000000000004">
      <c r="C100" s="124"/>
      <c r="D100" s="125"/>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6">
      <c r="A101" s="94"/>
      <c r="B101" s="94"/>
      <c r="C101" s="94"/>
      <c r="D101" s="94"/>
      <c r="E101" s="94"/>
      <c r="F101" s="94"/>
      <c r="G101" s="94"/>
      <c r="H101" s="94"/>
      <c r="I101" s="94"/>
      <c r="J101" s="94"/>
      <c r="K101" s="94"/>
      <c r="L101" s="98" t="str">
        <f ca="1">_xlfn.CONCAT("]}, // ULTIMA LINEA DEL CANTO: ",L1)</f>
        <v>]}, // ULTIMA LINEA DEL CANTO: SALMODIA PARA EL ROSARIO</v>
      </c>
      <c r="M101" s="94"/>
    </row>
    <row r="102" spans="1:40" ht="20.5" x14ac:dyDescent="0.35">
      <c r="L102" s="99" t="s">
        <v>1012</v>
      </c>
      <c r="M102" s="100"/>
    </row>
    <row r="103" spans="1:40" ht="15" hidden="1" outlineLevel="1" thickBot="1" x14ac:dyDescent="0.4">
      <c r="M103" s="100"/>
    </row>
    <row r="104" spans="1:40" ht="26.5" hidden="1" outlineLevel="1" thickTop="1" thickBot="1" x14ac:dyDescent="0.550000000000000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4.5" hidden="1" outlineLevel="1" thickTop="1" thickBot="1" x14ac:dyDescent="0.55000000000000004">
      <c r="C105" s="78" t="s">
        <v>999</v>
      </c>
      <c r="D105" s="79"/>
      <c r="E105" s="79"/>
      <c r="F105" s="79"/>
      <c r="G105" s="79"/>
      <c r="H105" s="79"/>
      <c r="I105" s="79"/>
      <c r="J105" s="79"/>
      <c r="K105" s="79"/>
      <c r="L105" s="134"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4.5" hidden="1" outlineLevel="1" thickTop="1" thickBot="1" x14ac:dyDescent="0.550000000000000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4.5" hidden="1" outlineLevel="1" thickTop="1" thickBot="1" x14ac:dyDescent="0.550000000000000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4.5" hidden="1" outlineLevel="1" thickTop="1" thickBot="1" x14ac:dyDescent="0.550000000000000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4.5" hidden="1" outlineLevel="1" thickTop="1" thickBot="1" x14ac:dyDescent="0.550000000000000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4.5" hidden="1" outlineLevel="1" thickTop="1" thickBot="1" x14ac:dyDescent="0.550000000000000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4.5" hidden="1" outlineLevel="1" thickTop="1" thickBot="1" x14ac:dyDescent="0.550000000000000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4.5" hidden="1" outlineLevel="1" thickTop="1" thickBot="1" x14ac:dyDescent="0.550000000000000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6.5" hidden="1" outlineLevel="1" thickTop="1" thickBot="1" x14ac:dyDescent="0.550000000000000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B90C0-D3BE-492D-9B8B-80008DC4D25C}">
  <sheetPr codeName="Sheet121">
    <tabColor rgb="FF00B0F0"/>
  </sheetPr>
  <dimension ref="A1:AN98"/>
  <sheetViews>
    <sheetView zoomScale="85" zoomScaleNormal="85" workbookViewId="0">
      <pane xSplit="2" ySplit="1" topLeftCell="C55" activePane="bottomRight" state="frozen"/>
      <selection pane="topRight" activeCell="C1" sqref="C1"/>
      <selection pane="bottomLeft" activeCell="A2" sqref="A2"/>
      <selection pane="bottomRight" activeCell="B85" sqref="B8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210</v>
      </c>
      <c r="E1" s="39"/>
      <c r="F1" s="39"/>
      <c r="G1" s="39"/>
      <c r="H1" s="39"/>
      <c r="I1" s="39"/>
      <c r="J1" s="39"/>
      <c r="K1" s="39"/>
      <c r="L1" s="120" t="str">
        <f ca="1">UPPER(VLOOKUP(C1,Table223[#Data],3,FALSE))</f>
        <v>SALMODIA PARA EL SALMO RESPONSORIAL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SALMO RESPONSORIAL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salmodiaparaelsalmoresponsorial</v>
      </c>
      <c r="L7" s="122" t="str">
        <f ca="1">_xlfn.CONCAT("        id: ","""",C7,"""",",")</f>
        <v xml:space="preserve">        id: "salmodiaparaelsalmoresponsorial",</v>
      </c>
    </row>
    <row r="8" spans="2:32" ht="23" x14ac:dyDescent="0.35">
      <c r="C8" t="str">
        <f ca="1">PROPER(L1)</f>
        <v>Salmodia Para El Salmo Responsorial</v>
      </c>
      <c r="L8" s="122" t="str">
        <f ca="1">_xlfn.CONCAT("        tt: ","""",C8,"""",",")</f>
        <v xml:space="preserve">        tt: "Salmodia Para El Salmo Responsorial",</v>
      </c>
    </row>
    <row r="9" spans="2:32" ht="23" x14ac:dyDescent="0.35">
      <c r="C9" t="str">
        <f ca="1">PROPER(L1)</f>
        <v>Salmodia Para El Salmo Responsorial</v>
      </c>
      <c r="L9" s="122" t="str">
        <f ca="1">_xlfn.CONCAT("        title: ","""",C9,"""",",")</f>
        <v xml:space="preserve">        title: "Salmodia Para El Salmo Responsorial",</v>
      </c>
    </row>
    <row r="10" spans="2:32" ht="23" x14ac:dyDescent="0.35">
      <c r="C10" t="str">
        <f ca="1">VLOOKUP(C1,Table223[#Data],4,FALSE)</f>
        <v>Modelo I, II, III</v>
      </c>
      <c r="L10" s="122" t="str">
        <f ca="1">_xlfn.CONCAT("        ","subtitle: ","""",C10,"""",",")</f>
        <v xml:space="preserve">        subtitle: "Modelo I, II, III",</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210</v>
      </c>
      <c r="L16" s="122" t="str">
        <f ca="1">_xlfn.CONCAT("        dbno: ","""",C16,"""",",")</f>
        <v xml:space="preserve">        dbno: "210",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salmodiaparaelsalmoresponsorial</v>
      </c>
      <c r="L19" s="122" t="str">
        <f ca="1">_xlfn.CONCAT("        audioSrc: ","""https://audio.resucito.do/",C19,".mp3""",",")</f>
        <v xml:space="preserve">        audioSrc: "https://audio.resucito.do/salmodiaparaelsalmoresponsorial.mp3",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209</v>
      </c>
      <c r="C26" t="str">
        <f ca="1">VLOOKUP(B26,Table4[#Data],13,FALSE)</f>
        <v>"/src/index.html?canto=salmodiaparaelrosario"</v>
      </c>
      <c r="L26" s="122" t="str">
        <f ca="1">_xlfn.CONCAT("        ant: ",C26,",")</f>
        <v xml:space="preserve">        ant: "/src/index.html?canto=salmodiaparaelrosario",</v>
      </c>
    </row>
    <row r="27" spans="1:40" ht="23" x14ac:dyDescent="0.35">
      <c r="B27">
        <f ca="1">+C1+1</f>
        <v>211</v>
      </c>
      <c r="C27" t="str">
        <f ca="1">VLOOKUP(B27,Table4[#Data],13,FALSE)</f>
        <v>"/src/index.html?canto=salmodiasparalaoraciondelosfieles"</v>
      </c>
      <c r="L27" s="122" t="str">
        <f ca="1">_xlfn.CONCAT("        sig: ",C27,",")</f>
        <v xml:space="preserve">        sig: "/src/index.html?canto=salmodiasparalaoraciondelosfieles",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413</v>
      </c>
      <c r="D31" s="125"/>
      <c r="E31" s="51"/>
      <c r="F31" s="52"/>
      <c r="G31" s="52"/>
      <c r="H31" s="51"/>
      <c r="I31" s="51"/>
      <c r="J31" s="53"/>
      <c r="K31" s="53"/>
      <c r="L31" s="77" t="str">
        <f t="shared" ref="L31:L32" si="0">IF(C31="","",_xlfn.CONCAT("            { line: ","""",C31,", ",M31:AN31,""", sC: ","""",B31,"""},"))</f>
        <v xml:space="preserve">            { line: "Modelo I,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24.5" thickTop="1" thickBot="1" x14ac:dyDescent="0.55000000000000004">
      <c r="C32" s="147" t="s">
        <v>3103</v>
      </c>
      <c r="D32" s="125"/>
      <c r="E32" s="51"/>
      <c r="F32" s="52"/>
      <c r="G32" s="52"/>
      <c r="H32" s="51"/>
      <c r="I32" s="51"/>
      <c r="J32" s="53"/>
      <c r="K32" s="53"/>
      <c r="L32" s="77" t="str">
        <f t="shared" si="0"/>
        <v xml:space="preserve">            { line: "XXII Domingo del Tiempo ordinario - Ciclo A - Sal 63 (62),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2995</v>
      </c>
      <c r="C33" s="124" t="s">
        <v>3079</v>
      </c>
      <c r="D33" s="125" t="s">
        <v>1015</v>
      </c>
      <c r="E33" s="51" t="s">
        <v>1016</v>
      </c>
      <c r="F33" s="52" t="s">
        <v>1017</v>
      </c>
      <c r="G33" s="52" t="s">
        <v>1016</v>
      </c>
      <c r="H33" s="51"/>
      <c r="I33" s="51"/>
      <c r="J33" s="53"/>
      <c r="K33" s="53"/>
      <c r="L33" s="77" t="str">
        <f t="shared" ref="L33:L34" si="29">IF(C33="","",_xlfn.CONCAT("            { line: ","""",C33,", ",M33:AN33,""", sC: ","""",B33,"""},"))</f>
        <v xml:space="preserve">            { line: "MI ALMA ESTÁ SEDIENTA DE TI,, (Mi,m,20)(La,m,250)", sC: "tc as"},</v>
      </c>
      <c r="M33" s="55" t="str">
        <f t="shared" ref="M33:M38" si="30">IF(N33="","","(")</f>
        <v>(</v>
      </c>
      <c r="N33" s="56" t="str">
        <f t="shared" ref="N33:N78" si="31">IF(D33="","",D33)</f>
        <v>Mi</v>
      </c>
      <c r="O33" s="57" t="str">
        <f t="shared" ref="O33:O38" si="32">IF(N33="","",",")</f>
        <v>,</v>
      </c>
      <c r="P33" s="58" t="str">
        <f t="shared" ref="P33:P78" si="33">IF(E33="","",E33)</f>
        <v>m</v>
      </c>
      <c r="Q33" s="59" t="str">
        <f t="shared" ref="Q33:Q38" si="34">IF(N33="","",",")</f>
        <v>,</v>
      </c>
      <c r="R33" s="60">
        <f t="shared" ref="R33:R78" si="35">IF(N33="Do",10,IF(N33="Re",22,IF(N33="Mi",20,IF(N33="Fa",20,IF(N33="Sol",14,IF(N33="La",20,IF(N33="Si",20,IF(N33="Do#",14,IF(N33="Fa#",15,IF(N33="Sol#",20,IF(N33="Si♭",17,"")))))))))))</f>
        <v>20</v>
      </c>
      <c r="S33" s="55" t="str">
        <f t="shared" ref="S33:S38" si="36">IF(N33="","",")")</f>
        <v>)</v>
      </c>
      <c r="T33" s="61" t="str">
        <f t="shared" ref="T33:T38" si="37">IF(U33="","","(")</f>
        <v>(</v>
      </c>
      <c r="U33" s="62" t="str">
        <f t="shared" ref="U33:U78" si="38">IF(F33="","",F33)</f>
        <v>La</v>
      </c>
      <c r="V33" s="63" t="str">
        <f t="shared" ref="V33:V38" si="39">IF(U33="","",",")</f>
        <v>,</v>
      </c>
      <c r="W33" s="64" t="str">
        <f t="shared" ref="W33:W78" si="40">IF(G33="","",G33)</f>
        <v>m</v>
      </c>
      <c r="X33" s="63" t="str">
        <f t="shared" ref="X33:X38" si="41">IF(U33="","",",")</f>
        <v>,</v>
      </c>
      <c r="Y33" s="63">
        <f t="shared" ref="Y33:Y38" si="42">IF(U33="","",250)</f>
        <v>250</v>
      </c>
      <c r="Z33" s="55" t="str">
        <f t="shared" ref="Z33:Z38" si="43">IF(U33="","",")")</f>
        <v>)</v>
      </c>
      <c r="AA33" s="65" t="str">
        <f t="shared" ref="AA33:AA38" si="44">IF(AB33="","","(")</f>
        <v/>
      </c>
      <c r="AB33" s="56" t="str">
        <f t="shared" ref="AB33:AB78" si="45">IF(H33="","",H33)</f>
        <v/>
      </c>
      <c r="AC33" s="66" t="str">
        <f t="shared" ref="AC33:AC38" si="46">IF(AB33="","",",")</f>
        <v/>
      </c>
      <c r="AD33" s="58" t="str">
        <f t="shared" ref="AD33:AD38" si="47">IF(I33="","",I33)</f>
        <v/>
      </c>
      <c r="AE33" s="67" t="str">
        <f t="shared" ref="AE33:AE38" si="48">IF(AB33="","",",")</f>
        <v/>
      </c>
      <c r="AF33" s="60" t="str">
        <f t="shared" ref="AF33:AF38" si="49">IF(AB33="","",350)</f>
        <v/>
      </c>
      <c r="AG33" s="60" t="str">
        <f t="shared" ref="AG33:AG38" si="50">IF(AB33="","",")")</f>
        <v/>
      </c>
      <c r="AH33" s="68" t="str">
        <f t="shared" ref="AH33:AH38" si="51">IF(AI33="","","(")</f>
        <v/>
      </c>
      <c r="AI33" s="69" t="str">
        <f t="shared" ref="AI33:AI78" si="52">IF(J33="","",J33)</f>
        <v/>
      </c>
      <c r="AJ33" s="63" t="str">
        <f t="shared" ref="AJ33:AJ38" si="53">IF(AI33="","",",")</f>
        <v/>
      </c>
      <c r="AK33" s="63" t="str">
        <f t="shared" ref="AK33:AK38" si="54">IF(K33="","",K33)</f>
        <v/>
      </c>
      <c r="AL33" s="63" t="str">
        <f t="shared" ref="AL33:AL38" si="55">IF(AI33="","",",")</f>
        <v/>
      </c>
      <c r="AM33" s="63" t="str">
        <f t="shared" ref="AM33:AM38" si="56">IF(AI33="","",450)</f>
        <v/>
      </c>
      <c r="AN33" s="63" t="str">
        <f t="shared" ref="AN33:AN38" si="57">IF(AI33="","",")")</f>
        <v/>
      </c>
    </row>
    <row r="34" spans="1:40" ht="24.5" thickTop="1" thickBot="1" x14ac:dyDescent="0.55000000000000004">
      <c r="B34" t="s">
        <v>3101</v>
      </c>
      <c r="C34" s="124" t="s">
        <v>3080</v>
      </c>
      <c r="D34" s="125" t="s">
        <v>988</v>
      </c>
      <c r="E34" s="51">
        <v>7</v>
      </c>
      <c r="F34" s="52"/>
      <c r="G34" s="52"/>
      <c r="H34" s="51"/>
      <c r="I34" s="51"/>
      <c r="J34" s="53"/>
      <c r="K34" s="53"/>
      <c r="L34" s="77" t="str">
        <f t="shared" si="29"/>
        <v xml:space="preserve">            { line: "SEÑOR, DIOS MÍO;, (Si,7,20)", sC: "as  r1"},</v>
      </c>
      <c r="M34" s="55" t="str">
        <f t="shared" si="30"/>
        <v>(</v>
      </c>
      <c r="N34" s="56" t="str">
        <f t="shared" si="31"/>
        <v>Si</v>
      </c>
      <c r="O34" s="57" t="str">
        <f t="shared" si="32"/>
        <v>,</v>
      </c>
      <c r="P34" s="58">
        <f t="shared" si="33"/>
        <v>7</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1003</v>
      </c>
      <c r="C35" s="124" t="s">
        <v>3081</v>
      </c>
      <c r="D35" s="125" t="s">
        <v>1106</v>
      </c>
      <c r="E35" s="51"/>
      <c r="F35" s="52" t="s">
        <v>988</v>
      </c>
      <c r="G35" s="52">
        <v>7</v>
      </c>
      <c r="H35" s="51"/>
      <c r="I35" s="51"/>
      <c r="J35" s="53"/>
      <c r="K35" s="53"/>
      <c r="L35" s="77" t="str">
        <f>IF(C35="","",_xlfn.CONCAT("            { line: ","""",C35,", ",M35:AN35,""", sC: ","""",B35,"""},"))</f>
        <v xml:space="preserve">            { line: "MI ALMA ESTÁ SEDIENTA DE TI., (Do,,10)(Si,7,250)", sC: "as"},</v>
      </c>
      <c r="M35" s="55" t="str">
        <f t="shared" si="30"/>
        <v>(</v>
      </c>
      <c r="N35" s="56" t="str">
        <f t="shared" si="31"/>
        <v>Do</v>
      </c>
      <c r="O35" s="57" t="str">
        <f t="shared" si="32"/>
        <v>,</v>
      </c>
      <c r="P35" s="58" t="str">
        <f t="shared" si="33"/>
        <v/>
      </c>
      <c r="Q35" s="59" t="str">
        <f t="shared" si="34"/>
        <v>,</v>
      </c>
      <c r="R35" s="60">
        <f t="shared" si="35"/>
        <v>10</v>
      </c>
      <c r="S35" s="55" t="str">
        <f t="shared" si="36"/>
        <v>)</v>
      </c>
      <c r="T35" s="61" t="str">
        <f t="shared" si="37"/>
        <v>(</v>
      </c>
      <c r="U35" s="62" t="str">
        <f t="shared" si="38"/>
        <v>Si</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3082</v>
      </c>
      <c r="D37" s="125" t="s">
        <v>1017</v>
      </c>
      <c r="E37" s="51" t="s">
        <v>1016</v>
      </c>
      <c r="F37" s="52" t="s">
        <v>988</v>
      </c>
      <c r="G37" s="52">
        <v>7</v>
      </c>
      <c r="H37" s="51"/>
      <c r="I37" s="51"/>
      <c r="J37" s="53"/>
      <c r="K37" s="53"/>
      <c r="L37" s="77" t="str">
        <f>IF(C37="","",_xlfn.CONCAT("            { line: ","""",C37,", ",M37:AN37,""", sC: ","""",B37,"""},"))</f>
        <v xml:space="preserve">            { line: "Oh Dios, tú eres mi Dios, por ti madrugo,, (La,m,20)(Si,7,250)", sC: "tc"},</v>
      </c>
      <c r="M37" s="55" t="str">
        <f t="shared" si="30"/>
        <v>(</v>
      </c>
      <c r="N37" s="56" t="str">
        <f t="shared" si="31"/>
        <v>La</v>
      </c>
      <c r="O37" s="57" t="str">
        <f t="shared" si="32"/>
        <v>,</v>
      </c>
      <c r="P37" s="58" t="str">
        <f t="shared" si="33"/>
        <v>m</v>
      </c>
      <c r="Q37" s="59" t="str">
        <f t="shared" si="34"/>
        <v>,</v>
      </c>
      <c r="R37" s="60">
        <f t="shared" si="35"/>
        <v>20</v>
      </c>
      <c r="S37" s="55" t="str">
        <f t="shared" si="36"/>
        <v>)</v>
      </c>
      <c r="T37" s="61" t="str">
        <f t="shared" si="37"/>
        <v>(</v>
      </c>
      <c r="U37" s="62" t="str">
        <f t="shared" si="38"/>
        <v>Si</v>
      </c>
      <c r="V37" s="63" t="str">
        <f t="shared" si="39"/>
        <v>,</v>
      </c>
      <c r="W37" s="64">
        <f t="shared" si="40"/>
        <v>7</v>
      </c>
      <c r="X37" s="63" t="str">
        <f t="shared" si="41"/>
        <v>,</v>
      </c>
      <c r="Y37" s="63">
        <f t="shared" si="42"/>
        <v>250</v>
      </c>
      <c r="Z37" s="55" t="str">
        <f t="shared" si="43"/>
        <v>)</v>
      </c>
      <c r="AA37" s="65" t="str">
        <f t="shared" si="44"/>
        <v/>
      </c>
      <c r="AB37" s="56" t="str">
        <f t="shared" si="45"/>
        <v/>
      </c>
      <c r="AC37" s="66" t="str">
        <f t="shared" si="46"/>
        <v/>
      </c>
      <c r="AD37" s="58" t="str">
        <f t="shared" si="47"/>
        <v/>
      </c>
      <c r="AE37" s="67" t="str">
        <f t="shared" si="48"/>
        <v/>
      </c>
      <c r="AF37" s="60" t="str">
        <f t="shared" si="49"/>
        <v/>
      </c>
      <c r="AG37" s="60" t="str">
        <f t="shared" si="50"/>
        <v/>
      </c>
      <c r="AH37" s="68" t="str">
        <f t="shared" si="51"/>
        <v/>
      </c>
      <c r="AI37" s="69" t="str">
        <f t="shared" si="52"/>
        <v/>
      </c>
      <c r="AJ37" s="63" t="str">
        <f t="shared" si="53"/>
        <v/>
      </c>
      <c r="AK37" s="63" t="str">
        <f t="shared" si="54"/>
        <v/>
      </c>
      <c r="AL37" s="63" t="str">
        <f t="shared" si="55"/>
        <v/>
      </c>
      <c r="AM37" s="63" t="str">
        <f t="shared" si="56"/>
        <v/>
      </c>
      <c r="AN37" s="63" t="str">
        <f t="shared" si="57"/>
        <v/>
      </c>
    </row>
    <row r="38" spans="1:40" ht="24.5" thickTop="1" thickBot="1" x14ac:dyDescent="0.55000000000000004">
      <c r="C38" s="124" t="s">
        <v>3083</v>
      </c>
      <c r="D38" s="125" t="s">
        <v>1017</v>
      </c>
      <c r="E38" s="51" t="s">
        <v>1016</v>
      </c>
      <c r="F38" s="52" t="s">
        <v>988</v>
      </c>
      <c r="G38" s="52">
        <v>7</v>
      </c>
      <c r="H38" s="51"/>
      <c r="I38" s="51"/>
      <c r="J38" s="53"/>
      <c r="K38" s="53"/>
      <c r="L38" s="77" t="str">
        <f t="shared" ref="L38:L40" si="58">IF(C38="","",_xlfn.CONCAT("            { line: ","""",C38,", ",M38:AN38,""", sC: ","""",B38,"""},"))</f>
        <v xml:space="preserve">            { line: "mi alma está sedienta de ti,, (La,m,20)(Si,7,250)", sC: ""},</v>
      </c>
      <c r="M38" s="55" t="str">
        <f t="shared" si="30"/>
        <v>(</v>
      </c>
      <c r="N38" s="56" t="str">
        <f t="shared" si="31"/>
        <v>La</v>
      </c>
      <c r="O38" s="57" t="str">
        <f t="shared" si="32"/>
        <v>,</v>
      </c>
      <c r="P38" s="58" t="str">
        <f t="shared" si="33"/>
        <v>m</v>
      </c>
      <c r="Q38" s="59" t="str">
        <f t="shared" si="34"/>
        <v>,</v>
      </c>
      <c r="R38" s="60">
        <f t="shared" si="35"/>
        <v>20</v>
      </c>
      <c r="S38" s="55" t="str">
        <f t="shared" si="36"/>
        <v>)</v>
      </c>
      <c r="T38" s="61" t="str">
        <f t="shared" si="37"/>
        <v>(</v>
      </c>
      <c r="U38" s="62" t="str">
        <f t="shared" si="38"/>
        <v>Si</v>
      </c>
      <c r="V38" s="63" t="str">
        <f t="shared" si="39"/>
        <v>,</v>
      </c>
      <c r="W38" s="64">
        <f t="shared" si="40"/>
        <v>7</v>
      </c>
      <c r="X38" s="63" t="str">
        <f t="shared" si="41"/>
        <v>,</v>
      </c>
      <c r="Y38" s="63">
        <f t="shared" si="42"/>
        <v>250</v>
      </c>
      <c r="Z38" s="55" t="str">
        <f t="shared" si="43"/>
        <v>)</v>
      </c>
      <c r="AA38" s="65" t="str">
        <f t="shared" si="44"/>
        <v/>
      </c>
      <c r="AB38" s="56" t="str">
        <f t="shared" si="45"/>
        <v/>
      </c>
      <c r="AC38" s="66" t="str">
        <f t="shared" si="46"/>
        <v/>
      </c>
      <c r="AD38" s="58" t="str">
        <f t="shared" si="47"/>
        <v/>
      </c>
      <c r="AE38" s="67" t="str">
        <f t="shared" si="48"/>
        <v/>
      </c>
      <c r="AF38" s="60" t="str">
        <f t="shared" si="49"/>
        <v/>
      </c>
      <c r="AG38" s="60" t="str">
        <f t="shared" si="50"/>
        <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C39" s="124" t="s">
        <v>3084</v>
      </c>
      <c r="D39" s="125" t="s">
        <v>1106</v>
      </c>
      <c r="E39" s="51"/>
      <c r="F39" s="52" t="s">
        <v>988</v>
      </c>
      <c r="G39" s="52">
        <v>7</v>
      </c>
      <c r="H39" s="51"/>
      <c r="I39" s="51"/>
      <c r="J39" s="53"/>
      <c r="K39" s="53"/>
      <c r="L39" s="54" t="str">
        <f t="shared" si="58"/>
        <v xml:space="preserve">            { line: "mi carne tiene ansia de ti,, (Do,,10)(Si,7,250)", sC: ""},</v>
      </c>
      <c r="M39" s="55" t="str">
        <f>IF(N39="","","(")</f>
        <v>(</v>
      </c>
      <c r="N39" s="56" t="str">
        <f>IF(D39="","",D39)</f>
        <v>Do</v>
      </c>
      <c r="O39" s="57" t="str">
        <f>IF(N39="","",",")</f>
        <v>,</v>
      </c>
      <c r="P39" s="58" t="str">
        <f>IF(E39="","",E39)</f>
        <v/>
      </c>
      <c r="Q39" s="59" t="str">
        <f>IF(N39="","",",")</f>
        <v>,</v>
      </c>
      <c r="R39" s="60">
        <f t="shared" si="35"/>
        <v>10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3085</v>
      </c>
      <c r="D40" s="125" t="s">
        <v>1106</v>
      </c>
      <c r="E40" s="51"/>
      <c r="F40" s="52" t="s">
        <v>1017</v>
      </c>
      <c r="G40" s="52" t="s">
        <v>1016</v>
      </c>
      <c r="H40" s="51" t="s">
        <v>988</v>
      </c>
      <c r="I40" s="51">
        <v>7</v>
      </c>
      <c r="J40" s="53"/>
      <c r="K40" s="53"/>
      <c r="L40" s="54" t="str">
        <f t="shared" si="58"/>
        <v xml:space="preserve">            { line: "como tierra reseca, agostada, sin agua., (Do,,10)(La,m,250)(Si,7,350)", sC: ""},</v>
      </c>
      <c r="M40" s="55" t="str">
        <f>IF(N40="","","(")</f>
        <v>(</v>
      </c>
      <c r="N40" s="56" t="str">
        <f>IF(D40="","",D40)</f>
        <v>Do</v>
      </c>
      <c r="O40" s="57" t="str">
        <f>IF(N40="","",",")</f>
        <v>,</v>
      </c>
      <c r="P40" s="58" t="str">
        <f>IF(E40="","",E40)</f>
        <v/>
      </c>
      <c r="Q40" s="59" t="str">
        <f>IF(N40="","",",")</f>
        <v>,</v>
      </c>
      <c r="R40" s="60">
        <f t="shared" si="35"/>
        <v>10</v>
      </c>
      <c r="S40" s="55" t="str">
        <f>IF(N40="","",")")</f>
        <v>)</v>
      </c>
      <c r="T40" s="61" t="str">
        <f>IF(U40="","","(")</f>
        <v>(</v>
      </c>
      <c r="U40" s="62" t="str">
        <f>IF(F40="","",F40)</f>
        <v>La</v>
      </c>
      <c r="V40" s="63" t="str">
        <f>IF(U40="","",",")</f>
        <v>,</v>
      </c>
      <c r="W40" s="64" t="str">
        <f>IF(G40="","",G40)</f>
        <v>m</v>
      </c>
      <c r="X40" s="63" t="str">
        <f>IF(U40="","",",")</f>
        <v>,</v>
      </c>
      <c r="Y40" s="63">
        <f>IF(U40="","",250)</f>
        <v>250</v>
      </c>
      <c r="Z40" s="55" t="str">
        <f>IF(U40="","",")")</f>
        <v>)</v>
      </c>
      <c r="AA40" s="65" t="str">
        <f>IF(AB40="","","(")</f>
        <v>(</v>
      </c>
      <c r="AB40" s="56" t="str">
        <f>IF(H40="","",H40)</f>
        <v>Si</v>
      </c>
      <c r="AC40" s="66" t="str">
        <f>IF(AB40="","",",")</f>
        <v>,</v>
      </c>
      <c r="AD40" s="58">
        <f>IF(I40="","",I40)</f>
        <v>7</v>
      </c>
      <c r="AE40" s="67" t="str">
        <f>IF(AB40="","",",")</f>
        <v>,</v>
      </c>
      <c r="AF40" s="60">
        <f>IF(AB40="","",350)</f>
        <v>350</v>
      </c>
      <c r="AG40" s="60" t="str">
        <f>IF(AB40="","",")")</f>
        <v>)</v>
      </c>
      <c r="AH40" s="68" t="str">
        <f>IF(AI40="","","(")</f>
        <v/>
      </c>
      <c r="AI40" s="69" t="str">
        <f>IF(J40="","",J40)</f>
        <v/>
      </c>
      <c r="AJ40" s="63" t="str">
        <f>IF(AI40="","",",")</f>
        <v/>
      </c>
      <c r="AK40" s="63" t="str">
        <f>IF(K40="","",K40)</f>
        <v/>
      </c>
      <c r="AL40" s="63" t="str">
        <f>IF(AI40="","",",")</f>
        <v/>
      </c>
      <c r="AM40" s="63" t="str">
        <f>IF(AI40="","",450)</f>
        <v/>
      </c>
      <c r="AN40" s="63" t="str">
        <f>IF(AI40="","",")")</f>
        <v/>
      </c>
    </row>
    <row r="41" spans="1:40" ht="26.5" outlineLevel="1" thickTop="1" thickBot="1" x14ac:dyDescent="0.55000000000000004">
      <c r="A41" s="72"/>
      <c r="B41" s="72"/>
      <c r="C41" s="72"/>
      <c r="D41" s="73"/>
      <c r="E41" s="73"/>
      <c r="F41" s="73"/>
      <c r="G41" s="73"/>
      <c r="H41" s="73"/>
      <c r="I41" s="73"/>
      <c r="J41" s="73"/>
      <c r="K41" s="73"/>
      <c r="L41" s="74" t="s">
        <v>997</v>
      </c>
      <c r="M41" s="55"/>
      <c r="N41" s="56"/>
      <c r="O41" s="57"/>
      <c r="P41" s="58"/>
      <c r="Q41" s="59"/>
      <c r="R41" s="60" t="str">
        <f t="shared" si="35"/>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outlineLevel="1" thickTop="1" thickBot="1" x14ac:dyDescent="0.55000000000000004">
      <c r="C42" s="78" t="s">
        <v>999</v>
      </c>
      <c r="D42" s="79"/>
      <c r="E42" s="79"/>
      <c r="F42" s="79"/>
      <c r="G42" s="79"/>
      <c r="H42" s="79"/>
      <c r="I42" s="79"/>
      <c r="J42" s="79"/>
      <c r="K42" s="79"/>
      <c r="L42" s="134" t="s">
        <v>1000</v>
      </c>
      <c r="M42" s="55" t="str">
        <f t="shared" ref="M42:M45" si="59">IF(N42="","","(")</f>
        <v/>
      </c>
      <c r="N42" s="56" t="str">
        <f t="shared" ref="N42:N45" si="60">IF(D42="","",D42)</f>
        <v/>
      </c>
      <c r="O42" s="57" t="str">
        <f t="shared" ref="O42:O45" si="61">IF(N42="","",",")</f>
        <v/>
      </c>
      <c r="P42" s="58" t="str">
        <f t="shared" ref="P42:P45" si="62">IF(E42="","",E42)</f>
        <v/>
      </c>
      <c r="Q42" s="59" t="str">
        <f t="shared" ref="Q42:Q45" si="63">IF(N42="","",",")</f>
        <v/>
      </c>
      <c r="R42" s="60" t="str">
        <f t="shared" si="35"/>
        <v/>
      </c>
      <c r="S42" s="55" t="str">
        <f t="shared" ref="S42:S45" si="64">IF(N42="","",")")</f>
        <v/>
      </c>
      <c r="T42" s="61" t="str">
        <f t="shared" ref="T42:T45" si="65">IF(U42="","","(")</f>
        <v/>
      </c>
      <c r="U42" s="62" t="str">
        <f t="shared" ref="U42:U45" si="66">IF(F42="","",F42)</f>
        <v/>
      </c>
      <c r="V42" s="63" t="str">
        <f t="shared" ref="V42:V45" si="67">IF(U42="","",",")</f>
        <v/>
      </c>
      <c r="W42" s="64" t="str">
        <f t="shared" ref="W42:W45" si="68">IF(G42="","",G42)</f>
        <v/>
      </c>
      <c r="X42" s="63" t="str">
        <f t="shared" ref="X42:X45" si="69">IF(U42="","",",")</f>
        <v/>
      </c>
      <c r="Y42" s="63" t="str">
        <f t="shared" ref="Y42:Y45" si="70">IF(U42="","",250)</f>
        <v/>
      </c>
      <c r="Z42" s="55" t="str">
        <f t="shared" ref="Z42:Z45" si="71">IF(U42="","",")")</f>
        <v/>
      </c>
      <c r="AA42" s="65" t="str">
        <f t="shared" ref="AA42:AA45" si="72">IF(AB42="","","(")</f>
        <v/>
      </c>
      <c r="AB42" s="56" t="str">
        <f t="shared" ref="AB42:AB45" si="73">IF(H42="","",H42)</f>
        <v/>
      </c>
      <c r="AC42" s="66" t="str">
        <f t="shared" ref="AC42:AC45" si="74">IF(AB42="","",",")</f>
        <v/>
      </c>
      <c r="AD42" s="58" t="str">
        <f t="shared" ref="AD42:AD45" si="75">IF(I42="","",I42)</f>
        <v/>
      </c>
      <c r="AE42" s="67" t="str">
        <f t="shared" ref="AE42:AE45" si="76">IF(AB42="","",",")</f>
        <v/>
      </c>
      <c r="AF42" s="60" t="str">
        <f t="shared" ref="AF42:AF45" si="77">IF(AB42="","",350)</f>
        <v/>
      </c>
      <c r="AG42" s="60" t="str">
        <f t="shared" ref="AG42:AG45" si="78">IF(AB42="","",")")</f>
        <v/>
      </c>
      <c r="AH42" s="68" t="str">
        <f t="shared" ref="AH42:AH45" si="79">IF(AI42="","","(")</f>
        <v/>
      </c>
      <c r="AI42" s="69" t="str">
        <f t="shared" ref="AI42:AI45" si="80">IF(J42="","",J42)</f>
        <v/>
      </c>
      <c r="AJ42" s="63" t="str">
        <f t="shared" ref="AJ42:AJ45" si="81">IF(AI42="","",",")</f>
        <v/>
      </c>
      <c r="AK42" s="63" t="str">
        <f t="shared" ref="AK42:AK45" si="82">IF(K42="","",K42)</f>
        <v/>
      </c>
      <c r="AL42" s="63" t="str">
        <f t="shared" ref="AL42:AL45" si="83">IF(AI42="","",",")</f>
        <v/>
      </c>
      <c r="AM42" s="63" t="str">
        <f t="shared" ref="AM42:AM45" si="84">IF(AI42="","",450)</f>
        <v/>
      </c>
      <c r="AN42" s="63" t="str">
        <f t="shared" ref="AN42:AN45" si="85">IF(AI42="","",")")</f>
        <v/>
      </c>
    </row>
    <row r="43" spans="1:40" ht="24.5" outlineLevel="1" thickTop="1" thickBot="1" x14ac:dyDescent="0.55000000000000004">
      <c r="B43" t="s">
        <v>1001</v>
      </c>
      <c r="C43" s="81" t="s">
        <v>3079</v>
      </c>
      <c r="D43" s="82" t="s">
        <v>1015</v>
      </c>
      <c r="E43" s="82" t="s">
        <v>1016</v>
      </c>
      <c r="F43" s="82" t="s">
        <v>1017</v>
      </c>
      <c r="G43" s="82" t="s">
        <v>1016</v>
      </c>
      <c r="H43" s="82"/>
      <c r="I43" s="82"/>
      <c r="J43" s="82"/>
      <c r="K43" s="82"/>
      <c r="L43" s="135" t="str">
        <f>IF(C43="","",_xlfn.CONCAT("       triggerLine: ","""",C43,", ",M43:AN43,""", sC: ","""",B43,""", lines: ["))</f>
        <v xml:space="preserve">       triggerLine: "MI ALMA ESTÁ SEDIENTA DE TI,, (Mi,m,20)(La,m,250)", sC: "ta as", lines: [</v>
      </c>
      <c r="M43" s="55" t="str">
        <f t="shared" si="59"/>
        <v>(</v>
      </c>
      <c r="N43" s="56" t="str">
        <f t="shared" si="60"/>
        <v>Mi</v>
      </c>
      <c r="O43" s="57" t="str">
        <f t="shared" si="61"/>
        <v>,</v>
      </c>
      <c r="P43" s="58" t="str">
        <f t="shared" si="62"/>
        <v>m</v>
      </c>
      <c r="Q43" s="59" t="str">
        <f t="shared" si="63"/>
        <v>,</v>
      </c>
      <c r="R43" s="60">
        <f t="shared" si="35"/>
        <v>20</v>
      </c>
      <c r="S43" s="55" t="str">
        <f t="shared" si="64"/>
        <v>)</v>
      </c>
      <c r="T43" s="61" t="str">
        <f t="shared" si="65"/>
        <v>(</v>
      </c>
      <c r="U43" s="62" t="str">
        <f t="shared" si="66"/>
        <v>La</v>
      </c>
      <c r="V43" s="63" t="str">
        <f t="shared" si="67"/>
        <v>,</v>
      </c>
      <c r="W43" s="64" t="str">
        <f t="shared" si="68"/>
        <v>m</v>
      </c>
      <c r="X43" s="63" t="str">
        <f t="shared" si="69"/>
        <v>,</v>
      </c>
      <c r="Y43" s="63">
        <f t="shared" si="70"/>
        <v>250</v>
      </c>
      <c r="Z43" s="55" t="str">
        <f t="shared" si="71"/>
        <v>)</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4.5" outlineLevel="1" thickTop="1" thickBot="1" x14ac:dyDescent="0.55000000000000004">
      <c r="B44" t="s">
        <v>3101</v>
      </c>
      <c r="C44" s="84" t="s">
        <v>3080</v>
      </c>
      <c r="D44" s="85" t="s">
        <v>988</v>
      </c>
      <c r="E44" s="85">
        <v>7</v>
      </c>
      <c r="F44" s="85"/>
      <c r="G44" s="85"/>
      <c r="H44" s="86"/>
      <c r="I44" s="86"/>
      <c r="J44" s="86"/>
      <c r="K44" s="86"/>
      <c r="L44" s="136" t="str">
        <f>IF(C44="","",_xlfn.CONCAT("            { line: ","""",C44,", ",M44:AN44,""", sC: ","""",B44,"""},"))</f>
        <v xml:space="preserve">            { line: "SEÑOR, DIOS MÍO;, (Si,7,20)", sC: "as  r1"},</v>
      </c>
      <c r="M44" s="55" t="str">
        <f t="shared" si="59"/>
        <v>(</v>
      </c>
      <c r="N44" s="56" t="str">
        <f t="shared" si="60"/>
        <v>Si</v>
      </c>
      <c r="O44" s="57" t="str">
        <f t="shared" si="61"/>
        <v>,</v>
      </c>
      <c r="P44" s="58">
        <f t="shared" si="62"/>
        <v>7</v>
      </c>
      <c r="Q44" s="59" t="str">
        <f t="shared" si="63"/>
        <v>,</v>
      </c>
      <c r="R44" s="60">
        <f t="shared" si="35"/>
        <v>20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outlineLevel="1" thickTop="1" thickBot="1" x14ac:dyDescent="0.55000000000000004">
      <c r="B45" t="s">
        <v>1003</v>
      </c>
      <c r="C45" s="92" t="s">
        <v>3081</v>
      </c>
      <c r="D45" s="82" t="s">
        <v>1106</v>
      </c>
      <c r="E45" s="82"/>
      <c r="F45" s="82" t="s">
        <v>988</v>
      </c>
      <c r="G45" s="82">
        <v>7</v>
      </c>
      <c r="H45" s="82"/>
      <c r="I45" s="82"/>
      <c r="J45" s="82"/>
      <c r="K45" s="82"/>
      <c r="L45" s="137" t="str">
        <f>IF(C45="","",_xlfn.CONCAT("            { line: ","""",C45,", ",M45:AN45,""", sC: ","""",B45,"""},  ]},"))</f>
        <v xml:space="preserve">            { line: "MI ALMA ESTÁ SEDIENTA DE TI., (Do,,10)(Si,7,250)", sC: "as"},  ]},</v>
      </c>
      <c r="M45" s="55" t="str">
        <f t="shared" si="59"/>
        <v>(</v>
      </c>
      <c r="N45" s="56" t="str">
        <f t="shared" si="60"/>
        <v>Do</v>
      </c>
      <c r="O45" s="57" t="str">
        <f t="shared" si="61"/>
        <v>,</v>
      </c>
      <c r="P45" s="58" t="str">
        <f t="shared" si="62"/>
        <v/>
      </c>
      <c r="Q45" s="59" t="str">
        <f t="shared" si="63"/>
        <v>,</v>
      </c>
      <c r="R45" s="60">
        <f t="shared" si="35"/>
        <v>10</v>
      </c>
      <c r="S45" s="55" t="str">
        <f t="shared" si="64"/>
        <v>)</v>
      </c>
      <c r="T45" s="61" t="str">
        <f t="shared" si="65"/>
        <v>(</v>
      </c>
      <c r="U45" s="62" t="str">
        <f t="shared" si="66"/>
        <v>Si</v>
      </c>
      <c r="V45" s="63" t="str">
        <f t="shared" si="67"/>
        <v>,</v>
      </c>
      <c r="W45" s="64">
        <f t="shared" si="68"/>
        <v>7</v>
      </c>
      <c r="X45" s="63" t="str">
        <f t="shared" si="69"/>
        <v>,</v>
      </c>
      <c r="Y45" s="63">
        <f t="shared" si="70"/>
        <v>250</v>
      </c>
      <c r="Z45" s="55" t="str">
        <f t="shared" si="71"/>
        <v>)</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35"/>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B47" t="s">
        <v>1018</v>
      </c>
      <c r="C47" s="124" t="s">
        <v>3086</v>
      </c>
      <c r="D47" s="125" t="s">
        <v>1017</v>
      </c>
      <c r="E47" s="51" t="s">
        <v>1016</v>
      </c>
      <c r="F47" s="52" t="s">
        <v>988</v>
      </c>
      <c r="G47" s="52">
        <v>7</v>
      </c>
      <c r="H47" s="51"/>
      <c r="I47" s="51"/>
      <c r="J47" s="53"/>
      <c r="K47" s="53"/>
      <c r="L47" s="77" t="str">
        <f>IF(C47="","",_xlfn.CONCAT("            { line: ","""",C47,", ",M47:AN47,""", sC: ","""",B47,"""},"))</f>
        <v xml:space="preserve">            { line: "¡Cómo te contemplaba en el santuario, (La,m,20)(Si,7,250)", sC: "tc"},</v>
      </c>
      <c r="M47" s="55" t="str">
        <f t="shared" ref="M47:M48" si="86">IF(N47="","","(")</f>
        <v>(</v>
      </c>
      <c r="N47" s="56" t="str">
        <f t="shared" ref="N47:N48" si="87">IF(D47="","",D47)</f>
        <v>La</v>
      </c>
      <c r="O47" s="57" t="str">
        <f t="shared" ref="O47:O48" si="88">IF(N47="","",",")</f>
        <v>,</v>
      </c>
      <c r="P47" s="58" t="str">
        <f t="shared" ref="P47:P48" si="89">IF(E47="","",E47)</f>
        <v>m</v>
      </c>
      <c r="Q47" s="59" t="str">
        <f t="shared" ref="Q47:Q48" si="90">IF(N47="","",",")</f>
        <v>,</v>
      </c>
      <c r="R47" s="60">
        <f t="shared" si="35"/>
        <v>20</v>
      </c>
      <c r="S47" s="55" t="str">
        <f t="shared" ref="S47:S48" si="91">IF(N47="","",")")</f>
        <v>)</v>
      </c>
      <c r="T47" s="61" t="str">
        <f t="shared" ref="T47:T48" si="92">IF(U47="","","(")</f>
        <v>(</v>
      </c>
      <c r="U47" s="62" t="str">
        <f t="shared" ref="U47:U48" si="93">IF(F47="","",F47)</f>
        <v>Si</v>
      </c>
      <c r="V47" s="63" t="str">
        <f t="shared" ref="V47:V48" si="94">IF(U47="","",",")</f>
        <v>,</v>
      </c>
      <c r="W47" s="64">
        <f t="shared" ref="W47:W48" si="95">IF(G47="","",G47)</f>
        <v>7</v>
      </c>
      <c r="X47" s="63" t="str">
        <f t="shared" ref="X47:X48" si="96">IF(U47="","",",")</f>
        <v>,</v>
      </c>
      <c r="Y47" s="63">
        <f t="shared" ref="Y47:Y48" si="97">IF(U47="","",250)</f>
        <v>250</v>
      </c>
      <c r="Z47" s="55" t="str">
        <f t="shared" ref="Z47:Z48" si="98">IF(U47="","",")")</f>
        <v>)</v>
      </c>
      <c r="AA47" s="65" t="str">
        <f t="shared" ref="AA47:AA48" si="99">IF(AB47="","","(")</f>
        <v/>
      </c>
      <c r="AB47" s="56" t="str">
        <f t="shared" ref="AB47:AB48" si="100">IF(H47="","",H47)</f>
        <v/>
      </c>
      <c r="AC47" s="66" t="str">
        <f t="shared" ref="AC47:AC48" si="101">IF(AB47="","",",")</f>
        <v/>
      </c>
      <c r="AD47" s="58" t="str">
        <f t="shared" ref="AD47:AD48" si="102">IF(I47="","",I47)</f>
        <v/>
      </c>
      <c r="AE47" s="67" t="str">
        <f t="shared" ref="AE47:AE48" si="103">IF(AB47="","",",")</f>
        <v/>
      </c>
      <c r="AF47" s="60" t="str">
        <f t="shared" ref="AF47:AF48" si="104">IF(AB47="","",350)</f>
        <v/>
      </c>
      <c r="AG47" s="60" t="str">
        <f t="shared" ref="AG47:AG48" si="105">IF(AB47="","",")")</f>
        <v/>
      </c>
      <c r="AH47" s="68" t="str">
        <f t="shared" ref="AH47:AH48" si="106">IF(AI47="","","(")</f>
        <v/>
      </c>
      <c r="AI47" s="69" t="str">
        <f t="shared" ref="AI47:AI48" si="107">IF(J47="","",J47)</f>
        <v/>
      </c>
      <c r="AJ47" s="63" t="str">
        <f t="shared" ref="AJ47:AJ48" si="108">IF(AI47="","",",")</f>
        <v/>
      </c>
      <c r="AK47" s="63" t="str">
        <f t="shared" ref="AK47:AK48" si="109">IF(K47="","",K47)</f>
        <v/>
      </c>
      <c r="AL47" s="63" t="str">
        <f t="shared" ref="AL47:AL48" si="110">IF(AI47="","",",")</f>
        <v/>
      </c>
      <c r="AM47" s="63" t="str">
        <f t="shared" ref="AM47:AM48" si="111">IF(AI47="","",450)</f>
        <v/>
      </c>
      <c r="AN47" s="63" t="str">
        <f t="shared" ref="AN47:AN48" si="112">IF(AI47="","",")")</f>
        <v/>
      </c>
    </row>
    <row r="48" spans="1:40" ht="24.5" thickTop="1" thickBot="1" x14ac:dyDescent="0.55000000000000004">
      <c r="C48" s="124" t="s">
        <v>3087</v>
      </c>
      <c r="D48" s="125" t="s">
        <v>1017</v>
      </c>
      <c r="E48" s="51" t="s">
        <v>1016</v>
      </c>
      <c r="F48" s="52" t="s">
        <v>988</v>
      </c>
      <c r="G48" s="52">
        <v>7</v>
      </c>
      <c r="H48" s="51"/>
      <c r="I48" s="51"/>
      <c r="J48" s="53"/>
      <c r="K48" s="53"/>
      <c r="L48" s="77" t="str">
        <f t="shared" ref="L48:L50" si="113">IF(C48="","",_xlfn.CONCAT("            { line: ","""",C48,", ",M48:AN48,""", sC: ","""",B48,"""},"))</f>
        <v xml:space="preserve">            { line: "viendo tu fuerza y tu gloria!, (La,m,20)(Si,7,250)", sC: ""},</v>
      </c>
      <c r="M48" s="55" t="str">
        <f t="shared" si="86"/>
        <v>(</v>
      </c>
      <c r="N48" s="56" t="str">
        <f t="shared" si="87"/>
        <v>La</v>
      </c>
      <c r="O48" s="57" t="str">
        <f t="shared" si="88"/>
        <v>,</v>
      </c>
      <c r="P48" s="58" t="str">
        <f t="shared" si="89"/>
        <v>m</v>
      </c>
      <c r="Q48" s="59" t="str">
        <f t="shared" si="90"/>
        <v>,</v>
      </c>
      <c r="R48" s="60">
        <f t="shared" si="35"/>
        <v>20</v>
      </c>
      <c r="S48" s="55" t="str">
        <f t="shared" si="91"/>
        <v>)</v>
      </c>
      <c r="T48" s="61" t="str">
        <f t="shared" si="92"/>
        <v>(</v>
      </c>
      <c r="U48" s="62" t="str">
        <f t="shared" si="93"/>
        <v>Si</v>
      </c>
      <c r="V48" s="63" t="str">
        <f t="shared" si="94"/>
        <v>,</v>
      </c>
      <c r="W48" s="64">
        <f t="shared" si="95"/>
        <v>7</v>
      </c>
      <c r="X48" s="63" t="str">
        <f t="shared" si="96"/>
        <v>,</v>
      </c>
      <c r="Y48" s="63">
        <f t="shared" si="97"/>
        <v>250</v>
      </c>
      <c r="Z48" s="55" t="str">
        <f t="shared" si="98"/>
        <v>)</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4.5" thickTop="1" thickBot="1" x14ac:dyDescent="0.55000000000000004">
      <c r="C49" s="124" t="s">
        <v>3088</v>
      </c>
      <c r="D49" s="125" t="s">
        <v>1106</v>
      </c>
      <c r="E49" s="51"/>
      <c r="F49" s="52" t="s">
        <v>988</v>
      </c>
      <c r="G49" s="52">
        <v>7</v>
      </c>
      <c r="H49" s="51"/>
      <c r="I49" s="51"/>
      <c r="J49" s="53"/>
      <c r="K49" s="53"/>
      <c r="L49" s="54" t="str">
        <f t="shared" si="113"/>
        <v xml:space="preserve">            { line: "Tu gracia vale más que la vida,, (Do,,10)(Si,7,250)",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Si</v>
      </c>
      <c r="V49" s="63" t="str">
        <f>IF(U49="","",",")</f>
        <v>,</v>
      </c>
      <c r="W49" s="64">
        <f>IF(G49="","",G49)</f>
        <v>7</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124" t="s">
        <v>3089</v>
      </c>
      <c r="D50" s="125" t="s">
        <v>1106</v>
      </c>
      <c r="E50" s="51"/>
      <c r="F50" s="52" t="s">
        <v>1017</v>
      </c>
      <c r="G50" s="52" t="s">
        <v>1016</v>
      </c>
      <c r="H50" s="51" t="s">
        <v>988</v>
      </c>
      <c r="I50" s="51">
        <v>7</v>
      </c>
      <c r="J50" s="53"/>
      <c r="K50" s="53"/>
      <c r="L50" s="54" t="str">
        <f t="shared" si="113"/>
        <v xml:space="preserve">            { line: "te alabarán mis labios., (Do,,10)(La,m,250)(Si,7,350)", sC: ""},</v>
      </c>
      <c r="M50" s="55" t="str">
        <f>IF(N50="","","(")</f>
        <v>(</v>
      </c>
      <c r="N50" s="56" t="str">
        <f>IF(D50="","",D50)</f>
        <v>Do</v>
      </c>
      <c r="O50" s="57" t="str">
        <f>IF(N50="","",",")</f>
        <v>,</v>
      </c>
      <c r="P50" s="58" t="str">
        <f>IF(E50="","",E50)</f>
        <v/>
      </c>
      <c r="Q50" s="59" t="str">
        <f>IF(N50="","",",")</f>
        <v>,</v>
      </c>
      <c r="R50" s="60">
        <f t="shared" si="35"/>
        <v>10</v>
      </c>
      <c r="S50" s="55" t="str">
        <f>IF(N50="","",")")</f>
        <v>)</v>
      </c>
      <c r="T50" s="61" t="str">
        <f>IF(U50="","","(")</f>
        <v>(</v>
      </c>
      <c r="U50" s="62" t="str">
        <f>IF(F50="","",F50)</f>
        <v>La</v>
      </c>
      <c r="V50" s="63" t="str">
        <f>IF(U50="","",",")</f>
        <v>,</v>
      </c>
      <c r="W50" s="64" t="str">
        <f>IF(G50="","",G50)</f>
        <v>m</v>
      </c>
      <c r="X50" s="63" t="str">
        <f>IF(U50="","",",")</f>
        <v>,</v>
      </c>
      <c r="Y50" s="63">
        <f>IF(U50="","",250)</f>
        <v>250</v>
      </c>
      <c r="Z50" s="55" t="str">
        <f>IF(U50="","",")")</f>
        <v>)</v>
      </c>
      <c r="AA50" s="65" t="str">
        <f>IF(AB50="","","(")</f>
        <v>(</v>
      </c>
      <c r="AB50" s="56" t="str">
        <f>IF(H50="","",H50)</f>
        <v>Si</v>
      </c>
      <c r="AC50" s="66" t="str">
        <f>IF(AB50="","",",")</f>
        <v>,</v>
      </c>
      <c r="AD50" s="58">
        <f>IF(I50="","",I50)</f>
        <v>7</v>
      </c>
      <c r="AE50" s="67" t="str">
        <f>IF(AB50="","",",")</f>
        <v>,</v>
      </c>
      <c r="AF50" s="60">
        <f>IF(AB50="","",350)</f>
        <v>350</v>
      </c>
      <c r="AG50" s="60" t="str">
        <f>IF(AB50="","",")")</f>
        <v>)</v>
      </c>
      <c r="AH50" s="68" t="str">
        <f>IF(AI50="","","(")</f>
        <v/>
      </c>
      <c r="AI50" s="69" t="str">
        <f>IF(J50="","",J50)</f>
        <v/>
      </c>
      <c r="AJ50" s="63" t="str">
        <f>IF(AI50="","",",")</f>
        <v/>
      </c>
      <c r="AK50" s="63" t="str">
        <f>IF(K50="","",K50)</f>
        <v/>
      </c>
      <c r="AL50" s="63" t="str">
        <f>IF(AI50="","",",")</f>
        <v/>
      </c>
      <c r="AM50" s="63" t="str">
        <f>IF(AI50="","",450)</f>
        <v/>
      </c>
      <c r="AN50" s="63" t="str">
        <f>IF(AI50="","",")")</f>
        <v/>
      </c>
    </row>
    <row r="51" spans="1:40" ht="26.5" outlineLevel="1" thickTop="1" thickBot="1" x14ac:dyDescent="0.55000000000000004">
      <c r="A51" s="72"/>
      <c r="B51" s="72"/>
      <c r="C51" s="72"/>
      <c r="D51" s="73"/>
      <c r="E51" s="73"/>
      <c r="F51" s="73"/>
      <c r="G51" s="73"/>
      <c r="H51" s="73"/>
      <c r="I51" s="73"/>
      <c r="J51" s="73"/>
      <c r="K51" s="73"/>
      <c r="L51" s="74" t="s">
        <v>997</v>
      </c>
      <c r="M51" s="55"/>
      <c r="N51" s="56"/>
      <c r="O51" s="57"/>
      <c r="P51" s="58"/>
      <c r="Q51" s="59"/>
      <c r="R51" s="60" t="str">
        <f t="shared" ref="R51:R55" si="114">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78" t="s">
        <v>999</v>
      </c>
      <c r="D52" s="79"/>
      <c r="E52" s="79"/>
      <c r="F52" s="79"/>
      <c r="G52" s="79"/>
      <c r="H52" s="79"/>
      <c r="I52" s="79"/>
      <c r="J52" s="79"/>
      <c r="K52" s="79"/>
      <c r="L52" s="134" t="s">
        <v>1000</v>
      </c>
      <c r="M52" s="55" t="str">
        <f t="shared" ref="M52:M55" si="115">IF(N52="","","(")</f>
        <v/>
      </c>
      <c r="N52" s="56" t="str">
        <f t="shared" ref="N52:N55" si="116">IF(D52="","",D52)</f>
        <v/>
      </c>
      <c r="O52" s="57" t="str">
        <f t="shared" ref="O52:O55" si="117">IF(N52="","",",")</f>
        <v/>
      </c>
      <c r="P52" s="58" t="str">
        <f t="shared" ref="P52:P55" si="118">IF(E52="","",E52)</f>
        <v/>
      </c>
      <c r="Q52" s="59" t="str">
        <f t="shared" ref="Q52:Q55" si="119">IF(N52="","",",")</f>
        <v/>
      </c>
      <c r="R52" s="60" t="str">
        <f t="shared" si="114"/>
        <v/>
      </c>
      <c r="S52" s="55" t="str">
        <f t="shared" ref="S52:S55" si="120">IF(N52="","",")")</f>
        <v/>
      </c>
      <c r="T52" s="61" t="str">
        <f t="shared" ref="T52:T55" si="121">IF(U52="","","(")</f>
        <v/>
      </c>
      <c r="U52" s="62" t="str">
        <f t="shared" ref="U52:U55" si="122">IF(F52="","",F52)</f>
        <v/>
      </c>
      <c r="V52" s="63" t="str">
        <f t="shared" ref="V52:V55" si="123">IF(U52="","",",")</f>
        <v/>
      </c>
      <c r="W52" s="64" t="str">
        <f t="shared" ref="W52:W55" si="124">IF(G52="","",G52)</f>
        <v/>
      </c>
      <c r="X52" s="63" t="str">
        <f t="shared" ref="X52:X55" si="125">IF(U52="","",",")</f>
        <v/>
      </c>
      <c r="Y52" s="63" t="str">
        <f t="shared" ref="Y52:Y55" si="126">IF(U52="","",250)</f>
        <v/>
      </c>
      <c r="Z52" s="55" t="str">
        <f t="shared" ref="Z52:Z55" si="127">IF(U52="","",")")</f>
        <v/>
      </c>
      <c r="AA52" s="65" t="str">
        <f t="shared" ref="AA52:AA55" si="128">IF(AB52="","","(")</f>
        <v/>
      </c>
      <c r="AB52" s="56" t="str">
        <f t="shared" ref="AB52:AB55" si="129">IF(H52="","",H52)</f>
        <v/>
      </c>
      <c r="AC52" s="66" t="str">
        <f t="shared" ref="AC52:AC55" si="130">IF(AB52="","",",")</f>
        <v/>
      </c>
      <c r="AD52" s="58" t="str">
        <f t="shared" ref="AD52:AD55" si="131">IF(I52="","",I52)</f>
        <v/>
      </c>
      <c r="AE52" s="67" t="str">
        <f t="shared" ref="AE52:AE55" si="132">IF(AB52="","",",")</f>
        <v/>
      </c>
      <c r="AF52" s="60" t="str">
        <f t="shared" ref="AF52:AF55" si="133">IF(AB52="","",350)</f>
        <v/>
      </c>
      <c r="AG52" s="60" t="str">
        <f t="shared" ref="AG52:AG55" si="134">IF(AB52="","",")")</f>
        <v/>
      </c>
      <c r="AH52" s="68" t="str">
        <f t="shared" ref="AH52:AH55" si="135">IF(AI52="","","(")</f>
        <v/>
      </c>
      <c r="AI52" s="69" t="str">
        <f t="shared" ref="AI52:AI55" si="136">IF(J52="","",J52)</f>
        <v/>
      </c>
      <c r="AJ52" s="63" t="str">
        <f t="shared" ref="AJ52:AJ55" si="137">IF(AI52="","",",")</f>
        <v/>
      </c>
      <c r="AK52" s="63" t="str">
        <f t="shared" ref="AK52:AK55" si="138">IF(K52="","",K52)</f>
        <v/>
      </c>
      <c r="AL52" s="63" t="str">
        <f t="shared" ref="AL52:AL55" si="139">IF(AI52="","",",")</f>
        <v/>
      </c>
      <c r="AM52" s="63" t="str">
        <f t="shared" ref="AM52:AM55" si="140">IF(AI52="","",450)</f>
        <v/>
      </c>
      <c r="AN52" s="63" t="str">
        <f t="shared" ref="AN52:AN55" si="141">IF(AI52="","",")")</f>
        <v/>
      </c>
    </row>
    <row r="53" spans="1:40" ht="24.5" outlineLevel="1" thickTop="1" thickBot="1" x14ac:dyDescent="0.55000000000000004">
      <c r="B53" t="s">
        <v>1001</v>
      </c>
      <c r="C53" s="81" t="s">
        <v>3079</v>
      </c>
      <c r="D53" s="82" t="s">
        <v>1015</v>
      </c>
      <c r="E53" s="82" t="s">
        <v>1016</v>
      </c>
      <c r="F53" s="82" t="s">
        <v>1017</v>
      </c>
      <c r="G53" s="82" t="s">
        <v>1016</v>
      </c>
      <c r="H53" s="82"/>
      <c r="I53" s="82"/>
      <c r="J53" s="82"/>
      <c r="K53" s="82"/>
      <c r="L53" s="135" t="str">
        <f>IF(C53="","",_xlfn.CONCAT("       triggerLine: ","""",C53,", ",M53:AN53,""", sC: ","""",B53,""", lines: ["))</f>
        <v xml:space="preserve">       triggerLine: "MI ALMA ESTÁ SEDIENTA DE TI,, (Mi,m,20)(La,m,250)", sC: "ta as", lines: [</v>
      </c>
      <c r="M53" s="55" t="str">
        <f t="shared" si="115"/>
        <v>(</v>
      </c>
      <c r="N53" s="56" t="str">
        <f t="shared" si="116"/>
        <v>Mi</v>
      </c>
      <c r="O53" s="57" t="str">
        <f t="shared" si="117"/>
        <v>,</v>
      </c>
      <c r="P53" s="58" t="str">
        <f t="shared" si="118"/>
        <v>m</v>
      </c>
      <c r="Q53" s="59" t="str">
        <f t="shared" si="119"/>
        <v>,</v>
      </c>
      <c r="R53" s="60">
        <f t="shared" si="114"/>
        <v>20</v>
      </c>
      <c r="S53" s="55" t="str">
        <f t="shared" si="120"/>
        <v>)</v>
      </c>
      <c r="T53" s="61" t="str">
        <f t="shared" si="121"/>
        <v>(</v>
      </c>
      <c r="U53" s="62" t="str">
        <f t="shared" si="122"/>
        <v>La</v>
      </c>
      <c r="V53" s="63" t="str">
        <f t="shared" si="123"/>
        <v>,</v>
      </c>
      <c r="W53" s="64" t="str">
        <f t="shared" si="124"/>
        <v>m</v>
      </c>
      <c r="X53" s="63" t="str">
        <f t="shared" si="125"/>
        <v>,</v>
      </c>
      <c r="Y53" s="63">
        <f t="shared" si="126"/>
        <v>250</v>
      </c>
      <c r="Z53" s="55" t="str">
        <f t="shared" si="127"/>
        <v>)</v>
      </c>
      <c r="AA53" s="65" t="str">
        <f t="shared" si="128"/>
        <v/>
      </c>
      <c r="AB53" s="56" t="str">
        <f t="shared" si="129"/>
        <v/>
      </c>
      <c r="AC53" s="66" t="str">
        <f t="shared" si="130"/>
        <v/>
      </c>
      <c r="AD53" s="58" t="str">
        <f t="shared" si="131"/>
        <v/>
      </c>
      <c r="AE53" s="67" t="str">
        <f t="shared" si="132"/>
        <v/>
      </c>
      <c r="AF53" s="60" t="str">
        <f t="shared" si="133"/>
        <v/>
      </c>
      <c r="AG53" s="60" t="str">
        <f t="shared" si="134"/>
        <v/>
      </c>
      <c r="AH53" s="68" t="str">
        <f t="shared" si="135"/>
        <v/>
      </c>
      <c r="AI53" s="69" t="str">
        <f t="shared" si="136"/>
        <v/>
      </c>
      <c r="AJ53" s="63" t="str">
        <f t="shared" si="137"/>
        <v/>
      </c>
      <c r="AK53" s="63" t="str">
        <f t="shared" si="138"/>
        <v/>
      </c>
      <c r="AL53" s="63" t="str">
        <f t="shared" si="139"/>
        <v/>
      </c>
      <c r="AM53" s="63" t="str">
        <f t="shared" si="140"/>
        <v/>
      </c>
      <c r="AN53" s="63" t="str">
        <f t="shared" si="141"/>
        <v/>
      </c>
    </row>
    <row r="54" spans="1:40" ht="24.5" outlineLevel="1" thickTop="1" thickBot="1" x14ac:dyDescent="0.55000000000000004">
      <c r="B54" t="s">
        <v>3101</v>
      </c>
      <c r="C54" s="84" t="s">
        <v>3080</v>
      </c>
      <c r="D54" s="85" t="s">
        <v>988</v>
      </c>
      <c r="E54" s="85">
        <v>7</v>
      </c>
      <c r="F54" s="85"/>
      <c r="G54" s="85"/>
      <c r="H54" s="86"/>
      <c r="I54" s="86"/>
      <c r="J54" s="86"/>
      <c r="K54" s="86"/>
      <c r="L54" s="136" t="str">
        <f>IF(C54="","",_xlfn.CONCAT("            { line: ","""",C54,", ",M54:AN54,""", sC: ","""",B54,"""},"))</f>
        <v xml:space="preserve">            { line: "SEÑOR, DIOS MÍO;, (Si,7,20)", sC: "as  r1"},</v>
      </c>
      <c r="M54" s="55" t="str">
        <f t="shared" si="115"/>
        <v>(</v>
      </c>
      <c r="N54" s="56" t="str">
        <f t="shared" si="116"/>
        <v>Si</v>
      </c>
      <c r="O54" s="57" t="str">
        <f t="shared" si="117"/>
        <v>,</v>
      </c>
      <c r="P54" s="58">
        <f t="shared" si="118"/>
        <v>7</v>
      </c>
      <c r="Q54" s="59" t="str">
        <f t="shared" si="119"/>
        <v>,</v>
      </c>
      <c r="R54" s="60">
        <f t="shared" si="114"/>
        <v>20</v>
      </c>
      <c r="S54" s="55" t="str">
        <f t="shared" si="120"/>
        <v>)</v>
      </c>
      <c r="T54" s="61" t="str">
        <f t="shared" si="121"/>
        <v/>
      </c>
      <c r="U54" s="62" t="str">
        <f t="shared" si="122"/>
        <v/>
      </c>
      <c r="V54" s="63" t="str">
        <f t="shared" si="123"/>
        <v/>
      </c>
      <c r="W54" s="64" t="str">
        <f t="shared" si="124"/>
        <v/>
      </c>
      <c r="X54" s="63" t="str">
        <f t="shared" si="125"/>
        <v/>
      </c>
      <c r="Y54" s="63" t="str">
        <f t="shared" si="126"/>
        <v/>
      </c>
      <c r="Z54" s="55" t="str">
        <f t="shared" si="127"/>
        <v/>
      </c>
      <c r="AA54" s="65" t="str">
        <f t="shared" si="128"/>
        <v/>
      </c>
      <c r="AB54" s="56" t="str">
        <f t="shared" si="129"/>
        <v/>
      </c>
      <c r="AC54" s="66" t="str">
        <f t="shared" si="130"/>
        <v/>
      </c>
      <c r="AD54" s="58" t="str">
        <f t="shared" si="131"/>
        <v/>
      </c>
      <c r="AE54" s="67" t="str">
        <f t="shared" si="132"/>
        <v/>
      </c>
      <c r="AF54" s="60" t="str">
        <f t="shared" si="133"/>
        <v/>
      </c>
      <c r="AG54" s="60" t="str">
        <f t="shared" si="134"/>
        <v/>
      </c>
      <c r="AH54" s="68" t="str">
        <f t="shared" si="135"/>
        <v/>
      </c>
      <c r="AI54" s="69" t="str">
        <f t="shared" si="136"/>
        <v/>
      </c>
      <c r="AJ54" s="63" t="str">
        <f t="shared" si="137"/>
        <v/>
      </c>
      <c r="AK54" s="63" t="str">
        <f t="shared" si="138"/>
        <v/>
      </c>
      <c r="AL54" s="63" t="str">
        <f t="shared" si="139"/>
        <v/>
      </c>
      <c r="AM54" s="63" t="str">
        <f t="shared" si="140"/>
        <v/>
      </c>
      <c r="AN54" s="63" t="str">
        <f t="shared" si="141"/>
        <v/>
      </c>
    </row>
    <row r="55" spans="1:40" ht="24.5" outlineLevel="1" thickTop="1" thickBot="1" x14ac:dyDescent="0.55000000000000004">
      <c r="B55" t="s">
        <v>1003</v>
      </c>
      <c r="C55" s="92" t="s">
        <v>3081</v>
      </c>
      <c r="D55" s="82" t="s">
        <v>1106</v>
      </c>
      <c r="E55" s="82"/>
      <c r="F55" s="82" t="s">
        <v>988</v>
      </c>
      <c r="G55" s="82">
        <v>7</v>
      </c>
      <c r="H55" s="82"/>
      <c r="I55" s="82"/>
      <c r="J55" s="82"/>
      <c r="K55" s="82"/>
      <c r="L55" s="137" t="str">
        <f>IF(C55="","",_xlfn.CONCAT("            { line: ","""",C55,", ",M55:AN55,""", sC: ","""",B55,"""},  ]},"))</f>
        <v xml:space="preserve">            { line: "MI ALMA ESTÁ SEDIENTA DE TI., (Do,,10)(Si,7,250)", sC: "as"},  ]},</v>
      </c>
      <c r="M55" s="55" t="str">
        <f t="shared" si="115"/>
        <v>(</v>
      </c>
      <c r="N55" s="56" t="str">
        <f t="shared" si="116"/>
        <v>Do</v>
      </c>
      <c r="O55" s="57" t="str">
        <f t="shared" si="117"/>
        <v>,</v>
      </c>
      <c r="P55" s="58" t="str">
        <f t="shared" si="118"/>
        <v/>
      </c>
      <c r="Q55" s="59" t="str">
        <f t="shared" si="119"/>
        <v>,</v>
      </c>
      <c r="R55" s="60">
        <f t="shared" si="114"/>
        <v>10</v>
      </c>
      <c r="S55" s="55" t="str">
        <f t="shared" si="120"/>
        <v>)</v>
      </c>
      <c r="T55" s="61" t="str">
        <f t="shared" si="121"/>
        <v>(</v>
      </c>
      <c r="U55" s="62" t="str">
        <f t="shared" si="122"/>
        <v>Si</v>
      </c>
      <c r="V55" s="63" t="str">
        <f t="shared" si="123"/>
        <v>,</v>
      </c>
      <c r="W55" s="64">
        <f t="shared" si="124"/>
        <v>7</v>
      </c>
      <c r="X55" s="63" t="str">
        <f t="shared" si="125"/>
        <v>,</v>
      </c>
      <c r="Y55" s="63">
        <f t="shared" si="126"/>
        <v>250</v>
      </c>
      <c r="Z55" s="55" t="str">
        <f t="shared" si="127"/>
        <v>)</v>
      </c>
      <c r="AA55" s="65" t="str">
        <f t="shared" si="128"/>
        <v/>
      </c>
      <c r="AB55" s="56" t="str">
        <f t="shared" si="129"/>
        <v/>
      </c>
      <c r="AC55" s="66" t="str">
        <f t="shared" si="130"/>
        <v/>
      </c>
      <c r="AD55" s="58" t="str">
        <f t="shared" si="131"/>
        <v/>
      </c>
      <c r="AE55" s="67" t="str">
        <f t="shared" si="132"/>
        <v/>
      </c>
      <c r="AF55" s="60" t="str">
        <f t="shared" si="133"/>
        <v/>
      </c>
      <c r="AG55" s="60" t="str">
        <f t="shared" si="134"/>
        <v/>
      </c>
      <c r="AH55" s="68" t="str">
        <f t="shared" si="135"/>
        <v/>
      </c>
      <c r="AI55" s="69" t="str">
        <f t="shared" si="136"/>
        <v/>
      </c>
      <c r="AJ55" s="63" t="str">
        <f t="shared" si="137"/>
        <v/>
      </c>
      <c r="AK55" s="63" t="str">
        <f t="shared" si="138"/>
        <v/>
      </c>
      <c r="AL55" s="63" t="str">
        <f t="shared" si="139"/>
        <v/>
      </c>
      <c r="AM55" s="63" t="str">
        <f t="shared" si="140"/>
        <v/>
      </c>
      <c r="AN55" s="63" t="str">
        <f t="shared" si="141"/>
        <v/>
      </c>
    </row>
    <row r="56" spans="1:40" ht="36.5" thickTop="1" thickBot="1" x14ac:dyDescent="0.55000000000000004">
      <c r="A56" s="75"/>
      <c r="B56" s="75"/>
      <c r="C56" s="75" t="s">
        <v>2401</v>
      </c>
      <c r="D56" s="76"/>
      <c r="E56" s="76"/>
      <c r="F56" s="76"/>
      <c r="G56" s="76"/>
      <c r="H56" s="76"/>
      <c r="I56" s="76"/>
      <c r="J56" s="76"/>
      <c r="K56" s="76"/>
      <c r="L56" s="123" t="s">
        <v>998</v>
      </c>
      <c r="M56" s="126"/>
      <c r="N56" s="56"/>
      <c r="O56" s="127"/>
      <c r="P56" s="58"/>
      <c r="Q56" s="128"/>
      <c r="R56" s="60" t="str">
        <f t="shared" si="35"/>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4.5" thickTop="1" thickBot="1" x14ac:dyDescent="0.55000000000000004">
      <c r="C57" s="124" t="s">
        <v>2353</v>
      </c>
      <c r="D57" s="125"/>
      <c r="E57" s="51"/>
      <c r="F57" s="52"/>
      <c r="G57" s="52"/>
      <c r="H57" s="51"/>
      <c r="I57" s="51"/>
      <c r="J57" s="53"/>
      <c r="K57" s="53"/>
      <c r="L57" s="77" t="str">
        <f t="shared" ref="L57:L58" si="142">IF(C57="","",_xlfn.CONCAT("            { line: ","""",C57,", ",M57:AN57,""", sC: ","""",B57,"""},"))</f>
        <v xml:space="preserve">            { line: "Modelo II, ", sC: ""},</v>
      </c>
      <c r="M57" s="55" t="str">
        <f t="shared" ref="M57:M58" si="143">IF(N57="","","(")</f>
        <v/>
      </c>
      <c r="N57" s="56" t="str">
        <f t="shared" ref="N57:N58" si="144">IF(D57="","",D57)</f>
        <v/>
      </c>
      <c r="O57" s="57" t="str">
        <f t="shared" ref="O57:O58" si="145">IF(N57="","",",")</f>
        <v/>
      </c>
      <c r="P57" s="58" t="str">
        <f t="shared" ref="P57:P58" si="146">IF(E57="","",E57)</f>
        <v/>
      </c>
      <c r="Q57" s="59" t="str">
        <f t="shared" ref="Q57:Q58" si="147">IF(N57="","",",")</f>
        <v/>
      </c>
      <c r="R57" s="60" t="str">
        <f t="shared" si="35"/>
        <v/>
      </c>
      <c r="S57" s="55" t="str">
        <f t="shared" ref="S57:S58" si="148">IF(N57="","",")")</f>
        <v/>
      </c>
      <c r="T57" s="61" t="str">
        <f t="shared" ref="T57:T58" si="149">IF(U57="","","(")</f>
        <v/>
      </c>
      <c r="U57" s="62" t="str">
        <f t="shared" ref="U57:U58" si="150">IF(F57="","",F57)</f>
        <v/>
      </c>
      <c r="V57" s="63" t="str">
        <f t="shared" ref="V57:V58" si="151">IF(U57="","",",")</f>
        <v/>
      </c>
      <c r="W57" s="64" t="str">
        <f t="shared" ref="W57:W58" si="152">IF(G57="","",G57)</f>
        <v/>
      </c>
      <c r="X57" s="63" t="str">
        <f t="shared" ref="X57:X58" si="153">IF(U57="","",",")</f>
        <v/>
      </c>
      <c r="Y57" s="63" t="str">
        <f t="shared" ref="Y57:Y58" si="154">IF(U57="","",250)</f>
        <v/>
      </c>
      <c r="Z57" s="55" t="str">
        <f t="shared" ref="Z57:Z58" si="155">IF(U57="","",")")</f>
        <v/>
      </c>
      <c r="AA57" s="65" t="str">
        <f t="shared" ref="AA57:AA58" si="156">IF(AB57="","","(")</f>
        <v/>
      </c>
      <c r="AB57" s="56" t="str">
        <f t="shared" ref="AB57:AB58" si="157">IF(H57="","",H57)</f>
        <v/>
      </c>
      <c r="AC57" s="66" t="str">
        <f t="shared" ref="AC57:AC58" si="158">IF(AB57="","",",")</f>
        <v/>
      </c>
      <c r="AD57" s="58" t="str">
        <f t="shared" ref="AD57:AD58" si="159">IF(I57="","",I57)</f>
        <v/>
      </c>
      <c r="AE57" s="67" t="str">
        <f t="shared" ref="AE57:AE58" si="160">IF(AB57="","",",")</f>
        <v/>
      </c>
      <c r="AF57" s="60" t="str">
        <f t="shared" ref="AF57:AF58" si="161">IF(AB57="","",350)</f>
        <v/>
      </c>
      <c r="AG57" s="60" t="str">
        <f t="shared" ref="AG57:AG58" si="162">IF(AB57="","",")")</f>
        <v/>
      </c>
      <c r="AH57" s="68" t="str">
        <f t="shared" ref="AH57:AH58" si="163">IF(AI57="","","(")</f>
        <v/>
      </c>
      <c r="AI57" s="69" t="str">
        <f t="shared" ref="AI57:AI58" si="164">IF(J57="","",J57)</f>
        <v/>
      </c>
      <c r="AJ57" s="63" t="str">
        <f t="shared" ref="AJ57:AJ58" si="165">IF(AI57="","",",")</f>
        <v/>
      </c>
      <c r="AK57" s="63" t="str">
        <f t="shared" ref="AK57:AK58" si="166">IF(K57="","",K57)</f>
        <v/>
      </c>
      <c r="AL57" s="63" t="str">
        <f t="shared" ref="AL57:AL58" si="167">IF(AI57="","",",")</f>
        <v/>
      </c>
      <c r="AM57" s="63" t="str">
        <f t="shared" ref="AM57:AM58" si="168">IF(AI57="","",450)</f>
        <v/>
      </c>
      <c r="AN57" s="63" t="str">
        <f t="shared" ref="AN57:AN58" si="169">IF(AI57="","",")")</f>
        <v/>
      </c>
    </row>
    <row r="58" spans="1:40" ht="24.5" thickTop="1" thickBot="1" x14ac:dyDescent="0.55000000000000004">
      <c r="C58" s="147" t="s">
        <v>3102</v>
      </c>
      <c r="D58" s="125"/>
      <c r="E58" s="51"/>
      <c r="F58" s="52"/>
      <c r="G58" s="52"/>
      <c r="H58" s="51"/>
      <c r="I58" s="51"/>
      <c r="J58" s="53"/>
      <c r="K58" s="53"/>
      <c r="L58" s="77" t="str">
        <f t="shared" si="142"/>
        <v xml:space="preserve">            { line: "IV Domingo de Pascua - Ciclo A - Sal 23 (22), ", sC: ""},</v>
      </c>
      <c r="M58" s="55" t="str">
        <f t="shared" si="143"/>
        <v/>
      </c>
      <c r="N58" s="56" t="str">
        <f t="shared" si="144"/>
        <v/>
      </c>
      <c r="O58" s="57" t="str">
        <f t="shared" si="145"/>
        <v/>
      </c>
      <c r="P58" s="58" t="str">
        <f t="shared" si="146"/>
        <v/>
      </c>
      <c r="Q58" s="59" t="str">
        <f t="shared" si="147"/>
        <v/>
      </c>
      <c r="R58" s="60" t="str">
        <f t="shared" si="35"/>
        <v/>
      </c>
      <c r="S58" s="55" t="str">
        <f t="shared" si="148"/>
        <v/>
      </c>
      <c r="T58" s="61" t="str">
        <f t="shared" si="149"/>
        <v/>
      </c>
      <c r="U58" s="62" t="str">
        <f t="shared" si="150"/>
        <v/>
      </c>
      <c r="V58" s="63" t="str">
        <f t="shared" si="151"/>
        <v/>
      </c>
      <c r="W58" s="64" t="str">
        <f t="shared" si="152"/>
        <v/>
      </c>
      <c r="X58" s="63" t="str">
        <f t="shared" si="153"/>
        <v/>
      </c>
      <c r="Y58" s="63" t="str">
        <f t="shared" si="154"/>
        <v/>
      </c>
      <c r="Z58" s="55" t="str">
        <f t="shared" si="155"/>
        <v/>
      </c>
      <c r="AA58" s="65" t="str">
        <f t="shared" si="156"/>
        <v/>
      </c>
      <c r="AB58" s="56" t="str">
        <f t="shared" si="157"/>
        <v/>
      </c>
      <c r="AC58" s="66" t="str">
        <f t="shared" si="158"/>
        <v/>
      </c>
      <c r="AD58" s="58" t="str">
        <f t="shared" si="159"/>
        <v/>
      </c>
      <c r="AE58" s="67" t="str">
        <f t="shared" si="160"/>
        <v/>
      </c>
      <c r="AF58" s="60" t="str">
        <f t="shared" si="161"/>
        <v/>
      </c>
      <c r="AG58" s="60" t="str">
        <f t="shared" si="162"/>
        <v/>
      </c>
      <c r="AH58" s="68" t="str">
        <f t="shared" si="163"/>
        <v/>
      </c>
      <c r="AI58" s="69" t="str">
        <f t="shared" si="164"/>
        <v/>
      </c>
      <c r="AJ58" s="63" t="str">
        <f t="shared" si="165"/>
        <v/>
      </c>
      <c r="AK58" s="63" t="str">
        <f t="shared" si="166"/>
        <v/>
      </c>
      <c r="AL58" s="63" t="str">
        <f t="shared" si="167"/>
        <v/>
      </c>
      <c r="AM58" s="63" t="str">
        <f t="shared" si="168"/>
        <v/>
      </c>
      <c r="AN58" s="63" t="str">
        <f t="shared" si="169"/>
        <v/>
      </c>
    </row>
    <row r="59" spans="1:40" ht="24.5" outlineLevel="1" thickTop="1" thickBot="1" x14ac:dyDescent="0.55000000000000004">
      <c r="B59" t="s">
        <v>1001</v>
      </c>
      <c r="C59" s="124" t="s">
        <v>3090</v>
      </c>
      <c r="D59" s="125" t="s">
        <v>1053</v>
      </c>
      <c r="E59" s="51"/>
      <c r="F59" s="52"/>
      <c r="G59" s="52"/>
      <c r="H59" s="51"/>
      <c r="I59" s="51"/>
      <c r="J59" s="53"/>
      <c r="K59" s="53"/>
      <c r="L59" s="54" t="str">
        <f t="shared" ref="L59:L78" si="170">IF(C59="","",_xlfn.CONCAT("            { line: ","""",C59,", ",M59:AN59,""", sC: ","""",B59,"""},"))</f>
        <v xml:space="preserve">            { line: "EL SEÑOR ES MI PASTOR,, (Sol,,14)", sC: "ta as"},</v>
      </c>
      <c r="M59" s="55" t="str">
        <f t="shared" ref="M59:M78" si="171">IF(N59="","","(")</f>
        <v>(</v>
      </c>
      <c r="N59" s="56" t="str">
        <f t="shared" si="31"/>
        <v>Sol</v>
      </c>
      <c r="O59" s="57" t="str">
        <f t="shared" ref="O59:O78" si="172">IF(N59="","",",")</f>
        <v>,</v>
      </c>
      <c r="P59" s="58" t="str">
        <f t="shared" si="33"/>
        <v/>
      </c>
      <c r="Q59" s="59" t="str">
        <f t="shared" ref="Q59:Q78" si="173">IF(N59="","",",")</f>
        <v>,</v>
      </c>
      <c r="R59" s="60">
        <f t="shared" si="35"/>
        <v>14</v>
      </c>
      <c r="S59" s="55" t="str">
        <f t="shared" ref="S59:S78" si="174">IF(N59="","",")")</f>
        <v>)</v>
      </c>
      <c r="T59" s="61" t="str">
        <f t="shared" ref="T59:T78" si="175">IF(U59="","","(")</f>
        <v/>
      </c>
      <c r="U59" s="62" t="str">
        <f t="shared" si="38"/>
        <v/>
      </c>
      <c r="V59" s="63" t="str">
        <f t="shared" ref="V59:V78" si="176">IF(U59="","",",")</f>
        <v/>
      </c>
      <c r="W59" s="64" t="str">
        <f t="shared" si="40"/>
        <v/>
      </c>
      <c r="X59" s="63" t="str">
        <f t="shared" ref="X59:X78" si="177">IF(U59="","",",")</f>
        <v/>
      </c>
      <c r="Y59" s="63" t="str">
        <f t="shared" ref="Y59:Y78" si="178">IF(U59="","",250)</f>
        <v/>
      </c>
      <c r="Z59" s="55" t="str">
        <f t="shared" ref="Z59:Z78" si="179">IF(U59="","",")")</f>
        <v/>
      </c>
      <c r="AA59" s="65" t="str">
        <f t="shared" ref="AA59:AA78" si="180">IF(AB59="","","(")</f>
        <v/>
      </c>
      <c r="AB59" s="56" t="str">
        <f t="shared" si="45"/>
        <v/>
      </c>
      <c r="AC59" s="66" t="str">
        <f t="shared" ref="AC59:AC78" si="181">IF(AB59="","",",")</f>
        <v/>
      </c>
      <c r="AD59" s="58" t="str">
        <f t="shared" ref="AD59:AD78" si="182">IF(I59="","",I59)</f>
        <v/>
      </c>
      <c r="AE59" s="67" t="str">
        <f t="shared" ref="AE59:AE78" si="183">IF(AB59="","",",")</f>
        <v/>
      </c>
      <c r="AF59" s="60" t="str">
        <f t="shared" ref="AF59:AF78" si="184">IF(AB59="","",350)</f>
        <v/>
      </c>
      <c r="AG59" s="60" t="str">
        <f t="shared" ref="AG59:AG78" si="185">IF(AB59="","",")")</f>
        <v/>
      </c>
      <c r="AH59" s="68" t="str">
        <f t="shared" ref="AH59:AH78" si="186">IF(AI59="","","(")</f>
        <v/>
      </c>
      <c r="AI59" s="69" t="str">
        <f t="shared" si="52"/>
        <v/>
      </c>
      <c r="AJ59" s="63" t="str">
        <f t="shared" ref="AJ59:AJ78" si="187">IF(AI59="","",",")</f>
        <v/>
      </c>
      <c r="AK59" s="63" t="str">
        <f t="shared" ref="AK59:AK78" si="188">IF(K59="","",K59)</f>
        <v/>
      </c>
      <c r="AL59" s="63" t="str">
        <f t="shared" ref="AL59:AL78" si="189">IF(AI59="","",",")</f>
        <v/>
      </c>
      <c r="AM59" s="63" t="str">
        <f t="shared" ref="AM59:AM78" si="190">IF(AI59="","",450)</f>
        <v/>
      </c>
      <c r="AN59" s="63" t="str">
        <f t="shared" ref="AN59:AN78" si="191">IF(AI59="","",")")</f>
        <v/>
      </c>
    </row>
    <row r="60" spans="1:40" ht="24.5" outlineLevel="1" thickTop="1" thickBot="1" x14ac:dyDescent="0.55000000000000004">
      <c r="B60" t="s">
        <v>2465</v>
      </c>
      <c r="C60" s="124" t="s">
        <v>3091</v>
      </c>
      <c r="D60" s="125"/>
      <c r="E60" s="51"/>
      <c r="F60" s="52"/>
      <c r="G60" s="52"/>
      <c r="H60" s="51"/>
      <c r="I60" s="51"/>
      <c r="J60" s="53"/>
      <c r="K60" s="53"/>
      <c r="L60" s="54" t="str">
        <f t="shared" si="170"/>
        <v xml:space="preserve">            { line: "NADA ME FALTA;, ", sC: "as r1"},</v>
      </c>
      <c r="M60" s="55" t="str">
        <f t="shared" si="171"/>
        <v/>
      </c>
      <c r="N60" s="56" t="str">
        <f t="shared" si="31"/>
        <v/>
      </c>
      <c r="O60" s="57" t="str">
        <f t="shared" si="172"/>
        <v/>
      </c>
      <c r="P60" s="58" t="str">
        <f t="shared" si="33"/>
        <v/>
      </c>
      <c r="Q60" s="59" t="str">
        <f t="shared" si="173"/>
        <v/>
      </c>
      <c r="R60" s="60" t="str">
        <f t="shared" si="35"/>
        <v/>
      </c>
      <c r="S60" s="55" t="str">
        <f t="shared" si="174"/>
        <v/>
      </c>
      <c r="T60" s="61" t="str">
        <f t="shared" si="175"/>
        <v/>
      </c>
      <c r="U60" s="62" t="str">
        <f t="shared" si="38"/>
        <v/>
      </c>
      <c r="V60" s="63" t="str">
        <f t="shared" si="176"/>
        <v/>
      </c>
      <c r="W60" s="64" t="str">
        <f t="shared" si="40"/>
        <v/>
      </c>
      <c r="X60" s="63" t="str">
        <f t="shared" si="177"/>
        <v/>
      </c>
      <c r="Y60" s="63" t="str">
        <f t="shared" si="178"/>
        <v/>
      </c>
      <c r="Z60" s="55" t="str">
        <f t="shared" si="179"/>
        <v/>
      </c>
      <c r="AA60" s="65" t="str">
        <f t="shared" si="180"/>
        <v/>
      </c>
      <c r="AB60" s="56" t="str">
        <f t="shared" si="45"/>
        <v/>
      </c>
      <c r="AC60" s="66" t="str">
        <f t="shared" si="181"/>
        <v/>
      </c>
      <c r="AD60" s="58" t="str">
        <f t="shared" si="182"/>
        <v/>
      </c>
      <c r="AE60" s="67" t="str">
        <f t="shared" si="183"/>
        <v/>
      </c>
      <c r="AF60" s="60" t="str">
        <f t="shared" si="184"/>
        <v/>
      </c>
      <c r="AG60" s="60" t="str">
        <f t="shared" si="185"/>
        <v/>
      </c>
      <c r="AH60" s="68" t="str">
        <f t="shared" si="186"/>
        <v/>
      </c>
      <c r="AI60" s="69" t="str">
        <f t="shared" si="52"/>
        <v/>
      </c>
      <c r="AJ60" s="63" t="str">
        <f t="shared" si="187"/>
        <v/>
      </c>
      <c r="AK60" s="63" t="str">
        <f t="shared" si="188"/>
        <v/>
      </c>
      <c r="AL60" s="63" t="str">
        <f t="shared" si="189"/>
        <v/>
      </c>
      <c r="AM60" s="63" t="str">
        <f t="shared" si="190"/>
        <v/>
      </c>
      <c r="AN60" s="63" t="str">
        <f t="shared" si="191"/>
        <v/>
      </c>
    </row>
    <row r="61" spans="1:40" ht="24.5" outlineLevel="1" thickTop="1" thickBot="1" x14ac:dyDescent="0.55000000000000004">
      <c r="B61" t="s">
        <v>1003</v>
      </c>
      <c r="C61" s="124" t="s">
        <v>3090</v>
      </c>
      <c r="D61" s="125" t="s">
        <v>1106</v>
      </c>
      <c r="E61" s="51"/>
      <c r="F61" s="52"/>
      <c r="G61" s="52"/>
      <c r="H61" s="51"/>
      <c r="I61" s="51"/>
      <c r="J61" s="53"/>
      <c r="K61" s="53"/>
      <c r="L61" s="54" t="str">
        <f t="shared" si="170"/>
        <v xml:space="preserve">            { line: "EL SEÑOR ES MI PASTOR,, (Do,,10)", sC: "as"},</v>
      </c>
      <c r="M61" s="55" t="str">
        <f t="shared" si="171"/>
        <v>(</v>
      </c>
      <c r="N61" s="56" t="str">
        <f t="shared" si="31"/>
        <v>Do</v>
      </c>
      <c r="O61" s="57" t="str">
        <f t="shared" si="172"/>
        <v>,</v>
      </c>
      <c r="P61" s="58" t="str">
        <f t="shared" si="33"/>
        <v/>
      </c>
      <c r="Q61" s="59" t="str">
        <f t="shared" si="173"/>
        <v>,</v>
      </c>
      <c r="R61" s="60">
        <f t="shared" si="35"/>
        <v>10</v>
      </c>
      <c r="S61" s="55" t="str">
        <f t="shared" si="174"/>
        <v>)</v>
      </c>
      <c r="T61" s="61" t="str">
        <f t="shared" si="175"/>
        <v/>
      </c>
      <c r="U61" s="62" t="str">
        <f t="shared" si="38"/>
        <v/>
      </c>
      <c r="V61" s="63" t="str">
        <f t="shared" si="176"/>
        <v/>
      </c>
      <c r="W61" s="64" t="str">
        <f t="shared" si="40"/>
        <v/>
      </c>
      <c r="X61" s="63" t="str">
        <f t="shared" si="177"/>
        <v/>
      </c>
      <c r="Y61" s="63" t="str">
        <f t="shared" si="178"/>
        <v/>
      </c>
      <c r="Z61" s="55" t="str">
        <f t="shared" si="179"/>
        <v/>
      </c>
      <c r="AA61" s="65" t="str">
        <f t="shared" si="180"/>
        <v/>
      </c>
      <c r="AB61" s="56" t="str">
        <f t="shared" si="45"/>
        <v/>
      </c>
      <c r="AC61" s="66" t="str">
        <f t="shared" si="181"/>
        <v/>
      </c>
      <c r="AD61" s="58" t="str">
        <f t="shared" si="182"/>
        <v/>
      </c>
      <c r="AE61" s="67" t="str">
        <f t="shared" si="183"/>
        <v/>
      </c>
      <c r="AF61" s="60" t="str">
        <f t="shared" si="184"/>
        <v/>
      </c>
      <c r="AG61" s="60" t="str">
        <f t="shared" si="185"/>
        <v/>
      </c>
      <c r="AH61" s="68" t="str">
        <f t="shared" si="186"/>
        <v/>
      </c>
      <c r="AI61" s="69" t="str">
        <f t="shared" si="52"/>
        <v/>
      </c>
      <c r="AJ61" s="63" t="str">
        <f t="shared" si="187"/>
        <v/>
      </c>
      <c r="AK61" s="63" t="str">
        <f t="shared" si="188"/>
        <v/>
      </c>
      <c r="AL61" s="63" t="str">
        <f t="shared" si="189"/>
        <v/>
      </c>
      <c r="AM61" s="63" t="str">
        <f t="shared" si="190"/>
        <v/>
      </c>
      <c r="AN61" s="63" t="str">
        <f t="shared" si="191"/>
        <v/>
      </c>
    </row>
    <row r="62" spans="1:40" ht="24.5" outlineLevel="1" thickTop="1" thickBot="1" x14ac:dyDescent="0.55000000000000004">
      <c r="B62" t="s">
        <v>1003</v>
      </c>
      <c r="C62" s="124" t="s">
        <v>3092</v>
      </c>
      <c r="D62" s="125" t="s">
        <v>1053</v>
      </c>
      <c r="E62" s="51"/>
      <c r="F62" s="52"/>
      <c r="G62" s="52"/>
      <c r="H62" s="51"/>
      <c r="I62" s="51"/>
      <c r="J62" s="53"/>
      <c r="K62" s="53"/>
      <c r="L62" s="54" t="str">
        <f t="shared" si="170"/>
        <v xml:space="preserve">            { line: "NADA ME FALTA., (Sol,,14)", sC: "as"},</v>
      </c>
      <c r="M62" s="55" t="str">
        <f t="shared" si="171"/>
        <v>(</v>
      </c>
      <c r="N62" s="56" t="str">
        <f t="shared" si="31"/>
        <v>Sol</v>
      </c>
      <c r="O62" s="57" t="str">
        <f t="shared" si="172"/>
        <v>,</v>
      </c>
      <c r="P62" s="58" t="str">
        <f t="shared" si="33"/>
        <v/>
      </c>
      <c r="Q62" s="59" t="str">
        <f t="shared" si="173"/>
        <v>,</v>
      </c>
      <c r="R62" s="60">
        <f t="shared" si="35"/>
        <v>14</v>
      </c>
      <c r="S62" s="55" t="str">
        <f t="shared" si="174"/>
        <v>)</v>
      </c>
      <c r="T62" s="61" t="str">
        <f t="shared" si="175"/>
        <v/>
      </c>
      <c r="U62" s="62" t="str">
        <f t="shared" si="38"/>
        <v/>
      </c>
      <c r="V62" s="63" t="str">
        <f t="shared" si="176"/>
        <v/>
      </c>
      <c r="W62" s="64" t="str">
        <f t="shared" si="40"/>
        <v/>
      </c>
      <c r="X62" s="63" t="str">
        <f t="shared" si="177"/>
        <v/>
      </c>
      <c r="Y62" s="63" t="str">
        <f t="shared" si="178"/>
        <v/>
      </c>
      <c r="Z62" s="55" t="str">
        <f t="shared" si="179"/>
        <v/>
      </c>
      <c r="AA62" s="65" t="str">
        <f t="shared" si="180"/>
        <v/>
      </c>
      <c r="AB62" s="56" t="str">
        <f t="shared" si="45"/>
        <v/>
      </c>
      <c r="AC62" s="66" t="str">
        <f t="shared" si="181"/>
        <v/>
      </c>
      <c r="AD62" s="58" t="str">
        <f t="shared" si="182"/>
        <v/>
      </c>
      <c r="AE62" s="67" t="str">
        <f t="shared" si="183"/>
        <v/>
      </c>
      <c r="AF62" s="60" t="str">
        <f t="shared" si="184"/>
        <v/>
      </c>
      <c r="AG62" s="60" t="str">
        <f t="shared" si="185"/>
        <v/>
      </c>
      <c r="AH62" s="68" t="str">
        <f t="shared" si="186"/>
        <v/>
      </c>
      <c r="AI62" s="69" t="str">
        <f t="shared" si="52"/>
        <v/>
      </c>
      <c r="AJ62" s="63" t="str">
        <f t="shared" si="187"/>
        <v/>
      </c>
      <c r="AK62" s="63" t="str">
        <f t="shared" si="188"/>
        <v/>
      </c>
      <c r="AL62" s="63" t="str">
        <f t="shared" si="189"/>
        <v/>
      </c>
      <c r="AM62" s="63" t="str">
        <f t="shared" si="190"/>
        <v/>
      </c>
      <c r="AN62" s="63" t="str">
        <f t="shared" si="191"/>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 si="192">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1018</v>
      </c>
      <c r="C64" s="124" t="s">
        <v>3093</v>
      </c>
      <c r="D64" s="125" t="s">
        <v>1053</v>
      </c>
      <c r="E64" s="51"/>
      <c r="F64" s="52"/>
      <c r="G64" s="52"/>
      <c r="H64" s="51"/>
      <c r="I64" s="51"/>
      <c r="J64" s="53"/>
      <c r="K64" s="53"/>
      <c r="L64" s="54" t="str">
        <f t="shared" si="170"/>
        <v xml:space="preserve">            { line: "Preparas una mesa ante mí,, (Sol,,14)", sC: "tc"},</v>
      </c>
      <c r="M64" s="55" t="str">
        <f t="shared" si="171"/>
        <v>(</v>
      </c>
      <c r="N64" s="56" t="str">
        <f t="shared" si="31"/>
        <v>Sol</v>
      </c>
      <c r="O64" s="57" t="str">
        <f t="shared" si="172"/>
        <v>,</v>
      </c>
      <c r="P64" s="58" t="str">
        <f t="shared" si="33"/>
        <v/>
      </c>
      <c r="Q64" s="59" t="str">
        <f t="shared" si="173"/>
        <v>,</v>
      </c>
      <c r="R64" s="60">
        <f t="shared" si="35"/>
        <v>14</v>
      </c>
      <c r="S64" s="55" t="str">
        <f t="shared" si="174"/>
        <v>)</v>
      </c>
      <c r="T64" s="61" t="str">
        <f t="shared" si="175"/>
        <v/>
      </c>
      <c r="U64" s="62" t="str">
        <f t="shared" si="38"/>
        <v/>
      </c>
      <c r="V64" s="63" t="str">
        <f t="shared" si="176"/>
        <v/>
      </c>
      <c r="W64" s="64" t="str">
        <f t="shared" si="40"/>
        <v/>
      </c>
      <c r="X64" s="63" t="str">
        <f t="shared" si="177"/>
        <v/>
      </c>
      <c r="Y64" s="63" t="str">
        <f t="shared" si="178"/>
        <v/>
      </c>
      <c r="Z64" s="55" t="str">
        <f t="shared" si="179"/>
        <v/>
      </c>
      <c r="AA64" s="65" t="str">
        <f t="shared" si="180"/>
        <v/>
      </c>
      <c r="AB64" s="56" t="str">
        <f t="shared" si="45"/>
        <v/>
      </c>
      <c r="AC64" s="66" t="str">
        <f t="shared" si="181"/>
        <v/>
      </c>
      <c r="AD64" s="58" t="str">
        <f t="shared" si="182"/>
        <v/>
      </c>
      <c r="AE64" s="67" t="str">
        <f t="shared" si="183"/>
        <v/>
      </c>
      <c r="AF64" s="60" t="str">
        <f t="shared" si="184"/>
        <v/>
      </c>
      <c r="AG64" s="60" t="str">
        <f t="shared" si="185"/>
        <v/>
      </c>
      <c r="AH64" s="68" t="str">
        <f t="shared" si="186"/>
        <v/>
      </c>
      <c r="AI64" s="69" t="str">
        <f t="shared" si="52"/>
        <v/>
      </c>
      <c r="AJ64" s="63" t="str">
        <f t="shared" si="187"/>
        <v/>
      </c>
      <c r="AK64" s="63" t="str">
        <f t="shared" si="188"/>
        <v/>
      </c>
      <c r="AL64" s="63" t="str">
        <f t="shared" si="189"/>
        <v/>
      </c>
      <c r="AM64" s="63" t="str">
        <f t="shared" si="190"/>
        <v/>
      </c>
      <c r="AN64" s="63" t="str">
        <f t="shared" si="191"/>
        <v/>
      </c>
    </row>
    <row r="65" spans="1:40" ht="24.5" outlineLevel="1" thickTop="1" thickBot="1" x14ac:dyDescent="0.55000000000000004">
      <c r="C65" s="124" t="s">
        <v>3094</v>
      </c>
      <c r="D65" s="125"/>
      <c r="E65" s="51"/>
      <c r="F65" s="52"/>
      <c r="G65" s="52"/>
      <c r="H65" s="51"/>
      <c r="I65" s="51"/>
      <c r="J65" s="53"/>
      <c r="K65" s="53"/>
      <c r="L65" s="54" t="str">
        <f t="shared" si="170"/>
        <v xml:space="preserve">            { line: "enfrente de mis enemigos,, ", sC: ""},</v>
      </c>
      <c r="M65" s="55" t="str">
        <f t="shared" si="171"/>
        <v/>
      </c>
      <c r="N65" s="56" t="str">
        <f t="shared" si="31"/>
        <v/>
      </c>
      <c r="O65" s="57" t="str">
        <f t="shared" si="172"/>
        <v/>
      </c>
      <c r="P65" s="58" t="str">
        <f t="shared" si="33"/>
        <v/>
      </c>
      <c r="Q65" s="59" t="str">
        <f t="shared" si="173"/>
        <v/>
      </c>
      <c r="R65" s="60" t="str">
        <f t="shared" si="35"/>
        <v/>
      </c>
      <c r="S65" s="55" t="str">
        <f t="shared" si="174"/>
        <v/>
      </c>
      <c r="T65" s="61" t="str">
        <f t="shared" si="175"/>
        <v/>
      </c>
      <c r="U65" s="62" t="str">
        <f t="shared" si="38"/>
        <v/>
      </c>
      <c r="V65" s="63" t="str">
        <f t="shared" si="176"/>
        <v/>
      </c>
      <c r="W65" s="64" t="str">
        <f t="shared" si="40"/>
        <v/>
      </c>
      <c r="X65" s="63" t="str">
        <f t="shared" si="177"/>
        <v/>
      </c>
      <c r="Y65" s="63" t="str">
        <f t="shared" si="178"/>
        <v/>
      </c>
      <c r="Z65" s="55" t="str">
        <f t="shared" si="179"/>
        <v/>
      </c>
      <c r="AA65" s="65" t="str">
        <f t="shared" si="180"/>
        <v/>
      </c>
      <c r="AB65" s="56" t="str">
        <f t="shared" si="45"/>
        <v/>
      </c>
      <c r="AC65" s="66" t="str">
        <f t="shared" si="181"/>
        <v/>
      </c>
      <c r="AD65" s="58" t="str">
        <f t="shared" si="182"/>
        <v/>
      </c>
      <c r="AE65" s="67" t="str">
        <f t="shared" si="183"/>
        <v/>
      </c>
      <c r="AF65" s="60" t="str">
        <f t="shared" si="184"/>
        <v/>
      </c>
      <c r="AG65" s="60" t="str">
        <f t="shared" si="185"/>
        <v/>
      </c>
      <c r="AH65" s="68" t="str">
        <f t="shared" si="186"/>
        <v/>
      </c>
      <c r="AI65" s="69" t="str">
        <f t="shared" si="52"/>
        <v/>
      </c>
      <c r="AJ65" s="63" t="str">
        <f t="shared" si="187"/>
        <v/>
      </c>
      <c r="AK65" s="63" t="str">
        <f t="shared" si="188"/>
        <v/>
      </c>
      <c r="AL65" s="63" t="str">
        <f t="shared" si="189"/>
        <v/>
      </c>
      <c r="AM65" s="63" t="str">
        <f t="shared" si="190"/>
        <v/>
      </c>
      <c r="AN65" s="63" t="str">
        <f t="shared" si="191"/>
        <v/>
      </c>
    </row>
    <row r="66" spans="1:40" ht="24.5" outlineLevel="1" thickTop="1" thickBot="1" x14ac:dyDescent="0.55000000000000004">
      <c r="C66" s="124" t="s">
        <v>3095</v>
      </c>
      <c r="D66" s="125" t="s">
        <v>1106</v>
      </c>
      <c r="E66" s="51"/>
      <c r="F66" s="52"/>
      <c r="G66" s="52"/>
      <c r="H66" s="51"/>
      <c r="I66" s="51"/>
      <c r="J66" s="53"/>
      <c r="K66" s="53"/>
      <c r="L66" s="54" t="str">
        <f t="shared" si="170"/>
        <v xml:space="preserve">            { line: "me unges la cabeza con perfume,, (Do,,10)", sC: ""},</v>
      </c>
      <c r="M66" s="55" t="str">
        <f t="shared" si="171"/>
        <v>(</v>
      </c>
      <c r="N66" s="56" t="str">
        <f t="shared" si="31"/>
        <v>Do</v>
      </c>
      <c r="O66" s="57" t="str">
        <f t="shared" si="172"/>
        <v>,</v>
      </c>
      <c r="P66" s="58" t="str">
        <f t="shared" si="33"/>
        <v/>
      </c>
      <c r="Q66" s="59" t="str">
        <f t="shared" si="173"/>
        <v>,</v>
      </c>
      <c r="R66" s="60">
        <f t="shared" si="35"/>
        <v>10</v>
      </c>
      <c r="S66" s="55" t="str">
        <f t="shared" si="174"/>
        <v>)</v>
      </c>
      <c r="T66" s="61" t="str">
        <f t="shared" si="175"/>
        <v/>
      </c>
      <c r="U66" s="62" t="str">
        <f t="shared" si="38"/>
        <v/>
      </c>
      <c r="V66" s="63" t="str">
        <f t="shared" si="176"/>
        <v/>
      </c>
      <c r="W66" s="64" t="str">
        <f t="shared" si="40"/>
        <v/>
      </c>
      <c r="X66" s="63" t="str">
        <f t="shared" si="177"/>
        <v/>
      </c>
      <c r="Y66" s="63" t="str">
        <f t="shared" si="178"/>
        <v/>
      </c>
      <c r="Z66" s="55" t="str">
        <f t="shared" si="179"/>
        <v/>
      </c>
      <c r="AA66" s="65" t="str">
        <f t="shared" si="180"/>
        <v/>
      </c>
      <c r="AB66" s="56" t="str">
        <f t="shared" si="45"/>
        <v/>
      </c>
      <c r="AC66" s="66" t="str">
        <f t="shared" si="181"/>
        <v/>
      </c>
      <c r="AD66" s="58" t="str">
        <f t="shared" si="182"/>
        <v/>
      </c>
      <c r="AE66" s="67" t="str">
        <f t="shared" si="183"/>
        <v/>
      </c>
      <c r="AF66" s="60" t="str">
        <f t="shared" si="184"/>
        <v/>
      </c>
      <c r="AG66" s="60" t="str">
        <f t="shared" si="185"/>
        <v/>
      </c>
      <c r="AH66" s="68" t="str">
        <f t="shared" si="186"/>
        <v/>
      </c>
      <c r="AI66" s="69" t="str">
        <f t="shared" si="52"/>
        <v/>
      </c>
      <c r="AJ66" s="63" t="str">
        <f t="shared" si="187"/>
        <v/>
      </c>
      <c r="AK66" s="63" t="str">
        <f t="shared" si="188"/>
        <v/>
      </c>
      <c r="AL66" s="63" t="str">
        <f t="shared" si="189"/>
        <v/>
      </c>
      <c r="AM66" s="63" t="str">
        <f t="shared" si="190"/>
        <v/>
      </c>
      <c r="AN66" s="63" t="str">
        <f t="shared" si="191"/>
        <v/>
      </c>
    </row>
    <row r="67" spans="1:40" ht="24.5" outlineLevel="1" thickTop="1" thickBot="1" x14ac:dyDescent="0.55000000000000004">
      <c r="C67" s="124" t="s">
        <v>3096</v>
      </c>
      <c r="D67" s="125" t="s">
        <v>1053</v>
      </c>
      <c r="E67" s="51"/>
      <c r="F67" s="52"/>
      <c r="G67" s="52"/>
      <c r="H67" s="51"/>
      <c r="I67" s="51"/>
      <c r="J67" s="53"/>
      <c r="K67" s="53"/>
      <c r="L67" s="54" t="str">
        <f t="shared" si="170"/>
        <v xml:space="preserve">            { line: "y mi copa rebosa., (Sol,,14)", sC: ""},</v>
      </c>
      <c r="M67" s="55" t="str">
        <f t="shared" si="171"/>
        <v>(</v>
      </c>
      <c r="N67" s="56" t="str">
        <f t="shared" si="31"/>
        <v>Sol</v>
      </c>
      <c r="O67" s="57" t="str">
        <f t="shared" si="172"/>
        <v>,</v>
      </c>
      <c r="P67" s="58" t="str">
        <f t="shared" si="33"/>
        <v/>
      </c>
      <c r="Q67" s="59" t="str">
        <f t="shared" si="173"/>
        <v>,</v>
      </c>
      <c r="R67" s="60">
        <f t="shared" si="35"/>
        <v>14</v>
      </c>
      <c r="S67" s="55" t="str">
        <f t="shared" si="174"/>
        <v>)</v>
      </c>
      <c r="T67" s="61" t="str">
        <f t="shared" si="175"/>
        <v/>
      </c>
      <c r="U67" s="62" t="str">
        <f t="shared" si="38"/>
        <v/>
      </c>
      <c r="V67" s="63" t="str">
        <f t="shared" si="176"/>
        <v/>
      </c>
      <c r="W67" s="64" t="str">
        <f t="shared" si="40"/>
        <v/>
      </c>
      <c r="X67" s="63" t="str">
        <f t="shared" si="177"/>
        <v/>
      </c>
      <c r="Y67" s="63" t="str">
        <f t="shared" si="178"/>
        <v/>
      </c>
      <c r="Z67" s="55" t="str">
        <f t="shared" si="179"/>
        <v/>
      </c>
      <c r="AA67" s="65" t="str">
        <f t="shared" si="180"/>
        <v/>
      </c>
      <c r="AB67" s="56" t="str">
        <f t="shared" si="45"/>
        <v/>
      </c>
      <c r="AC67" s="66" t="str">
        <f t="shared" si="181"/>
        <v/>
      </c>
      <c r="AD67" s="58" t="str">
        <f t="shared" si="182"/>
        <v/>
      </c>
      <c r="AE67" s="67" t="str">
        <f t="shared" si="183"/>
        <v/>
      </c>
      <c r="AF67" s="60" t="str">
        <f t="shared" si="184"/>
        <v/>
      </c>
      <c r="AG67" s="60" t="str">
        <f t="shared" si="185"/>
        <v/>
      </c>
      <c r="AH67" s="68" t="str">
        <f t="shared" si="186"/>
        <v/>
      </c>
      <c r="AI67" s="69" t="str">
        <f t="shared" si="52"/>
        <v/>
      </c>
      <c r="AJ67" s="63" t="str">
        <f t="shared" si="187"/>
        <v/>
      </c>
      <c r="AK67" s="63" t="str">
        <f t="shared" si="188"/>
        <v/>
      </c>
      <c r="AL67" s="63" t="str">
        <f t="shared" si="189"/>
        <v/>
      </c>
      <c r="AM67" s="63" t="str">
        <f t="shared" si="190"/>
        <v/>
      </c>
      <c r="AN67" s="63" t="str">
        <f t="shared" si="191"/>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si="35"/>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3" si="193">IF(N69="","","(")</f>
        <v/>
      </c>
      <c r="N69" s="56" t="str">
        <f t="shared" ref="N69:N73" si="194">IF(D69="","",D69)</f>
        <v/>
      </c>
      <c r="O69" s="57" t="str">
        <f t="shared" ref="O69:O73" si="195">IF(N69="","",",")</f>
        <v/>
      </c>
      <c r="P69" s="58" t="str">
        <f t="shared" ref="P69:P73" si="196">IF(E69="","",E69)</f>
        <v/>
      </c>
      <c r="Q69" s="59" t="str">
        <f t="shared" ref="Q69:Q73" si="197">IF(N69="","",",")</f>
        <v/>
      </c>
      <c r="R69" s="60" t="str">
        <f t="shared" si="35"/>
        <v/>
      </c>
      <c r="S69" s="55" t="str">
        <f t="shared" ref="S69:S73" si="198">IF(N69="","",")")</f>
        <v/>
      </c>
      <c r="T69" s="61" t="str">
        <f t="shared" ref="T69:T73" si="199">IF(U69="","","(")</f>
        <v/>
      </c>
      <c r="U69" s="62" t="str">
        <f t="shared" ref="U69:U73" si="200">IF(F69="","",F69)</f>
        <v/>
      </c>
      <c r="V69" s="63" t="str">
        <f t="shared" ref="V69:V73" si="201">IF(U69="","",",")</f>
        <v/>
      </c>
      <c r="W69" s="64" t="str">
        <f t="shared" ref="W69:W73" si="202">IF(G69="","",G69)</f>
        <v/>
      </c>
      <c r="X69" s="63" t="str">
        <f t="shared" ref="X69:X73" si="203">IF(U69="","",",")</f>
        <v/>
      </c>
      <c r="Y69" s="63" t="str">
        <f t="shared" ref="Y69:Y73" si="204">IF(U69="","",250)</f>
        <v/>
      </c>
      <c r="Z69" s="55" t="str">
        <f t="shared" ref="Z69:Z73" si="205">IF(U69="","",")")</f>
        <v/>
      </c>
      <c r="AA69" s="65" t="str">
        <f t="shared" ref="AA69:AA73" si="206">IF(AB69="","","(")</f>
        <v/>
      </c>
      <c r="AB69" s="56" t="str">
        <f t="shared" ref="AB69:AB73" si="207">IF(H69="","",H69)</f>
        <v/>
      </c>
      <c r="AC69" s="66" t="str">
        <f t="shared" ref="AC69:AC73" si="208">IF(AB69="","",",")</f>
        <v/>
      </c>
      <c r="AD69" s="58" t="str">
        <f t="shared" ref="AD69:AD73" si="209">IF(I69="","",I69)</f>
        <v/>
      </c>
      <c r="AE69" s="67" t="str">
        <f t="shared" ref="AE69:AE73" si="210">IF(AB69="","",",")</f>
        <v/>
      </c>
      <c r="AF69" s="60" t="str">
        <f t="shared" ref="AF69:AF73" si="211">IF(AB69="","",350)</f>
        <v/>
      </c>
      <c r="AG69" s="60" t="str">
        <f t="shared" ref="AG69:AG73" si="212">IF(AB69="","",")")</f>
        <v/>
      </c>
      <c r="AH69" s="68" t="str">
        <f t="shared" ref="AH69:AH73" si="213">IF(AI69="","","(")</f>
        <v/>
      </c>
      <c r="AI69" s="69" t="str">
        <f t="shared" ref="AI69:AI73" si="214">IF(J69="","",J69)</f>
        <v/>
      </c>
      <c r="AJ69" s="63" t="str">
        <f t="shared" ref="AJ69:AJ73" si="215">IF(AI69="","",",")</f>
        <v/>
      </c>
      <c r="AK69" s="63" t="str">
        <f t="shared" ref="AK69:AK73" si="216">IF(K69="","",K69)</f>
        <v/>
      </c>
      <c r="AL69" s="63" t="str">
        <f t="shared" ref="AL69:AL73" si="217">IF(AI69="","",",")</f>
        <v/>
      </c>
      <c r="AM69" s="63" t="str">
        <f t="shared" ref="AM69:AM73" si="218">IF(AI69="","",450)</f>
        <v/>
      </c>
      <c r="AN69" s="63" t="str">
        <f t="shared" ref="AN69:AN73" si="219">IF(AI69="","",")")</f>
        <v/>
      </c>
    </row>
    <row r="70" spans="1:40" ht="24.5" outlineLevel="1" thickTop="1" thickBot="1" x14ac:dyDescent="0.55000000000000004">
      <c r="B70" t="s">
        <v>1001</v>
      </c>
      <c r="C70" s="81" t="s">
        <v>3090</v>
      </c>
      <c r="D70" s="82" t="s">
        <v>1053</v>
      </c>
      <c r="E70" s="82"/>
      <c r="F70" s="82"/>
      <c r="G70" s="82"/>
      <c r="H70" s="82"/>
      <c r="I70" s="82"/>
      <c r="J70" s="82"/>
      <c r="K70" s="82"/>
      <c r="L70" s="135" t="str">
        <f>IF(C70="","",_xlfn.CONCAT("       triggerLine: ","""",C70,", ",M70:AN70,""", sC: ","""",B70,""", lines: ["))</f>
        <v xml:space="preserve">       triggerLine: "EL SEÑOR ES MI PASTOR,, (Sol,,14)", sC: "ta as", lines: [</v>
      </c>
      <c r="M70" s="55" t="str">
        <f t="shared" si="193"/>
        <v>(</v>
      </c>
      <c r="N70" s="56" t="str">
        <f t="shared" si="194"/>
        <v>Sol</v>
      </c>
      <c r="O70" s="57" t="str">
        <f t="shared" si="195"/>
        <v>,</v>
      </c>
      <c r="P70" s="58" t="str">
        <f t="shared" si="196"/>
        <v/>
      </c>
      <c r="Q70" s="59" t="str">
        <f t="shared" si="197"/>
        <v>,</v>
      </c>
      <c r="R70" s="60">
        <f t="shared" si="35"/>
        <v>14</v>
      </c>
      <c r="S70" s="55" t="str">
        <f t="shared" si="198"/>
        <v>)</v>
      </c>
      <c r="T70" s="61" t="str">
        <f t="shared" si="199"/>
        <v/>
      </c>
      <c r="U70" s="62" t="str">
        <f t="shared" si="200"/>
        <v/>
      </c>
      <c r="V70" s="63" t="str">
        <f t="shared" si="201"/>
        <v/>
      </c>
      <c r="W70" s="64" t="str">
        <f t="shared" si="202"/>
        <v/>
      </c>
      <c r="X70" s="63" t="str">
        <f t="shared" si="203"/>
        <v/>
      </c>
      <c r="Y70" s="63" t="str">
        <f t="shared" si="204"/>
        <v/>
      </c>
      <c r="Z70" s="55" t="str">
        <f t="shared" si="205"/>
        <v/>
      </c>
      <c r="AA70" s="65" t="str">
        <f t="shared" si="206"/>
        <v/>
      </c>
      <c r="AB70" s="56" t="str">
        <f t="shared" si="207"/>
        <v/>
      </c>
      <c r="AC70" s="66" t="str">
        <f t="shared" si="208"/>
        <v/>
      </c>
      <c r="AD70" s="58" t="str">
        <f t="shared" si="209"/>
        <v/>
      </c>
      <c r="AE70" s="67" t="str">
        <f t="shared" si="210"/>
        <v/>
      </c>
      <c r="AF70" s="60" t="str">
        <f t="shared" si="211"/>
        <v/>
      </c>
      <c r="AG70" s="60" t="str">
        <f t="shared" si="212"/>
        <v/>
      </c>
      <c r="AH70" s="68" t="str">
        <f t="shared" si="213"/>
        <v/>
      </c>
      <c r="AI70" s="69" t="str">
        <f t="shared" si="214"/>
        <v/>
      </c>
      <c r="AJ70" s="63" t="str">
        <f t="shared" si="215"/>
        <v/>
      </c>
      <c r="AK70" s="63" t="str">
        <f t="shared" si="216"/>
        <v/>
      </c>
      <c r="AL70" s="63" t="str">
        <f t="shared" si="217"/>
        <v/>
      </c>
      <c r="AM70" s="63" t="str">
        <f t="shared" si="218"/>
        <v/>
      </c>
      <c r="AN70" s="63" t="str">
        <f t="shared" si="219"/>
        <v/>
      </c>
    </row>
    <row r="71" spans="1:40" ht="24.5" outlineLevel="1" thickTop="1" thickBot="1" x14ac:dyDescent="0.55000000000000004">
      <c r="B71" t="s">
        <v>2465</v>
      </c>
      <c r="C71" s="84" t="s">
        <v>3091</v>
      </c>
      <c r="D71" s="85"/>
      <c r="E71" s="85"/>
      <c r="F71" s="85"/>
      <c r="G71" s="85"/>
      <c r="H71" s="86"/>
      <c r="I71" s="86"/>
      <c r="J71" s="86"/>
      <c r="K71" s="86"/>
      <c r="L71" s="136" t="str">
        <f>IF(C71="","",_xlfn.CONCAT("            { line: ","""",C71,", ",M71:AN71,""", sC: ","""",B71,"""},"))</f>
        <v xml:space="preserve">            { line: "NADA ME FALTA;, ", sC: "as r1"},</v>
      </c>
      <c r="M71" s="55" t="str">
        <f t="shared" si="193"/>
        <v/>
      </c>
      <c r="N71" s="56" t="str">
        <f t="shared" si="194"/>
        <v/>
      </c>
      <c r="O71" s="57" t="str">
        <f t="shared" si="195"/>
        <v/>
      </c>
      <c r="P71" s="58" t="str">
        <f t="shared" si="196"/>
        <v/>
      </c>
      <c r="Q71" s="59" t="str">
        <f t="shared" si="197"/>
        <v/>
      </c>
      <c r="R71" s="60" t="str">
        <f t="shared" si="35"/>
        <v/>
      </c>
      <c r="S71" s="55" t="str">
        <f t="shared" si="198"/>
        <v/>
      </c>
      <c r="T71" s="61" t="str">
        <f t="shared" si="199"/>
        <v/>
      </c>
      <c r="U71" s="62" t="str">
        <f t="shared" si="200"/>
        <v/>
      </c>
      <c r="V71" s="63" t="str">
        <f t="shared" si="201"/>
        <v/>
      </c>
      <c r="W71" s="64" t="str">
        <f t="shared" si="202"/>
        <v/>
      </c>
      <c r="X71" s="63" t="str">
        <f t="shared" si="203"/>
        <v/>
      </c>
      <c r="Y71" s="63" t="str">
        <f t="shared" si="204"/>
        <v/>
      </c>
      <c r="Z71" s="55" t="str">
        <f t="shared" si="205"/>
        <v/>
      </c>
      <c r="AA71" s="65" t="str">
        <f t="shared" si="206"/>
        <v/>
      </c>
      <c r="AB71" s="56" t="str">
        <f t="shared" si="207"/>
        <v/>
      </c>
      <c r="AC71" s="66" t="str">
        <f t="shared" si="208"/>
        <v/>
      </c>
      <c r="AD71" s="58" t="str">
        <f t="shared" si="209"/>
        <v/>
      </c>
      <c r="AE71" s="67" t="str">
        <f t="shared" si="210"/>
        <v/>
      </c>
      <c r="AF71" s="60" t="str">
        <f t="shared" si="211"/>
        <v/>
      </c>
      <c r="AG71" s="60" t="str">
        <f t="shared" si="212"/>
        <v/>
      </c>
      <c r="AH71" s="68" t="str">
        <f t="shared" si="213"/>
        <v/>
      </c>
      <c r="AI71" s="69" t="str">
        <f t="shared" si="214"/>
        <v/>
      </c>
      <c r="AJ71" s="63" t="str">
        <f t="shared" si="215"/>
        <v/>
      </c>
      <c r="AK71" s="63" t="str">
        <f t="shared" si="216"/>
        <v/>
      </c>
      <c r="AL71" s="63" t="str">
        <f t="shared" si="217"/>
        <v/>
      </c>
      <c r="AM71" s="63" t="str">
        <f t="shared" si="218"/>
        <v/>
      </c>
      <c r="AN71" s="63" t="str">
        <f t="shared" si="219"/>
        <v/>
      </c>
    </row>
    <row r="72" spans="1:40" ht="24.5" outlineLevel="1" thickTop="1" thickBot="1" x14ac:dyDescent="0.55000000000000004">
      <c r="B72" t="s">
        <v>1003</v>
      </c>
      <c r="C72" s="84" t="s">
        <v>3090</v>
      </c>
      <c r="D72" s="88" t="s">
        <v>1106</v>
      </c>
      <c r="E72" s="88"/>
      <c r="F72" s="88"/>
      <c r="G72" s="88"/>
      <c r="H72" s="89"/>
      <c r="I72" s="89"/>
      <c r="J72" s="89"/>
      <c r="K72" s="89"/>
      <c r="L72" s="136" t="str">
        <f>IF(C72="","",_xlfn.CONCAT("            { line: ","""",C72,", ",M72:AN72,""", sC: ","""",B72,"""},"))</f>
        <v xml:space="preserve">            { line: "EL SEÑOR ES MI PASTOR,, (Do,,10)", sC: "as"},</v>
      </c>
      <c r="M72" s="55" t="str">
        <f t="shared" si="193"/>
        <v>(</v>
      </c>
      <c r="N72" s="56" t="str">
        <f t="shared" si="194"/>
        <v>Do</v>
      </c>
      <c r="O72" s="57" t="str">
        <f t="shared" si="195"/>
        <v>,</v>
      </c>
      <c r="P72" s="58" t="str">
        <f t="shared" si="196"/>
        <v/>
      </c>
      <c r="Q72" s="59" t="str">
        <f t="shared" si="197"/>
        <v>,</v>
      </c>
      <c r="R72" s="60">
        <f t="shared" si="35"/>
        <v>10</v>
      </c>
      <c r="S72" s="55" t="str">
        <f t="shared" si="198"/>
        <v>)</v>
      </c>
      <c r="T72" s="61" t="str">
        <f t="shared" si="199"/>
        <v/>
      </c>
      <c r="U72" s="62" t="str">
        <f t="shared" si="200"/>
        <v/>
      </c>
      <c r="V72" s="63" t="str">
        <f t="shared" si="201"/>
        <v/>
      </c>
      <c r="W72" s="64" t="str">
        <f t="shared" si="202"/>
        <v/>
      </c>
      <c r="X72" s="63" t="str">
        <f t="shared" si="203"/>
        <v/>
      </c>
      <c r="Y72" s="63" t="str">
        <f t="shared" si="204"/>
        <v/>
      </c>
      <c r="Z72" s="55" t="str">
        <f t="shared" si="205"/>
        <v/>
      </c>
      <c r="AA72" s="65" t="str">
        <f t="shared" si="206"/>
        <v/>
      </c>
      <c r="AB72" s="56" t="str">
        <f t="shared" si="207"/>
        <v/>
      </c>
      <c r="AC72" s="66" t="str">
        <f t="shared" si="208"/>
        <v/>
      </c>
      <c r="AD72" s="58" t="str">
        <f t="shared" si="209"/>
        <v/>
      </c>
      <c r="AE72" s="67" t="str">
        <f t="shared" si="210"/>
        <v/>
      </c>
      <c r="AF72" s="60" t="str">
        <f t="shared" si="211"/>
        <v/>
      </c>
      <c r="AG72" s="60" t="str">
        <f t="shared" si="212"/>
        <v/>
      </c>
      <c r="AH72" s="68" t="str">
        <f t="shared" si="213"/>
        <v/>
      </c>
      <c r="AI72" s="69" t="str">
        <f t="shared" si="214"/>
        <v/>
      </c>
      <c r="AJ72" s="63" t="str">
        <f t="shared" si="215"/>
        <v/>
      </c>
      <c r="AK72" s="63" t="str">
        <f t="shared" si="216"/>
        <v/>
      </c>
      <c r="AL72" s="63" t="str">
        <f t="shared" si="217"/>
        <v/>
      </c>
      <c r="AM72" s="63" t="str">
        <f t="shared" si="218"/>
        <v/>
      </c>
      <c r="AN72" s="63" t="str">
        <f t="shared" si="219"/>
        <v/>
      </c>
    </row>
    <row r="73" spans="1:40" ht="24.5" outlineLevel="1" thickTop="1" thickBot="1" x14ac:dyDescent="0.55000000000000004">
      <c r="B73" t="s">
        <v>1003</v>
      </c>
      <c r="C73" s="92" t="s">
        <v>3092</v>
      </c>
      <c r="D73" s="82" t="s">
        <v>1053</v>
      </c>
      <c r="E73" s="82"/>
      <c r="F73" s="82"/>
      <c r="G73" s="82"/>
      <c r="H73" s="82"/>
      <c r="I73" s="82"/>
      <c r="J73" s="82"/>
      <c r="K73" s="82"/>
      <c r="L73" s="137" t="str">
        <f>IF(C73="","",_xlfn.CONCAT("            { line: ","""",C73,", ",M73:AN73,""", sC: ","""",B73,"""},  ]},"))</f>
        <v xml:space="preserve">            { line: "NADA ME FALTA., (Sol,,14)", sC: "as"},  ]},</v>
      </c>
      <c r="M73" s="55" t="str">
        <f t="shared" si="193"/>
        <v>(</v>
      </c>
      <c r="N73" s="56" t="str">
        <f t="shared" si="194"/>
        <v>Sol</v>
      </c>
      <c r="O73" s="57" t="str">
        <f t="shared" si="195"/>
        <v>,</v>
      </c>
      <c r="P73" s="58" t="str">
        <f t="shared" si="196"/>
        <v/>
      </c>
      <c r="Q73" s="59" t="str">
        <f t="shared" si="197"/>
        <v>,</v>
      </c>
      <c r="R73" s="60">
        <f t="shared" si="35"/>
        <v>14</v>
      </c>
      <c r="S73" s="55" t="str">
        <f t="shared" si="198"/>
        <v>)</v>
      </c>
      <c r="T73" s="61" t="str">
        <f t="shared" si="199"/>
        <v/>
      </c>
      <c r="U73" s="62" t="str">
        <f t="shared" si="200"/>
        <v/>
      </c>
      <c r="V73" s="63" t="str">
        <f t="shared" si="201"/>
        <v/>
      </c>
      <c r="W73" s="64" t="str">
        <f t="shared" si="202"/>
        <v/>
      </c>
      <c r="X73" s="63" t="str">
        <f t="shared" si="203"/>
        <v/>
      </c>
      <c r="Y73" s="63" t="str">
        <f t="shared" si="204"/>
        <v/>
      </c>
      <c r="Z73" s="55" t="str">
        <f t="shared" si="205"/>
        <v/>
      </c>
      <c r="AA73" s="65" t="str">
        <f t="shared" si="206"/>
        <v/>
      </c>
      <c r="AB73" s="56" t="str">
        <f t="shared" si="207"/>
        <v/>
      </c>
      <c r="AC73" s="66" t="str">
        <f t="shared" si="208"/>
        <v/>
      </c>
      <c r="AD73" s="58" t="str">
        <f t="shared" si="209"/>
        <v/>
      </c>
      <c r="AE73" s="67" t="str">
        <f t="shared" si="210"/>
        <v/>
      </c>
      <c r="AF73" s="60" t="str">
        <f t="shared" si="211"/>
        <v/>
      </c>
      <c r="AG73" s="60" t="str">
        <f t="shared" si="212"/>
        <v/>
      </c>
      <c r="AH73" s="68" t="str">
        <f t="shared" si="213"/>
        <v/>
      </c>
      <c r="AI73" s="69" t="str">
        <f t="shared" si="214"/>
        <v/>
      </c>
      <c r="AJ73" s="63" t="str">
        <f t="shared" si="215"/>
        <v/>
      </c>
      <c r="AK73" s="63" t="str">
        <f t="shared" si="216"/>
        <v/>
      </c>
      <c r="AL73" s="63" t="str">
        <f t="shared" si="217"/>
        <v/>
      </c>
      <c r="AM73" s="63" t="str">
        <f t="shared" si="218"/>
        <v/>
      </c>
      <c r="AN73" s="63" t="str">
        <f t="shared" si="219"/>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35"/>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B75" t="s">
        <v>1018</v>
      </c>
      <c r="C75" s="124" t="s">
        <v>3097</v>
      </c>
      <c r="D75" s="125" t="s">
        <v>1053</v>
      </c>
      <c r="E75" s="51"/>
      <c r="F75" s="52"/>
      <c r="G75" s="52"/>
      <c r="H75" s="51"/>
      <c r="I75" s="51"/>
      <c r="J75" s="53"/>
      <c r="K75" s="53"/>
      <c r="L75" s="54" t="str">
        <f t="shared" si="170"/>
        <v xml:space="preserve">            { line: "Tu bondad y tu misericordia me acompañan, (Sol,,14)", sC: "tc"},</v>
      </c>
      <c r="M75" s="55" t="str">
        <f t="shared" si="171"/>
        <v>(</v>
      </c>
      <c r="N75" s="56" t="str">
        <f t="shared" si="31"/>
        <v>Sol</v>
      </c>
      <c r="O75" s="57" t="str">
        <f t="shared" si="172"/>
        <v>,</v>
      </c>
      <c r="P75" s="58" t="str">
        <f t="shared" si="33"/>
        <v/>
      </c>
      <c r="Q75" s="59" t="str">
        <f t="shared" si="173"/>
        <v>,</v>
      </c>
      <c r="R75" s="60">
        <f t="shared" si="35"/>
        <v>14</v>
      </c>
      <c r="S75" s="55" t="str">
        <f t="shared" si="174"/>
        <v>)</v>
      </c>
      <c r="T75" s="61" t="str">
        <f t="shared" si="175"/>
        <v/>
      </c>
      <c r="U75" s="62" t="str">
        <f t="shared" si="38"/>
        <v/>
      </c>
      <c r="V75" s="63" t="str">
        <f t="shared" si="176"/>
        <v/>
      </c>
      <c r="W75" s="64" t="str">
        <f t="shared" si="40"/>
        <v/>
      </c>
      <c r="X75" s="63" t="str">
        <f t="shared" si="177"/>
        <v/>
      </c>
      <c r="Y75" s="63" t="str">
        <f t="shared" si="178"/>
        <v/>
      </c>
      <c r="Z75" s="55" t="str">
        <f t="shared" si="179"/>
        <v/>
      </c>
      <c r="AA75" s="65" t="str">
        <f t="shared" si="180"/>
        <v/>
      </c>
      <c r="AB75" s="56" t="str">
        <f t="shared" si="45"/>
        <v/>
      </c>
      <c r="AC75" s="66" t="str">
        <f t="shared" si="181"/>
        <v/>
      </c>
      <c r="AD75" s="58" t="str">
        <f t="shared" si="182"/>
        <v/>
      </c>
      <c r="AE75" s="67" t="str">
        <f t="shared" si="183"/>
        <v/>
      </c>
      <c r="AF75" s="60" t="str">
        <f t="shared" si="184"/>
        <v/>
      </c>
      <c r="AG75" s="60" t="str">
        <f t="shared" si="185"/>
        <v/>
      </c>
      <c r="AH75" s="68" t="str">
        <f t="shared" si="186"/>
        <v/>
      </c>
      <c r="AI75" s="69" t="str">
        <f t="shared" si="52"/>
        <v/>
      </c>
      <c r="AJ75" s="63" t="str">
        <f t="shared" si="187"/>
        <v/>
      </c>
      <c r="AK75" s="63" t="str">
        <f t="shared" si="188"/>
        <v/>
      </c>
      <c r="AL75" s="63" t="str">
        <f t="shared" si="189"/>
        <v/>
      </c>
      <c r="AM75" s="63" t="str">
        <f t="shared" si="190"/>
        <v/>
      </c>
      <c r="AN75" s="63" t="str">
        <f t="shared" si="191"/>
        <v/>
      </c>
    </row>
    <row r="76" spans="1:40" ht="24.5" outlineLevel="1" thickTop="1" thickBot="1" x14ac:dyDescent="0.55000000000000004">
      <c r="C76" s="124" t="s">
        <v>3098</v>
      </c>
      <c r="D76" s="125" t="s">
        <v>1106</v>
      </c>
      <c r="E76" s="51"/>
      <c r="F76" s="52"/>
      <c r="G76" s="52"/>
      <c r="H76" s="51"/>
      <c r="I76" s="51"/>
      <c r="J76" s="53"/>
      <c r="K76" s="53"/>
      <c r="L76" s="54" t="str">
        <f t="shared" si="170"/>
        <v xml:space="preserve">            { line: "todos los días de mi vida,, (Do,,10)", sC: ""},</v>
      </c>
      <c r="M76" s="55" t="str">
        <f t="shared" si="171"/>
        <v>(</v>
      </c>
      <c r="N76" s="56" t="str">
        <f t="shared" si="31"/>
        <v>Do</v>
      </c>
      <c r="O76" s="57" t="str">
        <f t="shared" si="172"/>
        <v>,</v>
      </c>
      <c r="P76" s="58" t="str">
        <f t="shared" si="33"/>
        <v/>
      </c>
      <c r="Q76" s="59" t="str">
        <f t="shared" si="173"/>
        <v>,</v>
      </c>
      <c r="R76" s="60">
        <f t="shared" si="35"/>
        <v>10</v>
      </c>
      <c r="S76" s="55" t="str">
        <f t="shared" si="174"/>
        <v>)</v>
      </c>
      <c r="T76" s="61" t="str">
        <f t="shared" si="175"/>
        <v/>
      </c>
      <c r="U76" s="62" t="str">
        <f t="shared" si="38"/>
        <v/>
      </c>
      <c r="V76" s="63" t="str">
        <f t="shared" si="176"/>
        <v/>
      </c>
      <c r="W76" s="64" t="str">
        <f t="shared" si="40"/>
        <v/>
      </c>
      <c r="X76" s="63" t="str">
        <f t="shared" si="177"/>
        <v/>
      </c>
      <c r="Y76" s="63" t="str">
        <f t="shared" si="178"/>
        <v/>
      </c>
      <c r="Z76" s="55" t="str">
        <f t="shared" si="179"/>
        <v/>
      </c>
      <c r="AA76" s="65" t="str">
        <f t="shared" si="180"/>
        <v/>
      </c>
      <c r="AB76" s="56" t="str">
        <f t="shared" si="45"/>
        <v/>
      </c>
      <c r="AC76" s="66" t="str">
        <f t="shared" si="181"/>
        <v/>
      </c>
      <c r="AD76" s="58" t="str">
        <f t="shared" si="182"/>
        <v/>
      </c>
      <c r="AE76" s="67" t="str">
        <f t="shared" si="183"/>
        <v/>
      </c>
      <c r="AF76" s="60" t="str">
        <f t="shared" si="184"/>
        <v/>
      </c>
      <c r="AG76" s="60" t="str">
        <f t="shared" si="185"/>
        <v/>
      </c>
      <c r="AH76" s="68" t="str">
        <f t="shared" si="186"/>
        <v/>
      </c>
      <c r="AI76" s="69" t="str">
        <f t="shared" si="52"/>
        <v/>
      </c>
      <c r="AJ76" s="63" t="str">
        <f t="shared" si="187"/>
        <v/>
      </c>
      <c r="AK76" s="63" t="str">
        <f t="shared" si="188"/>
        <v/>
      </c>
      <c r="AL76" s="63" t="str">
        <f t="shared" si="189"/>
        <v/>
      </c>
      <c r="AM76" s="63" t="str">
        <f t="shared" si="190"/>
        <v/>
      </c>
      <c r="AN76" s="63" t="str">
        <f t="shared" si="191"/>
        <v/>
      </c>
    </row>
    <row r="77" spans="1:40" ht="24.5" outlineLevel="1" thickTop="1" thickBot="1" x14ac:dyDescent="0.55000000000000004">
      <c r="C77" s="124" t="s">
        <v>3099</v>
      </c>
      <c r="D77" s="125" t="s">
        <v>1053</v>
      </c>
      <c r="E77" s="51"/>
      <c r="F77" s="52"/>
      <c r="G77" s="52"/>
      <c r="H77" s="51"/>
      <c r="I77" s="51"/>
      <c r="J77" s="53"/>
      <c r="K77" s="53"/>
      <c r="L77" s="54" t="str">
        <f t="shared" si="170"/>
        <v xml:space="preserve">            { line: "y habitaré en la casa del Señor, (Sol,,14)", sC: ""},</v>
      </c>
      <c r="M77" s="55" t="str">
        <f t="shared" si="171"/>
        <v>(</v>
      </c>
      <c r="N77" s="56" t="str">
        <f t="shared" si="31"/>
        <v>Sol</v>
      </c>
      <c r="O77" s="57" t="str">
        <f t="shared" si="172"/>
        <v>,</v>
      </c>
      <c r="P77" s="58" t="str">
        <f t="shared" si="33"/>
        <v/>
      </c>
      <c r="Q77" s="59" t="str">
        <f t="shared" si="173"/>
        <v>,</v>
      </c>
      <c r="R77" s="60">
        <f t="shared" si="35"/>
        <v>14</v>
      </c>
      <c r="S77" s="55" t="str">
        <f t="shared" si="174"/>
        <v>)</v>
      </c>
      <c r="T77" s="61" t="str">
        <f t="shared" si="175"/>
        <v/>
      </c>
      <c r="U77" s="62" t="str">
        <f t="shared" si="38"/>
        <v/>
      </c>
      <c r="V77" s="63" t="str">
        <f t="shared" si="176"/>
        <v/>
      </c>
      <c r="W77" s="64" t="str">
        <f t="shared" si="40"/>
        <v/>
      </c>
      <c r="X77" s="63" t="str">
        <f t="shared" si="177"/>
        <v/>
      </c>
      <c r="Y77" s="63" t="str">
        <f t="shared" si="178"/>
        <v/>
      </c>
      <c r="Z77" s="55" t="str">
        <f t="shared" si="179"/>
        <v/>
      </c>
      <c r="AA77" s="65" t="str">
        <f t="shared" si="180"/>
        <v/>
      </c>
      <c r="AB77" s="56" t="str">
        <f t="shared" si="45"/>
        <v/>
      </c>
      <c r="AC77" s="66" t="str">
        <f t="shared" si="181"/>
        <v/>
      </c>
      <c r="AD77" s="58" t="str">
        <f t="shared" si="182"/>
        <v/>
      </c>
      <c r="AE77" s="67" t="str">
        <f t="shared" si="183"/>
        <v/>
      </c>
      <c r="AF77" s="60" t="str">
        <f t="shared" si="184"/>
        <v/>
      </c>
      <c r="AG77" s="60" t="str">
        <f t="shared" si="185"/>
        <v/>
      </c>
      <c r="AH77" s="68" t="str">
        <f t="shared" si="186"/>
        <v/>
      </c>
      <c r="AI77" s="69" t="str">
        <f t="shared" si="52"/>
        <v/>
      </c>
      <c r="AJ77" s="63" t="str">
        <f t="shared" si="187"/>
        <v/>
      </c>
      <c r="AK77" s="63" t="str">
        <f t="shared" si="188"/>
        <v/>
      </c>
      <c r="AL77" s="63" t="str">
        <f t="shared" si="189"/>
        <v/>
      </c>
      <c r="AM77" s="63" t="str">
        <f t="shared" si="190"/>
        <v/>
      </c>
      <c r="AN77" s="63" t="str">
        <f t="shared" si="191"/>
        <v/>
      </c>
    </row>
    <row r="78" spans="1:40" ht="24.5" outlineLevel="1" thickTop="1" thickBot="1" x14ac:dyDescent="0.55000000000000004">
      <c r="C78" s="124" t="s">
        <v>3100</v>
      </c>
      <c r="D78" s="125" t="s">
        <v>1106</v>
      </c>
      <c r="E78" s="51"/>
      <c r="F78" s="52" t="s">
        <v>1053</v>
      </c>
      <c r="G78" s="52"/>
      <c r="H78" s="51"/>
      <c r="I78" s="51"/>
      <c r="J78" s="53"/>
      <c r="K78" s="53"/>
      <c r="L78" s="54" t="str">
        <f t="shared" si="170"/>
        <v xml:space="preserve">            { line: "por años sin término., (Do,,10)(Sol,,250)", sC: ""},</v>
      </c>
      <c r="M78" s="55" t="str">
        <f t="shared" si="171"/>
        <v>(</v>
      </c>
      <c r="N78" s="56" t="str">
        <f t="shared" si="31"/>
        <v>Do</v>
      </c>
      <c r="O78" s="57" t="str">
        <f t="shared" si="172"/>
        <v>,</v>
      </c>
      <c r="P78" s="58" t="str">
        <f t="shared" si="33"/>
        <v/>
      </c>
      <c r="Q78" s="59" t="str">
        <f t="shared" si="173"/>
        <v>,</v>
      </c>
      <c r="R78" s="60">
        <f t="shared" si="35"/>
        <v>10</v>
      </c>
      <c r="S78" s="55" t="str">
        <f t="shared" si="174"/>
        <v>)</v>
      </c>
      <c r="T78" s="61" t="str">
        <f t="shared" si="175"/>
        <v>(</v>
      </c>
      <c r="U78" s="62" t="str">
        <f t="shared" si="38"/>
        <v>Sol</v>
      </c>
      <c r="V78" s="63" t="str">
        <f t="shared" si="176"/>
        <v>,</v>
      </c>
      <c r="W78" s="64" t="str">
        <f t="shared" si="40"/>
        <v/>
      </c>
      <c r="X78" s="63" t="str">
        <f t="shared" si="177"/>
        <v>,</v>
      </c>
      <c r="Y78" s="63">
        <f t="shared" si="178"/>
        <v>250</v>
      </c>
      <c r="Z78" s="55" t="str">
        <f t="shared" si="179"/>
        <v>)</v>
      </c>
      <c r="AA78" s="65" t="str">
        <f t="shared" si="180"/>
        <v/>
      </c>
      <c r="AB78" s="56" t="str">
        <f t="shared" si="45"/>
        <v/>
      </c>
      <c r="AC78" s="66" t="str">
        <f t="shared" si="181"/>
        <v/>
      </c>
      <c r="AD78" s="58" t="str">
        <f t="shared" si="182"/>
        <v/>
      </c>
      <c r="AE78" s="67" t="str">
        <f t="shared" si="183"/>
        <v/>
      </c>
      <c r="AF78" s="60" t="str">
        <f t="shared" si="184"/>
        <v/>
      </c>
      <c r="AG78" s="60" t="str">
        <f t="shared" si="185"/>
        <v/>
      </c>
      <c r="AH78" s="68" t="str">
        <f t="shared" si="186"/>
        <v/>
      </c>
      <c r="AI78" s="69" t="str">
        <f t="shared" si="52"/>
        <v/>
      </c>
      <c r="AJ78" s="63" t="str">
        <f t="shared" si="187"/>
        <v/>
      </c>
      <c r="AK78" s="63" t="str">
        <f t="shared" si="188"/>
        <v/>
      </c>
      <c r="AL78" s="63" t="str">
        <f t="shared" si="189"/>
        <v/>
      </c>
      <c r="AM78" s="63" t="str">
        <f t="shared" si="190"/>
        <v/>
      </c>
      <c r="AN78" s="63" t="str">
        <f t="shared" si="191"/>
        <v/>
      </c>
    </row>
    <row r="79" spans="1:40" ht="26.5"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ref="R79:R84" si="220">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4.5" outlineLevel="1" thickTop="1" thickBot="1" x14ac:dyDescent="0.55000000000000004">
      <c r="C80" s="78" t="s">
        <v>999</v>
      </c>
      <c r="D80" s="79"/>
      <c r="E80" s="79"/>
      <c r="F80" s="79"/>
      <c r="G80" s="79"/>
      <c r="H80" s="79"/>
      <c r="I80" s="79"/>
      <c r="J80" s="79"/>
      <c r="K80" s="79"/>
      <c r="L80" s="134" t="s">
        <v>1000</v>
      </c>
      <c r="M80" s="55" t="str">
        <f t="shared" ref="M80:M84" si="221">IF(N80="","","(")</f>
        <v/>
      </c>
      <c r="N80" s="56" t="str">
        <f t="shared" ref="N80:N84" si="222">IF(D80="","",D80)</f>
        <v/>
      </c>
      <c r="O80" s="57" t="str">
        <f t="shared" ref="O80:O84" si="223">IF(N80="","",",")</f>
        <v/>
      </c>
      <c r="P80" s="58" t="str">
        <f t="shared" ref="P80:P84" si="224">IF(E80="","",E80)</f>
        <v/>
      </c>
      <c r="Q80" s="59" t="str">
        <f t="shared" ref="Q80:Q84" si="225">IF(N80="","",",")</f>
        <v/>
      </c>
      <c r="R80" s="60" t="str">
        <f t="shared" si="220"/>
        <v/>
      </c>
      <c r="S80" s="55" t="str">
        <f t="shared" ref="S80:S84" si="226">IF(N80="","",")")</f>
        <v/>
      </c>
      <c r="T80" s="61" t="str">
        <f t="shared" ref="T80:T84" si="227">IF(U80="","","(")</f>
        <v/>
      </c>
      <c r="U80" s="62" t="str">
        <f t="shared" ref="U80:U84" si="228">IF(F80="","",F80)</f>
        <v/>
      </c>
      <c r="V80" s="63" t="str">
        <f t="shared" ref="V80:V84" si="229">IF(U80="","",",")</f>
        <v/>
      </c>
      <c r="W80" s="64" t="str">
        <f t="shared" ref="W80:W84" si="230">IF(G80="","",G80)</f>
        <v/>
      </c>
      <c r="X80" s="63" t="str">
        <f t="shared" ref="X80:X84" si="231">IF(U80="","",",")</f>
        <v/>
      </c>
      <c r="Y80" s="63" t="str">
        <f t="shared" ref="Y80:Y84" si="232">IF(U80="","",250)</f>
        <v/>
      </c>
      <c r="Z80" s="55" t="str">
        <f t="shared" ref="Z80:Z84" si="233">IF(U80="","",")")</f>
        <v/>
      </c>
      <c r="AA80" s="65" t="str">
        <f t="shared" ref="AA80:AA84" si="234">IF(AB80="","","(")</f>
        <v/>
      </c>
      <c r="AB80" s="56" t="str">
        <f t="shared" ref="AB80:AB84" si="235">IF(H80="","",H80)</f>
        <v/>
      </c>
      <c r="AC80" s="66" t="str">
        <f t="shared" ref="AC80:AC84" si="236">IF(AB80="","",",")</f>
        <v/>
      </c>
      <c r="AD80" s="58" t="str">
        <f t="shared" ref="AD80:AD84" si="237">IF(I80="","",I80)</f>
        <v/>
      </c>
      <c r="AE80" s="67" t="str">
        <f t="shared" ref="AE80:AE84" si="238">IF(AB80="","",",")</f>
        <v/>
      </c>
      <c r="AF80" s="60" t="str">
        <f t="shared" ref="AF80:AF84" si="239">IF(AB80="","",350)</f>
        <v/>
      </c>
      <c r="AG80" s="60" t="str">
        <f t="shared" ref="AG80:AG84" si="240">IF(AB80="","",")")</f>
        <v/>
      </c>
      <c r="AH80" s="68" t="str">
        <f t="shared" ref="AH80:AH84" si="241">IF(AI80="","","(")</f>
        <v/>
      </c>
      <c r="AI80" s="69" t="str">
        <f t="shared" ref="AI80:AI84" si="242">IF(J80="","",J80)</f>
        <v/>
      </c>
      <c r="AJ80" s="63" t="str">
        <f t="shared" ref="AJ80:AJ84" si="243">IF(AI80="","",",")</f>
        <v/>
      </c>
      <c r="AK80" s="63" t="str">
        <f t="shared" ref="AK80:AK84" si="244">IF(K80="","",K80)</f>
        <v/>
      </c>
      <c r="AL80" s="63" t="str">
        <f t="shared" ref="AL80:AL84" si="245">IF(AI80="","",",")</f>
        <v/>
      </c>
      <c r="AM80" s="63" t="str">
        <f t="shared" ref="AM80:AM84" si="246">IF(AI80="","",450)</f>
        <v/>
      </c>
      <c r="AN80" s="63" t="str">
        <f t="shared" ref="AN80:AN84" si="247">IF(AI80="","",")")</f>
        <v/>
      </c>
    </row>
    <row r="81" spans="1:40" ht="24.5" outlineLevel="1" thickTop="1" thickBot="1" x14ac:dyDescent="0.55000000000000004">
      <c r="B81" t="s">
        <v>1001</v>
      </c>
      <c r="C81" s="81" t="s">
        <v>3090</v>
      </c>
      <c r="D81" s="82" t="s">
        <v>1053</v>
      </c>
      <c r="E81" s="82"/>
      <c r="F81" s="82"/>
      <c r="G81" s="82"/>
      <c r="H81" s="82"/>
      <c r="I81" s="82"/>
      <c r="J81" s="82"/>
      <c r="K81" s="82"/>
      <c r="L81" s="135" t="str">
        <f>IF(C81="","",_xlfn.CONCAT("       triggerLine: ","""",C81,", ",M81:AN81,""", sC: ","""",B81,""", lines: ["))</f>
        <v xml:space="preserve">       triggerLine: "EL SEÑOR ES MI PASTOR,, (Sol,,14)", sC: "ta as", lines: [</v>
      </c>
      <c r="M81" s="55" t="str">
        <f t="shared" si="221"/>
        <v>(</v>
      </c>
      <c r="N81" s="56" t="str">
        <f t="shared" si="222"/>
        <v>Sol</v>
      </c>
      <c r="O81" s="57" t="str">
        <f t="shared" si="223"/>
        <v>,</v>
      </c>
      <c r="P81" s="58" t="str">
        <f t="shared" si="224"/>
        <v/>
      </c>
      <c r="Q81" s="59" t="str">
        <f t="shared" si="225"/>
        <v>,</v>
      </c>
      <c r="R81" s="60">
        <f t="shared" si="220"/>
        <v>14</v>
      </c>
      <c r="S81" s="55" t="str">
        <f t="shared" si="226"/>
        <v>)</v>
      </c>
      <c r="T81" s="61" t="str">
        <f t="shared" si="227"/>
        <v/>
      </c>
      <c r="U81" s="62" t="str">
        <f t="shared" si="228"/>
        <v/>
      </c>
      <c r="V81" s="63" t="str">
        <f t="shared" si="229"/>
        <v/>
      </c>
      <c r="W81" s="64" t="str">
        <f t="shared" si="230"/>
        <v/>
      </c>
      <c r="X81" s="63" t="str">
        <f t="shared" si="231"/>
        <v/>
      </c>
      <c r="Y81" s="63" t="str">
        <f t="shared" si="232"/>
        <v/>
      </c>
      <c r="Z81" s="55" t="str">
        <f t="shared" si="233"/>
        <v/>
      </c>
      <c r="AA81" s="65" t="str">
        <f t="shared" si="234"/>
        <v/>
      </c>
      <c r="AB81" s="56" t="str">
        <f t="shared" si="235"/>
        <v/>
      </c>
      <c r="AC81" s="66" t="str">
        <f t="shared" si="236"/>
        <v/>
      </c>
      <c r="AD81" s="58" t="str">
        <f t="shared" si="237"/>
        <v/>
      </c>
      <c r="AE81" s="67" t="str">
        <f t="shared" si="238"/>
        <v/>
      </c>
      <c r="AF81" s="60" t="str">
        <f t="shared" si="239"/>
        <v/>
      </c>
      <c r="AG81" s="60" t="str">
        <f t="shared" si="240"/>
        <v/>
      </c>
      <c r="AH81" s="68" t="str">
        <f t="shared" si="241"/>
        <v/>
      </c>
      <c r="AI81" s="69" t="str">
        <f t="shared" si="242"/>
        <v/>
      </c>
      <c r="AJ81" s="63" t="str">
        <f t="shared" si="243"/>
        <v/>
      </c>
      <c r="AK81" s="63" t="str">
        <f t="shared" si="244"/>
        <v/>
      </c>
      <c r="AL81" s="63" t="str">
        <f t="shared" si="245"/>
        <v/>
      </c>
      <c r="AM81" s="63" t="str">
        <f t="shared" si="246"/>
        <v/>
      </c>
      <c r="AN81" s="63" t="str">
        <f t="shared" si="247"/>
        <v/>
      </c>
    </row>
    <row r="82" spans="1:40" ht="24.5" outlineLevel="1" thickTop="1" thickBot="1" x14ac:dyDescent="0.55000000000000004">
      <c r="B82" t="s">
        <v>1003</v>
      </c>
      <c r="C82" s="84" t="s">
        <v>3091</v>
      </c>
      <c r="D82" s="85"/>
      <c r="E82" s="85"/>
      <c r="F82" s="85"/>
      <c r="G82" s="85"/>
      <c r="H82" s="86"/>
      <c r="I82" s="86"/>
      <c r="J82" s="86"/>
      <c r="K82" s="86"/>
      <c r="L82" s="136" t="str">
        <f>IF(C82="","",_xlfn.CONCAT("            { line: ","""",C82,", ",M82:AN82,""", sC: ","""",B82,"""},"))</f>
        <v xml:space="preserve">            { line: "NADA ME FALTA;, ", sC: "as"},</v>
      </c>
      <c r="M82" s="55" t="str">
        <f t="shared" si="221"/>
        <v/>
      </c>
      <c r="N82" s="56" t="str">
        <f t="shared" si="222"/>
        <v/>
      </c>
      <c r="O82" s="57" t="str">
        <f t="shared" si="223"/>
        <v/>
      </c>
      <c r="P82" s="58" t="str">
        <f t="shared" si="224"/>
        <v/>
      </c>
      <c r="Q82" s="59" t="str">
        <f t="shared" si="225"/>
        <v/>
      </c>
      <c r="R82" s="60" t="str">
        <f t="shared" si="220"/>
        <v/>
      </c>
      <c r="S82" s="55" t="str">
        <f t="shared" si="226"/>
        <v/>
      </c>
      <c r="T82" s="61" t="str">
        <f t="shared" si="227"/>
        <v/>
      </c>
      <c r="U82" s="62" t="str">
        <f t="shared" si="228"/>
        <v/>
      </c>
      <c r="V82" s="63" t="str">
        <f t="shared" si="229"/>
        <v/>
      </c>
      <c r="W82" s="64" t="str">
        <f t="shared" si="230"/>
        <v/>
      </c>
      <c r="X82" s="63" t="str">
        <f t="shared" si="231"/>
        <v/>
      </c>
      <c r="Y82" s="63" t="str">
        <f t="shared" si="232"/>
        <v/>
      </c>
      <c r="Z82" s="55" t="str">
        <f t="shared" si="233"/>
        <v/>
      </c>
      <c r="AA82" s="65" t="str">
        <f t="shared" si="234"/>
        <v/>
      </c>
      <c r="AB82" s="56" t="str">
        <f t="shared" si="235"/>
        <v/>
      </c>
      <c r="AC82" s="66" t="str">
        <f t="shared" si="236"/>
        <v/>
      </c>
      <c r="AD82" s="58" t="str">
        <f t="shared" si="237"/>
        <v/>
      </c>
      <c r="AE82" s="67" t="str">
        <f t="shared" si="238"/>
        <v/>
      </c>
      <c r="AF82" s="60" t="str">
        <f t="shared" si="239"/>
        <v/>
      </c>
      <c r="AG82" s="60" t="str">
        <f t="shared" si="240"/>
        <v/>
      </c>
      <c r="AH82" s="68" t="str">
        <f t="shared" si="241"/>
        <v/>
      </c>
      <c r="AI82" s="69" t="str">
        <f t="shared" si="242"/>
        <v/>
      </c>
      <c r="AJ82" s="63" t="str">
        <f t="shared" si="243"/>
        <v/>
      </c>
      <c r="AK82" s="63" t="str">
        <f t="shared" si="244"/>
        <v/>
      </c>
      <c r="AL82" s="63" t="str">
        <f t="shared" si="245"/>
        <v/>
      </c>
      <c r="AM82" s="63" t="str">
        <f t="shared" si="246"/>
        <v/>
      </c>
      <c r="AN82" s="63" t="str">
        <f t="shared" si="247"/>
        <v/>
      </c>
    </row>
    <row r="83" spans="1:40" ht="24.5" outlineLevel="1" thickTop="1" thickBot="1" x14ac:dyDescent="0.55000000000000004">
      <c r="B83" t="s">
        <v>1003</v>
      </c>
      <c r="C83" s="84" t="s">
        <v>3090</v>
      </c>
      <c r="D83" s="88" t="s">
        <v>1106</v>
      </c>
      <c r="E83" s="88"/>
      <c r="F83" s="88"/>
      <c r="G83" s="88"/>
      <c r="H83" s="89"/>
      <c r="I83" s="89"/>
      <c r="J83" s="89"/>
      <c r="K83" s="89"/>
      <c r="L83" s="136" t="str">
        <f>IF(C83="","",_xlfn.CONCAT("            { line: ","""",C83,", ",M83:AN83,""", sC: ","""",B83,"""},"))</f>
        <v xml:space="preserve">            { line: "EL SEÑOR ES MI PASTOR,, (Do,,10)", sC: "as"},</v>
      </c>
      <c r="M83" s="55" t="str">
        <f t="shared" si="221"/>
        <v>(</v>
      </c>
      <c r="N83" s="56" t="str">
        <f t="shared" si="222"/>
        <v>Do</v>
      </c>
      <c r="O83" s="57" t="str">
        <f t="shared" si="223"/>
        <v>,</v>
      </c>
      <c r="P83" s="58" t="str">
        <f t="shared" si="224"/>
        <v/>
      </c>
      <c r="Q83" s="59" t="str">
        <f t="shared" si="225"/>
        <v>,</v>
      </c>
      <c r="R83" s="60">
        <f t="shared" si="220"/>
        <v>10</v>
      </c>
      <c r="S83" s="55" t="str">
        <f t="shared" si="226"/>
        <v>)</v>
      </c>
      <c r="T83" s="61" t="str">
        <f t="shared" si="227"/>
        <v/>
      </c>
      <c r="U83" s="62" t="str">
        <f t="shared" si="228"/>
        <v/>
      </c>
      <c r="V83" s="63" t="str">
        <f t="shared" si="229"/>
        <v/>
      </c>
      <c r="W83" s="64" t="str">
        <f t="shared" si="230"/>
        <v/>
      </c>
      <c r="X83" s="63" t="str">
        <f t="shared" si="231"/>
        <v/>
      </c>
      <c r="Y83" s="63" t="str">
        <f t="shared" si="232"/>
        <v/>
      </c>
      <c r="Z83" s="55" t="str">
        <f t="shared" si="233"/>
        <v/>
      </c>
      <c r="AA83" s="65" t="str">
        <f t="shared" si="234"/>
        <v/>
      </c>
      <c r="AB83" s="56" t="str">
        <f t="shared" si="235"/>
        <v/>
      </c>
      <c r="AC83" s="66" t="str">
        <f t="shared" si="236"/>
        <v/>
      </c>
      <c r="AD83" s="58" t="str">
        <f t="shared" si="237"/>
        <v/>
      </c>
      <c r="AE83" s="67" t="str">
        <f t="shared" si="238"/>
        <v/>
      </c>
      <c r="AF83" s="60" t="str">
        <f t="shared" si="239"/>
        <v/>
      </c>
      <c r="AG83" s="60" t="str">
        <f t="shared" si="240"/>
        <v/>
      </c>
      <c r="AH83" s="68" t="str">
        <f t="shared" si="241"/>
        <v/>
      </c>
      <c r="AI83" s="69" t="str">
        <f t="shared" si="242"/>
        <v/>
      </c>
      <c r="AJ83" s="63" t="str">
        <f t="shared" si="243"/>
        <v/>
      </c>
      <c r="AK83" s="63" t="str">
        <f t="shared" si="244"/>
        <v/>
      </c>
      <c r="AL83" s="63" t="str">
        <f t="shared" si="245"/>
        <v/>
      </c>
      <c r="AM83" s="63" t="str">
        <f t="shared" si="246"/>
        <v/>
      </c>
      <c r="AN83" s="63" t="str">
        <f t="shared" si="247"/>
        <v/>
      </c>
    </row>
    <row r="84" spans="1:40" ht="24.5" outlineLevel="1" thickTop="1" thickBot="1" x14ac:dyDescent="0.55000000000000004">
      <c r="B84" t="s">
        <v>1003</v>
      </c>
      <c r="C84" s="92" t="s">
        <v>3092</v>
      </c>
      <c r="D84" s="82" t="s">
        <v>1053</v>
      </c>
      <c r="E84" s="82"/>
      <c r="F84" s="82"/>
      <c r="G84" s="82"/>
      <c r="H84" s="82"/>
      <c r="I84" s="82"/>
      <c r="J84" s="82"/>
      <c r="K84" s="82"/>
      <c r="L84" s="137" t="str">
        <f>IF(C84="","",_xlfn.CONCAT("            { line: ","""",C84,", ",M84:AN84,""", sC: ","""",B84,"""},  ]},"))</f>
        <v xml:space="preserve">            { line: "NADA ME FALTA., (Sol,,14)", sC: "as"},  ]},</v>
      </c>
      <c r="M84" s="55" t="str">
        <f t="shared" si="221"/>
        <v>(</v>
      </c>
      <c r="N84" s="56" t="str">
        <f t="shared" si="222"/>
        <v>Sol</v>
      </c>
      <c r="O84" s="57" t="str">
        <f t="shared" si="223"/>
        <v>,</v>
      </c>
      <c r="P84" s="58" t="str">
        <f t="shared" si="224"/>
        <v/>
      </c>
      <c r="Q84" s="59" t="str">
        <f t="shared" si="225"/>
        <v>,</v>
      </c>
      <c r="R84" s="60">
        <f t="shared" si="220"/>
        <v>14</v>
      </c>
      <c r="S84" s="55" t="str">
        <f t="shared" si="226"/>
        <v>)</v>
      </c>
      <c r="T84" s="61" t="str">
        <f t="shared" si="227"/>
        <v/>
      </c>
      <c r="U84" s="62" t="str">
        <f t="shared" si="228"/>
        <v/>
      </c>
      <c r="V84" s="63" t="str">
        <f t="shared" si="229"/>
        <v/>
      </c>
      <c r="W84" s="64" t="str">
        <f t="shared" si="230"/>
        <v/>
      </c>
      <c r="X84" s="63" t="str">
        <f t="shared" si="231"/>
        <v/>
      </c>
      <c r="Y84" s="63" t="str">
        <f t="shared" si="232"/>
        <v/>
      </c>
      <c r="Z84" s="55" t="str">
        <f t="shared" si="233"/>
        <v/>
      </c>
      <c r="AA84" s="65" t="str">
        <f t="shared" si="234"/>
        <v/>
      </c>
      <c r="AB84" s="56" t="str">
        <f t="shared" si="235"/>
        <v/>
      </c>
      <c r="AC84" s="66" t="str">
        <f t="shared" si="236"/>
        <v/>
      </c>
      <c r="AD84" s="58" t="str">
        <f t="shared" si="237"/>
        <v/>
      </c>
      <c r="AE84" s="67" t="str">
        <f t="shared" si="238"/>
        <v/>
      </c>
      <c r="AF84" s="60" t="str">
        <f t="shared" si="239"/>
        <v/>
      </c>
      <c r="AG84" s="60" t="str">
        <f t="shared" si="240"/>
        <v/>
      </c>
      <c r="AH84" s="68" t="str">
        <f t="shared" si="241"/>
        <v/>
      </c>
      <c r="AI84" s="69" t="str">
        <f t="shared" si="242"/>
        <v/>
      </c>
      <c r="AJ84" s="63" t="str">
        <f t="shared" si="243"/>
        <v/>
      </c>
      <c r="AK84" s="63" t="str">
        <f t="shared" si="244"/>
        <v/>
      </c>
      <c r="AL84" s="63" t="str">
        <f t="shared" si="245"/>
        <v/>
      </c>
      <c r="AM84" s="63" t="str">
        <f t="shared" si="246"/>
        <v/>
      </c>
      <c r="AN84" s="63" t="str">
        <f t="shared" si="247"/>
        <v/>
      </c>
    </row>
    <row r="85" spans="1:40" ht="24" customHeight="1" x14ac:dyDescent="0.6">
      <c r="A85" s="94"/>
      <c r="B85" s="94"/>
      <c r="C85" s="94"/>
      <c r="D85" s="94"/>
      <c r="E85" s="94"/>
      <c r="F85" s="94"/>
      <c r="G85" s="94"/>
      <c r="H85" s="94"/>
      <c r="I85" s="94"/>
      <c r="J85" s="94"/>
      <c r="K85" s="94"/>
      <c r="L85" s="98" t="str">
        <f ca="1">_xlfn.CONCAT("]}, // ULTIMA LINEA DEL CANTO: ",L1)</f>
        <v>]}, // ULTIMA LINEA DEL CANTO: SALMODIA PARA EL SALMO RESPONSORIAL</v>
      </c>
      <c r="M85" s="94"/>
    </row>
    <row r="86" spans="1:40" ht="20.5" x14ac:dyDescent="0.35">
      <c r="L86" s="99" t="s">
        <v>1012</v>
      </c>
      <c r="M86" s="100"/>
    </row>
    <row r="87" spans="1:40" ht="15" hidden="1" outlineLevel="1" thickBot="1" x14ac:dyDescent="0.4">
      <c r="M87" s="100"/>
    </row>
    <row r="88" spans="1:40" ht="26.5" hidden="1" outlineLevel="1" thickTop="1" thickBot="1" x14ac:dyDescent="0.55000000000000004">
      <c r="A88" s="72"/>
      <c r="B88" s="72"/>
      <c r="C88" s="72"/>
      <c r="D88" s="73"/>
      <c r="E88" s="73"/>
      <c r="F88" s="73"/>
      <c r="G88" s="73"/>
      <c r="H88" s="73"/>
      <c r="I88" s="73"/>
      <c r="J88" s="73"/>
      <c r="K88" s="73"/>
      <c r="L88" s="74" t="s">
        <v>997</v>
      </c>
      <c r="M88" s="55"/>
      <c r="N88" s="56"/>
      <c r="O88" s="57"/>
      <c r="P88" s="58"/>
      <c r="Q88" s="59"/>
      <c r="R88" s="60" t="str">
        <f t="shared" ref="R88:R97" si="248">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hidden="1" outlineLevel="1" thickTop="1" thickBot="1" x14ac:dyDescent="0.55000000000000004">
      <c r="C89" s="78" t="s">
        <v>999</v>
      </c>
      <c r="D89" s="79"/>
      <c r="E89" s="79"/>
      <c r="F89" s="79"/>
      <c r="G89" s="79"/>
      <c r="H89" s="79"/>
      <c r="I89" s="79"/>
      <c r="J89" s="79"/>
      <c r="K89" s="79"/>
      <c r="L89" s="134" t="s">
        <v>1000</v>
      </c>
      <c r="M89" s="55" t="str">
        <f t="shared" ref="M89:M96" si="249">IF(N89="","","(")</f>
        <v/>
      </c>
      <c r="N89" s="56" t="str">
        <f t="shared" ref="N89:N96" si="250">IF(D89="","",D89)</f>
        <v/>
      </c>
      <c r="O89" s="57" t="str">
        <f t="shared" ref="O89:O96" si="251">IF(N89="","",",")</f>
        <v/>
      </c>
      <c r="P89" s="58" t="str">
        <f t="shared" ref="P89:P96" si="252">IF(E89="","",E89)</f>
        <v/>
      </c>
      <c r="Q89" s="59" t="str">
        <f t="shared" ref="Q89:Q96" si="253">IF(N89="","",",")</f>
        <v/>
      </c>
      <c r="R89" s="60" t="str">
        <f t="shared" si="248"/>
        <v/>
      </c>
      <c r="S89" s="55" t="str">
        <f t="shared" ref="S89:S96" si="254">IF(N89="","",")")</f>
        <v/>
      </c>
      <c r="T89" s="61" t="str">
        <f t="shared" ref="T89:T96" si="255">IF(U89="","","(")</f>
        <v/>
      </c>
      <c r="U89" s="62" t="str">
        <f t="shared" ref="U89:U96" si="256">IF(F89="","",F89)</f>
        <v/>
      </c>
      <c r="V89" s="63" t="str">
        <f t="shared" ref="V89:V96" si="257">IF(U89="","",",")</f>
        <v/>
      </c>
      <c r="W89" s="64" t="str">
        <f t="shared" ref="W89:W96" si="258">IF(G89="","",G89)</f>
        <v/>
      </c>
      <c r="X89" s="63" t="str">
        <f t="shared" ref="X89:X96" si="259">IF(U89="","",",")</f>
        <v/>
      </c>
      <c r="Y89" s="63" t="str">
        <f t="shared" ref="Y89:Y96" si="260">IF(U89="","",250)</f>
        <v/>
      </c>
      <c r="Z89" s="55" t="str">
        <f t="shared" ref="Z89:Z96" si="261">IF(U89="","",")")</f>
        <v/>
      </c>
      <c r="AA89" s="65" t="str">
        <f t="shared" ref="AA89:AA96" si="262">IF(AB89="","","(")</f>
        <v/>
      </c>
      <c r="AB89" s="56" t="str">
        <f t="shared" ref="AB89:AB96" si="263">IF(H89="","",H89)</f>
        <v/>
      </c>
      <c r="AC89" s="66" t="str">
        <f t="shared" ref="AC89:AC96" si="264">IF(AB89="","",",")</f>
        <v/>
      </c>
      <c r="AD89" s="58" t="str">
        <f t="shared" ref="AD89:AD96" si="265">IF(I89="","",I89)</f>
        <v/>
      </c>
      <c r="AE89" s="67" t="str">
        <f t="shared" ref="AE89:AE96" si="266">IF(AB89="","",",")</f>
        <v/>
      </c>
      <c r="AF89" s="60" t="str">
        <f t="shared" ref="AF89:AF96" si="267">IF(AB89="","",350)</f>
        <v/>
      </c>
      <c r="AG89" s="60" t="str">
        <f t="shared" ref="AG89:AG96" si="268">IF(AB89="","",")")</f>
        <v/>
      </c>
      <c r="AH89" s="68" t="str">
        <f t="shared" ref="AH89:AH96" si="269">IF(AI89="","","(")</f>
        <v/>
      </c>
      <c r="AI89" s="69" t="str">
        <f t="shared" ref="AI89:AI96" si="270">IF(J89="","",J89)</f>
        <v/>
      </c>
      <c r="AJ89" s="63" t="str">
        <f t="shared" ref="AJ89:AJ96" si="271">IF(AI89="","",",")</f>
        <v/>
      </c>
      <c r="AK89" s="63" t="str">
        <f t="shared" ref="AK89:AK96" si="272">IF(K89="","",K89)</f>
        <v/>
      </c>
      <c r="AL89" s="63" t="str">
        <f t="shared" ref="AL89:AL96" si="273">IF(AI89="","",",")</f>
        <v/>
      </c>
      <c r="AM89" s="63" t="str">
        <f t="shared" ref="AM89:AM96" si="274">IF(AI89="","",450)</f>
        <v/>
      </c>
      <c r="AN89" s="63" t="str">
        <f t="shared" ref="AN89:AN96" si="275">IF(AI89="","",")")</f>
        <v/>
      </c>
    </row>
    <row r="90" spans="1:40" ht="24.5" hidden="1" outlineLevel="1" thickTop="1" thickBot="1" x14ac:dyDescent="0.55000000000000004">
      <c r="B90" t="s">
        <v>1001</v>
      </c>
      <c r="C90" s="81" t="s">
        <v>1002</v>
      </c>
      <c r="D90" s="82"/>
      <c r="E90" s="82"/>
      <c r="F90" s="82"/>
      <c r="G90" s="82"/>
      <c r="H90" s="82"/>
      <c r="I90" s="82"/>
      <c r="J90" s="82"/>
      <c r="K90" s="82"/>
      <c r="L90" s="135" t="str">
        <f>IF(C90="","",_xlfn.CONCAT("       triggerLine: ","""",C90,", ",M90:AN90,""", sC: ","""",B90,""", lines: ["))</f>
        <v xml:space="preserve">       triggerLine: "ASAMBLEA UNO, ", sC: "ta as", lines: [</v>
      </c>
      <c r="M90" s="55" t="str">
        <f t="shared" si="249"/>
        <v/>
      </c>
      <c r="N90" s="56" t="str">
        <f t="shared" si="250"/>
        <v/>
      </c>
      <c r="O90" s="57" t="str">
        <f t="shared" si="251"/>
        <v/>
      </c>
      <c r="P90" s="58" t="str">
        <f t="shared" si="252"/>
        <v/>
      </c>
      <c r="Q90" s="59" t="str">
        <f t="shared" si="253"/>
        <v/>
      </c>
      <c r="R90" s="60" t="str">
        <f t="shared" si="248"/>
        <v/>
      </c>
      <c r="S90" s="55" t="str">
        <f t="shared" si="254"/>
        <v/>
      </c>
      <c r="T90" s="61" t="str">
        <f t="shared" si="255"/>
        <v/>
      </c>
      <c r="U90" s="62" t="str">
        <f t="shared" si="256"/>
        <v/>
      </c>
      <c r="V90" s="63" t="str">
        <f t="shared" si="257"/>
        <v/>
      </c>
      <c r="W90" s="64" t="str">
        <f t="shared" si="258"/>
        <v/>
      </c>
      <c r="X90" s="63" t="str">
        <f t="shared" si="259"/>
        <v/>
      </c>
      <c r="Y90" s="63" t="str">
        <f t="shared" si="260"/>
        <v/>
      </c>
      <c r="Z90" s="55" t="str">
        <f t="shared" si="261"/>
        <v/>
      </c>
      <c r="AA90" s="65" t="str">
        <f t="shared" si="262"/>
        <v/>
      </c>
      <c r="AB90" s="56" t="str">
        <f t="shared" si="263"/>
        <v/>
      </c>
      <c r="AC90" s="66" t="str">
        <f t="shared" si="264"/>
        <v/>
      </c>
      <c r="AD90" s="58" t="str">
        <f t="shared" si="265"/>
        <v/>
      </c>
      <c r="AE90" s="67" t="str">
        <f t="shared" si="266"/>
        <v/>
      </c>
      <c r="AF90" s="60" t="str">
        <f t="shared" si="267"/>
        <v/>
      </c>
      <c r="AG90" s="60" t="str">
        <f t="shared" si="268"/>
        <v/>
      </c>
      <c r="AH90" s="68" t="str">
        <f t="shared" si="269"/>
        <v/>
      </c>
      <c r="AI90" s="69" t="str">
        <f t="shared" si="270"/>
        <v/>
      </c>
      <c r="AJ90" s="63" t="str">
        <f t="shared" si="271"/>
        <v/>
      </c>
      <c r="AK90" s="63" t="str">
        <f t="shared" si="272"/>
        <v/>
      </c>
      <c r="AL90" s="63" t="str">
        <f t="shared" si="273"/>
        <v/>
      </c>
      <c r="AM90" s="63" t="str">
        <f t="shared" si="274"/>
        <v/>
      </c>
      <c r="AN90" s="63" t="str">
        <f t="shared" si="275"/>
        <v/>
      </c>
    </row>
    <row r="91" spans="1:40" ht="24.5" hidden="1" outlineLevel="1" thickTop="1" thickBot="1" x14ac:dyDescent="0.55000000000000004">
      <c r="B91" t="s">
        <v>1003</v>
      </c>
      <c r="C91" s="84" t="s">
        <v>1004</v>
      </c>
      <c r="D91" s="85"/>
      <c r="E91" s="85"/>
      <c r="F91" s="85"/>
      <c r="G91" s="85"/>
      <c r="H91" s="86"/>
      <c r="I91" s="86"/>
      <c r="J91" s="86"/>
      <c r="K91" s="86"/>
      <c r="L91" s="136" t="str">
        <f>IF(C91="","",_xlfn.CONCAT("            { line: ","""",C91,", ",M91:AN91,""", sC: ","""",B91,"""},"))</f>
        <v xml:space="preserve">            { line: "ASAMBLEA DOS, ", sC: "as"},</v>
      </c>
      <c r="M91" s="55" t="str">
        <f t="shared" si="249"/>
        <v/>
      </c>
      <c r="N91" s="56" t="str">
        <f t="shared" si="250"/>
        <v/>
      </c>
      <c r="O91" s="57" t="str">
        <f t="shared" si="251"/>
        <v/>
      </c>
      <c r="P91" s="58" t="str">
        <f t="shared" si="252"/>
        <v/>
      </c>
      <c r="Q91" s="59" t="str">
        <f t="shared" si="253"/>
        <v/>
      </c>
      <c r="R91" s="60" t="str">
        <f t="shared" si="248"/>
        <v/>
      </c>
      <c r="S91" s="55" t="str">
        <f t="shared" si="254"/>
        <v/>
      </c>
      <c r="T91" s="61" t="str">
        <f t="shared" si="255"/>
        <v/>
      </c>
      <c r="U91" s="62" t="str">
        <f t="shared" si="256"/>
        <v/>
      </c>
      <c r="V91" s="63" t="str">
        <f t="shared" si="257"/>
        <v/>
      </c>
      <c r="W91" s="64" t="str">
        <f t="shared" si="258"/>
        <v/>
      </c>
      <c r="X91" s="63" t="str">
        <f t="shared" si="259"/>
        <v/>
      </c>
      <c r="Y91" s="63" t="str">
        <f t="shared" si="260"/>
        <v/>
      </c>
      <c r="Z91" s="55" t="str">
        <f t="shared" si="261"/>
        <v/>
      </c>
      <c r="AA91" s="65" t="str">
        <f t="shared" si="262"/>
        <v/>
      </c>
      <c r="AB91" s="56" t="str">
        <f t="shared" si="263"/>
        <v/>
      </c>
      <c r="AC91" s="66" t="str">
        <f t="shared" si="264"/>
        <v/>
      </c>
      <c r="AD91" s="58" t="str">
        <f t="shared" si="265"/>
        <v/>
      </c>
      <c r="AE91" s="67" t="str">
        <f t="shared" si="266"/>
        <v/>
      </c>
      <c r="AF91" s="60" t="str">
        <f t="shared" si="267"/>
        <v/>
      </c>
      <c r="AG91" s="60" t="str">
        <f t="shared" si="268"/>
        <v/>
      </c>
      <c r="AH91" s="68" t="str">
        <f t="shared" si="269"/>
        <v/>
      </c>
      <c r="AI91" s="69" t="str">
        <f t="shared" si="270"/>
        <v/>
      </c>
      <c r="AJ91" s="63" t="str">
        <f t="shared" si="271"/>
        <v/>
      </c>
      <c r="AK91" s="63" t="str">
        <f t="shared" si="272"/>
        <v/>
      </c>
      <c r="AL91" s="63" t="str">
        <f t="shared" si="273"/>
        <v/>
      </c>
      <c r="AM91" s="63" t="str">
        <f t="shared" si="274"/>
        <v/>
      </c>
      <c r="AN91" s="63" t="str">
        <f t="shared" si="275"/>
        <v/>
      </c>
    </row>
    <row r="92" spans="1:40" ht="24.5" hidden="1" outlineLevel="1" thickTop="1" thickBot="1" x14ac:dyDescent="0.55000000000000004">
      <c r="B92" t="s">
        <v>1003</v>
      </c>
      <c r="C92" s="84" t="s">
        <v>1005</v>
      </c>
      <c r="D92" s="88"/>
      <c r="E92" s="88"/>
      <c r="F92" s="88"/>
      <c r="G92" s="88"/>
      <c r="H92" s="89"/>
      <c r="I92" s="89"/>
      <c r="J92" s="89"/>
      <c r="K92" s="89"/>
      <c r="L92" s="136" t="str">
        <f>IF(C92="","",_xlfn.CONCAT("            { line: ","""",C92,", ",M92:AN92,""", sC: ","""",B92,"""},"))</f>
        <v xml:space="preserve">            { line: "ASAMBLEA TRES, ", sC: "as"},</v>
      </c>
      <c r="M92" s="55" t="str">
        <f t="shared" si="249"/>
        <v/>
      </c>
      <c r="N92" s="56" t="str">
        <f t="shared" si="250"/>
        <v/>
      </c>
      <c r="O92" s="57" t="str">
        <f t="shared" si="251"/>
        <v/>
      </c>
      <c r="P92" s="58" t="str">
        <f t="shared" si="252"/>
        <v/>
      </c>
      <c r="Q92" s="59" t="str">
        <f t="shared" si="253"/>
        <v/>
      </c>
      <c r="R92" s="60" t="str">
        <f t="shared" si="248"/>
        <v/>
      </c>
      <c r="S92" s="55" t="str">
        <f t="shared" si="254"/>
        <v/>
      </c>
      <c r="T92" s="61" t="str">
        <f t="shared" si="255"/>
        <v/>
      </c>
      <c r="U92" s="62" t="str">
        <f t="shared" si="256"/>
        <v/>
      </c>
      <c r="V92" s="63" t="str">
        <f t="shared" si="257"/>
        <v/>
      </c>
      <c r="W92" s="64" t="str">
        <f t="shared" si="258"/>
        <v/>
      </c>
      <c r="X92" s="63" t="str">
        <f t="shared" si="259"/>
        <v/>
      </c>
      <c r="Y92" s="63" t="str">
        <f t="shared" si="260"/>
        <v/>
      </c>
      <c r="Z92" s="55" t="str">
        <f t="shared" si="261"/>
        <v/>
      </c>
      <c r="AA92" s="65" t="str">
        <f t="shared" si="262"/>
        <v/>
      </c>
      <c r="AB92" s="56" t="str">
        <f t="shared" si="263"/>
        <v/>
      </c>
      <c r="AC92" s="66" t="str">
        <f t="shared" si="264"/>
        <v/>
      </c>
      <c r="AD92" s="58" t="str">
        <f t="shared" si="265"/>
        <v/>
      </c>
      <c r="AE92" s="67" t="str">
        <f t="shared" si="266"/>
        <v/>
      </c>
      <c r="AF92" s="60" t="str">
        <f t="shared" si="267"/>
        <v/>
      </c>
      <c r="AG92" s="60" t="str">
        <f t="shared" si="268"/>
        <v/>
      </c>
      <c r="AH92" s="68" t="str">
        <f t="shared" si="269"/>
        <v/>
      </c>
      <c r="AI92" s="69" t="str">
        <f t="shared" si="270"/>
        <v/>
      </c>
      <c r="AJ92" s="63" t="str">
        <f t="shared" si="271"/>
        <v/>
      </c>
      <c r="AK92" s="63" t="str">
        <f t="shared" si="272"/>
        <v/>
      </c>
      <c r="AL92" s="63" t="str">
        <f t="shared" si="273"/>
        <v/>
      </c>
      <c r="AM92" s="63" t="str">
        <f t="shared" si="274"/>
        <v/>
      </c>
      <c r="AN92" s="63" t="str">
        <f t="shared" si="275"/>
        <v/>
      </c>
    </row>
    <row r="93" spans="1:40" ht="24.5" hidden="1" outlineLevel="1" thickTop="1" thickBot="1" x14ac:dyDescent="0.55000000000000004">
      <c r="B93" t="s">
        <v>1003</v>
      </c>
      <c r="C93" s="84" t="s">
        <v>1006</v>
      </c>
      <c r="D93" s="85"/>
      <c r="E93" s="85"/>
      <c r="F93" s="85"/>
      <c r="G93" s="85"/>
      <c r="H93" s="86"/>
      <c r="I93" s="86"/>
      <c r="J93" s="86"/>
      <c r="K93" s="86"/>
      <c r="L93" s="136" t="str">
        <f>IF(C93="","",_xlfn.CONCAT("            { line: ","""",C93,", ",M93:AN93,""", sC: ","""",B93,"""},"))</f>
        <v xml:space="preserve">            { line: "ASAMBLEA CUATRO, ", sC: "as"},</v>
      </c>
      <c r="M93" s="55" t="str">
        <f t="shared" si="249"/>
        <v/>
      </c>
      <c r="N93" s="56" t="str">
        <f t="shared" si="250"/>
        <v/>
      </c>
      <c r="O93" s="57" t="str">
        <f t="shared" si="251"/>
        <v/>
      </c>
      <c r="P93" s="58" t="str">
        <f t="shared" si="252"/>
        <v/>
      </c>
      <c r="Q93" s="59" t="str">
        <f t="shared" si="253"/>
        <v/>
      </c>
      <c r="R93" s="60" t="str">
        <f t="shared" si="248"/>
        <v/>
      </c>
      <c r="S93" s="55" t="str">
        <f t="shared" si="254"/>
        <v/>
      </c>
      <c r="T93" s="61" t="str">
        <f t="shared" si="255"/>
        <v/>
      </c>
      <c r="U93" s="62" t="str">
        <f t="shared" si="256"/>
        <v/>
      </c>
      <c r="V93" s="63" t="str">
        <f t="shared" si="257"/>
        <v/>
      </c>
      <c r="W93" s="64" t="str">
        <f t="shared" si="258"/>
        <v/>
      </c>
      <c r="X93" s="63" t="str">
        <f t="shared" si="259"/>
        <v/>
      </c>
      <c r="Y93" s="63" t="str">
        <f t="shared" si="260"/>
        <v/>
      </c>
      <c r="Z93" s="55" t="str">
        <f t="shared" si="261"/>
        <v/>
      </c>
      <c r="AA93" s="65" t="str">
        <f t="shared" si="262"/>
        <v/>
      </c>
      <c r="AB93" s="56" t="str">
        <f t="shared" si="263"/>
        <v/>
      </c>
      <c r="AC93" s="66" t="str">
        <f t="shared" si="264"/>
        <v/>
      </c>
      <c r="AD93" s="58" t="str">
        <f t="shared" si="265"/>
        <v/>
      </c>
      <c r="AE93" s="67" t="str">
        <f t="shared" si="266"/>
        <v/>
      </c>
      <c r="AF93" s="60" t="str">
        <f t="shared" si="267"/>
        <v/>
      </c>
      <c r="AG93" s="60" t="str">
        <f t="shared" si="268"/>
        <v/>
      </c>
      <c r="AH93" s="68" t="str">
        <f t="shared" si="269"/>
        <v/>
      </c>
      <c r="AI93" s="69" t="str">
        <f t="shared" si="270"/>
        <v/>
      </c>
      <c r="AJ93" s="63" t="str">
        <f t="shared" si="271"/>
        <v/>
      </c>
      <c r="AK93" s="63" t="str">
        <f t="shared" si="272"/>
        <v/>
      </c>
      <c r="AL93" s="63" t="str">
        <f t="shared" si="273"/>
        <v/>
      </c>
      <c r="AM93" s="63" t="str">
        <f t="shared" si="274"/>
        <v/>
      </c>
      <c r="AN93" s="63" t="str">
        <f t="shared" si="275"/>
        <v/>
      </c>
    </row>
    <row r="94" spans="1:40" ht="24.5" hidden="1" outlineLevel="1" thickTop="1" thickBot="1" x14ac:dyDescent="0.55000000000000004">
      <c r="B94" t="s">
        <v>1003</v>
      </c>
      <c r="C94" s="84" t="s">
        <v>1007</v>
      </c>
      <c r="D94" s="88"/>
      <c r="E94" s="88"/>
      <c r="F94" s="88"/>
      <c r="G94" s="88"/>
      <c r="H94" s="89"/>
      <c r="I94" s="89"/>
      <c r="J94" s="89"/>
      <c r="K94" s="89"/>
      <c r="L94" s="136" t="str">
        <f>IF(C94="","",_xlfn.CONCAT("            { line: ","""",C94,", ",M94:AN94,""", sC: ","""",B94,"""},"))</f>
        <v xml:space="preserve">            { line: "ASAMBLEA CISCO, ", sC: "as"},</v>
      </c>
      <c r="M94" s="55" t="str">
        <f t="shared" si="249"/>
        <v/>
      </c>
      <c r="N94" s="56" t="str">
        <f t="shared" si="250"/>
        <v/>
      </c>
      <c r="O94" s="57" t="str">
        <f t="shared" si="251"/>
        <v/>
      </c>
      <c r="P94" s="58" t="str">
        <f t="shared" si="252"/>
        <v/>
      </c>
      <c r="Q94" s="59" t="str">
        <f t="shared" si="253"/>
        <v/>
      </c>
      <c r="R94" s="60" t="str">
        <f t="shared" si="248"/>
        <v/>
      </c>
      <c r="S94" s="55" t="str">
        <f t="shared" si="254"/>
        <v/>
      </c>
      <c r="T94" s="61" t="str">
        <f t="shared" si="255"/>
        <v/>
      </c>
      <c r="U94" s="62" t="str">
        <f t="shared" si="256"/>
        <v/>
      </c>
      <c r="V94" s="63" t="str">
        <f t="shared" si="257"/>
        <v/>
      </c>
      <c r="W94" s="64" t="str">
        <f t="shared" si="258"/>
        <v/>
      </c>
      <c r="X94" s="63" t="str">
        <f t="shared" si="259"/>
        <v/>
      </c>
      <c r="Y94" s="63" t="str">
        <f t="shared" si="260"/>
        <v/>
      </c>
      <c r="Z94" s="55" t="str">
        <f t="shared" si="261"/>
        <v/>
      </c>
      <c r="AA94" s="65" t="str">
        <f t="shared" si="262"/>
        <v/>
      </c>
      <c r="AB94" s="56" t="str">
        <f t="shared" si="263"/>
        <v/>
      </c>
      <c r="AC94" s="66" t="str">
        <f t="shared" si="264"/>
        <v/>
      </c>
      <c r="AD94" s="58" t="str">
        <f t="shared" si="265"/>
        <v/>
      </c>
      <c r="AE94" s="67" t="str">
        <f t="shared" si="266"/>
        <v/>
      </c>
      <c r="AF94" s="60" t="str">
        <f t="shared" si="267"/>
        <v/>
      </c>
      <c r="AG94" s="60" t="str">
        <f t="shared" si="268"/>
        <v/>
      </c>
      <c r="AH94" s="68" t="str">
        <f t="shared" si="269"/>
        <v/>
      </c>
      <c r="AI94" s="69" t="str">
        <f t="shared" si="270"/>
        <v/>
      </c>
      <c r="AJ94" s="63" t="str">
        <f t="shared" si="271"/>
        <v/>
      </c>
      <c r="AK94" s="63" t="str">
        <f t="shared" si="272"/>
        <v/>
      </c>
      <c r="AL94" s="63" t="str">
        <f t="shared" si="273"/>
        <v/>
      </c>
      <c r="AM94" s="63" t="str">
        <f t="shared" si="274"/>
        <v/>
      </c>
      <c r="AN94" s="63" t="str">
        <f t="shared" si="275"/>
        <v/>
      </c>
    </row>
    <row r="95" spans="1:40" ht="24.5" hidden="1" outlineLevel="1" thickTop="1" thickBot="1" x14ac:dyDescent="0.55000000000000004">
      <c r="B95" t="s">
        <v>1003</v>
      </c>
      <c r="C95" s="84" t="s">
        <v>1008</v>
      </c>
      <c r="D95" s="90"/>
      <c r="E95" s="90"/>
      <c r="F95" s="90"/>
      <c r="G95" s="90"/>
      <c r="H95" s="91"/>
      <c r="I95" s="91"/>
      <c r="J95" s="91"/>
      <c r="K95" s="91"/>
      <c r="L95" s="136" t="str">
        <f>IF(C95="","",_xlfn.CONCAT("            { line: ","""",C95,", ",M95:AN95,""", sC: ","""",B95,"""},"))</f>
        <v xml:space="preserve">            { line: "ASAMBLEA SEIS, ", sC: "as"},</v>
      </c>
      <c r="M95" s="55" t="str">
        <f t="shared" si="249"/>
        <v/>
      </c>
      <c r="N95" s="56" t="str">
        <f t="shared" si="250"/>
        <v/>
      </c>
      <c r="O95" s="57" t="str">
        <f t="shared" si="251"/>
        <v/>
      </c>
      <c r="P95" s="58" t="str">
        <f t="shared" si="252"/>
        <v/>
      </c>
      <c r="Q95" s="59" t="str">
        <f t="shared" si="253"/>
        <v/>
      </c>
      <c r="R95" s="60" t="str">
        <f t="shared" si="248"/>
        <v/>
      </c>
      <c r="S95" s="55" t="str">
        <f t="shared" si="254"/>
        <v/>
      </c>
      <c r="T95" s="61" t="str">
        <f t="shared" si="255"/>
        <v/>
      </c>
      <c r="U95" s="62" t="str">
        <f t="shared" si="256"/>
        <v/>
      </c>
      <c r="V95" s="63" t="str">
        <f t="shared" si="257"/>
        <v/>
      </c>
      <c r="W95" s="64" t="str">
        <f t="shared" si="258"/>
        <v/>
      </c>
      <c r="X95" s="63" t="str">
        <f t="shared" si="259"/>
        <v/>
      </c>
      <c r="Y95" s="63" t="str">
        <f t="shared" si="260"/>
        <v/>
      </c>
      <c r="Z95" s="55" t="str">
        <f t="shared" si="261"/>
        <v/>
      </c>
      <c r="AA95" s="65" t="str">
        <f t="shared" si="262"/>
        <v/>
      </c>
      <c r="AB95" s="56" t="str">
        <f t="shared" si="263"/>
        <v/>
      </c>
      <c r="AC95" s="66" t="str">
        <f t="shared" si="264"/>
        <v/>
      </c>
      <c r="AD95" s="58" t="str">
        <f t="shared" si="265"/>
        <v/>
      </c>
      <c r="AE95" s="67" t="str">
        <f t="shared" si="266"/>
        <v/>
      </c>
      <c r="AF95" s="60" t="str">
        <f t="shared" si="267"/>
        <v/>
      </c>
      <c r="AG95" s="60" t="str">
        <f t="shared" si="268"/>
        <v/>
      </c>
      <c r="AH95" s="68" t="str">
        <f t="shared" si="269"/>
        <v/>
      </c>
      <c r="AI95" s="69" t="str">
        <f t="shared" si="270"/>
        <v/>
      </c>
      <c r="AJ95" s="63" t="str">
        <f t="shared" si="271"/>
        <v/>
      </c>
      <c r="AK95" s="63" t="str">
        <f t="shared" si="272"/>
        <v/>
      </c>
      <c r="AL95" s="63" t="str">
        <f t="shared" si="273"/>
        <v/>
      </c>
      <c r="AM95" s="63" t="str">
        <f t="shared" si="274"/>
        <v/>
      </c>
      <c r="AN95" s="63" t="str">
        <f t="shared" si="275"/>
        <v/>
      </c>
    </row>
    <row r="96" spans="1:40" ht="24.5" hidden="1" outlineLevel="1" thickTop="1" thickBot="1" x14ac:dyDescent="0.55000000000000004">
      <c r="B96" t="s">
        <v>1003</v>
      </c>
      <c r="C96" s="92" t="s">
        <v>1009</v>
      </c>
      <c r="D96" s="82"/>
      <c r="E96" s="82"/>
      <c r="F96" s="82"/>
      <c r="G96" s="82"/>
      <c r="H96" s="82"/>
      <c r="I96" s="82"/>
      <c r="J96" s="82"/>
      <c r="K96" s="82"/>
      <c r="L96" s="137" t="str">
        <f>IF(C96="","",_xlfn.CONCAT("            { line: ","""",C96,", ",M96:AN96,""", sC: ","""",B96,"""},  ]},"))</f>
        <v xml:space="preserve">            { line: "ASAMBLEA CIERRE, ", sC: "as"},  ]},</v>
      </c>
      <c r="M96" s="55" t="str">
        <f t="shared" si="249"/>
        <v/>
      </c>
      <c r="N96" s="56" t="str">
        <f t="shared" si="250"/>
        <v/>
      </c>
      <c r="O96" s="57" t="str">
        <f t="shared" si="251"/>
        <v/>
      </c>
      <c r="P96" s="58" t="str">
        <f t="shared" si="252"/>
        <v/>
      </c>
      <c r="Q96" s="59" t="str">
        <f t="shared" si="253"/>
        <v/>
      </c>
      <c r="R96" s="60" t="str">
        <f t="shared" si="248"/>
        <v/>
      </c>
      <c r="S96" s="55" t="str">
        <f t="shared" si="254"/>
        <v/>
      </c>
      <c r="T96" s="61" t="str">
        <f t="shared" si="255"/>
        <v/>
      </c>
      <c r="U96" s="62" t="str">
        <f t="shared" si="256"/>
        <v/>
      </c>
      <c r="V96" s="63" t="str">
        <f t="shared" si="257"/>
        <v/>
      </c>
      <c r="W96" s="64" t="str">
        <f t="shared" si="258"/>
        <v/>
      </c>
      <c r="X96" s="63" t="str">
        <f t="shared" si="259"/>
        <v/>
      </c>
      <c r="Y96" s="63" t="str">
        <f t="shared" si="260"/>
        <v/>
      </c>
      <c r="Z96" s="55" t="str">
        <f t="shared" si="261"/>
        <v/>
      </c>
      <c r="AA96" s="65" t="str">
        <f t="shared" si="262"/>
        <v/>
      </c>
      <c r="AB96" s="56" t="str">
        <f t="shared" si="263"/>
        <v/>
      </c>
      <c r="AC96" s="66" t="str">
        <f t="shared" si="264"/>
        <v/>
      </c>
      <c r="AD96" s="58" t="str">
        <f t="shared" si="265"/>
        <v/>
      </c>
      <c r="AE96" s="67" t="str">
        <f t="shared" si="266"/>
        <v/>
      </c>
      <c r="AF96" s="60" t="str">
        <f t="shared" si="267"/>
        <v/>
      </c>
      <c r="AG96" s="60" t="str">
        <f t="shared" si="268"/>
        <v/>
      </c>
      <c r="AH96" s="68" t="str">
        <f t="shared" si="269"/>
        <v/>
      </c>
      <c r="AI96" s="69" t="str">
        <f t="shared" si="270"/>
        <v/>
      </c>
      <c r="AJ96" s="63" t="str">
        <f t="shared" si="271"/>
        <v/>
      </c>
      <c r="AK96" s="63" t="str">
        <f t="shared" si="272"/>
        <v/>
      </c>
      <c r="AL96" s="63" t="str">
        <f t="shared" si="273"/>
        <v/>
      </c>
      <c r="AM96" s="63" t="str">
        <f t="shared" si="274"/>
        <v/>
      </c>
      <c r="AN96" s="63" t="str">
        <f t="shared" si="275"/>
        <v/>
      </c>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si="248"/>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A537-50AF-41CF-9924-FD1F9FC1CE14}">
  <sheetPr codeName="Sheet122">
    <tabColor rgb="FF00B0F0"/>
  </sheetPr>
  <dimension ref="A1:AN98"/>
  <sheetViews>
    <sheetView tabSelected="1" zoomScale="115" zoomScaleNormal="115" workbookViewId="0">
      <pane xSplit="2" ySplit="1" topLeftCell="C77" activePane="bottomRight" state="frozen"/>
      <selection pane="topRight" activeCell="C1" sqref="C1"/>
      <selection pane="bottomLeft" activeCell="A2" sqref="A2"/>
      <selection pane="bottomRight" activeCell="C80" sqref="C8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211</v>
      </c>
      <c r="E1" s="39"/>
      <c r="F1" s="39"/>
      <c r="G1" s="39"/>
      <c r="H1" s="39"/>
      <c r="I1" s="39"/>
      <c r="J1" s="39"/>
      <c r="K1" s="39"/>
      <c r="L1" s="120" t="str">
        <f ca="1">UPPER(VLOOKUP(C1,Table223[#Data],3,FALSE))</f>
        <v>SALMODIAS PARA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 ORACIÓN DE LOS FIELES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122" t="str">
        <f ca="1">_xlfn.CONCAT("        id: ","""",C7,"""",",")</f>
        <v xml:space="preserve">        id: "salmodiasparalaoraciondelosfieles",</v>
      </c>
    </row>
    <row r="8" spans="2:32" ht="23" x14ac:dyDescent="0.35">
      <c r="C8" t="str">
        <f ca="1">PROPER(L1)</f>
        <v>Salmodias Para La Oración De Los Fieles</v>
      </c>
      <c r="L8" s="122" t="str">
        <f ca="1">_xlfn.CONCAT("        tt: ","""",C8,"""",",")</f>
        <v xml:space="preserve">        tt: "Salmodias Para La Oración De Los Fieles",</v>
      </c>
    </row>
    <row r="9" spans="2:32" ht="23" x14ac:dyDescent="0.35">
      <c r="C9" t="str">
        <f ca="1">PROPER(L1)</f>
        <v>Salmodias Para La Oración De Los Fieles</v>
      </c>
      <c r="L9" s="122" t="str">
        <f ca="1">_xlfn.CONCAT("        title: ","""",C9,"""",",")</f>
        <v xml:space="preserve">        title: "Salmodias Para La Oración De Los Fieles",</v>
      </c>
    </row>
    <row r="10" spans="2:32" ht="23" x14ac:dyDescent="0.35">
      <c r="C10" t="str">
        <f ca="1">VLOOKUP(C1,Table223[#Data],4,FALSE)</f>
        <v>Para las solemnidades</v>
      </c>
      <c r="L10" s="122" t="str">
        <f ca="1">_xlfn.CONCAT("        ","subtitle: ","""",C10,"""",",")</f>
        <v xml:space="preserve">        subtitle: "Para las solemnidades",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211</v>
      </c>
      <c r="L16" s="122" t="str">
        <f ca="1">_xlfn.CONCAT("        dbno: ","""",C16,"""",",")</f>
        <v xml:space="preserve">        dbno: "211",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salmodiasparalaoraciondelosfieles</v>
      </c>
      <c r="L19" s="122" t="str">
        <f ca="1">_xlfn.CONCAT("        audioSrc: ","""https://audio.resucito.do/",C19,".mp3""",",")</f>
        <v xml:space="preserve">        audioSrc: "https://audio.resucito.do/salmodiasparalaoraciondelosfieles.mp3",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210</v>
      </c>
      <c r="C26" t="str">
        <f ca="1">VLOOKUP(B26,Table4[#Data],13,FALSE)</f>
        <v>"/src/index.html?canto=salmodiaparaelsalmoresponsorial"</v>
      </c>
      <c r="L26" s="122" t="str">
        <f ca="1">_xlfn.CONCAT("        ant: ",C26,",")</f>
        <v xml:space="preserve">        ant: "/src/index.html?canto=salmodiaparaelsalmoresponsorial",</v>
      </c>
    </row>
    <row r="27" spans="1:40" ht="23" x14ac:dyDescent="0.35">
      <c r="B27">
        <f ca="1">+C1+1</f>
        <v>212</v>
      </c>
      <c r="C27" t="str">
        <f ca="1">VLOOKUP(B27,Table4[#Data],13,FALSE)</f>
        <v>"/src/index.html?canto=salmodiasparalaudes"</v>
      </c>
      <c r="L27" s="122" t="str">
        <f ca="1">_xlfn.CONCAT("        sig: ",C27,",")</f>
        <v xml:space="preserve">        sig: "/src/index.html?canto=salmodiasparalaudes",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3104</v>
      </c>
      <c r="D30" s="125" t="s">
        <v>1015</v>
      </c>
      <c r="E30" s="51" t="s">
        <v>1016</v>
      </c>
      <c r="F30" s="52"/>
      <c r="G30" s="52"/>
      <c r="H30" s="51"/>
      <c r="I30" s="51"/>
      <c r="J30" s="53"/>
      <c r="K30" s="53"/>
      <c r="L30" s="77" t="str">
        <f t="shared" ref="L30:L31" si="0">IF(C30="","",_xlfn.CONCAT("            { line: ","""",C30,", ",M30:AN30,""", sC: ","""",B30,"""},"))</f>
        <v xml:space="preserve">            { line: "Oremos, hermanos,, (Mi,m,20)", sC: "tc"},</v>
      </c>
      <c r="M30" s="55" t="str">
        <f t="shared" ref="M30:M35" si="1">IF(N30="","","(")</f>
        <v>(</v>
      </c>
      <c r="N30" s="56" t="str">
        <f t="shared" ref="N30:N84" si="2">IF(D30="","",D30)</f>
        <v>Mi</v>
      </c>
      <c r="O30" s="57" t="str">
        <f t="shared" ref="O30:O35" si="3">IF(N30="","",",")</f>
        <v>,</v>
      </c>
      <c r="P30" s="58" t="str">
        <f t="shared" ref="P30:P84" si="4">IF(E30="","",E30)</f>
        <v>m</v>
      </c>
      <c r="Q30" s="59" t="str">
        <f t="shared" ref="Q30:Q35" si="5">IF(N30="","",",")</f>
        <v>,</v>
      </c>
      <c r="R30" s="60">
        <f t="shared" ref="R30:R84" si="6">IF(N30="Do",10,IF(N30="Re",22,IF(N30="Mi",20,IF(N30="Fa",20,IF(N30="Sol",14,IF(N30="La",20,IF(N30="Si",20,IF(N30="Do#",14,IF(N30="Fa#",15,IF(N30="Sol#",20,IF(N30="Si♭",17,"")))))))))))</f>
        <v>20</v>
      </c>
      <c r="S30" s="55" t="str">
        <f t="shared" ref="S30:S35" si="7">IF(N30="","",")")</f>
        <v>)</v>
      </c>
      <c r="T30" s="61" t="str">
        <f t="shared" ref="T30:T35" si="8">IF(U30="","","(")</f>
        <v/>
      </c>
      <c r="U30" s="62" t="str">
        <f t="shared" ref="U30:U84" si="9">IF(F30="","",F30)</f>
        <v/>
      </c>
      <c r="V30" s="63" t="str">
        <f t="shared" ref="V30:V35" si="10">IF(U30="","",",")</f>
        <v/>
      </c>
      <c r="W30" s="64" t="str">
        <f t="shared" ref="W30:W84" si="11">IF(G30="","",G30)</f>
        <v/>
      </c>
      <c r="X30" s="63" t="str">
        <f t="shared" ref="X30:X35" si="12">IF(U30="","",",")</f>
        <v/>
      </c>
      <c r="Y30" s="63" t="str">
        <f t="shared" ref="Y30:Y35" si="13">IF(U30="","",250)</f>
        <v/>
      </c>
      <c r="Z30" s="55" t="str">
        <f t="shared" ref="Z30:Z35" si="14">IF(U30="","",")")</f>
        <v/>
      </c>
      <c r="AA30" s="65" t="str">
        <f t="shared" ref="AA30:AA35" si="15">IF(AB30="","","(")</f>
        <v/>
      </c>
      <c r="AB30" s="56" t="str">
        <f t="shared" ref="AB30:AB8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3105</v>
      </c>
      <c r="D31" s="125"/>
      <c r="E31" s="51"/>
      <c r="F31" s="52"/>
      <c r="G31" s="52"/>
      <c r="H31" s="51"/>
      <c r="I31" s="51"/>
      <c r="J31" s="53"/>
      <c r="K31" s="53"/>
      <c r="L31" s="77" t="str">
        <f t="shared" si="0"/>
        <v xml:space="preserve">            { line: "por la Iglesia santa de Dios,,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3106</v>
      </c>
      <c r="D32" s="125"/>
      <c r="E32" s="51"/>
      <c r="F32" s="52"/>
      <c r="G32" s="52"/>
      <c r="H32" s="51"/>
      <c r="I32" s="51"/>
      <c r="J32" s="53"/>
      <c r="K32" s="53"/>
      <c r="L32" s="77" t="str">
        <f>IF(C32="","",_xlfn.CONCAT("            { line: ","""",C32,", ",M32:AN32,""", sC: ","""",B32,"""},"))</f>
        <v xml:space="preserve">            { line: "por su servidor el Papa N/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3107</v>
      </c>
      <c r="D33" s="125"/>
      <c r="E33" s="51"/>
      <c r="F33" s="52"/>
      <c r="G33" s="52"/>
      <c r="H33" s="51"/>
      <c r="I33" s="51"/>
      <c r="J33" s="53"/>
      <c r="K33" s="53"/>
      <c r="L33" s="77" t="str">
        <f>IF(C33="","",_xlfn.CONCAT("            { line: ","""",C33,", ",M33:AN33,""", sC: ","""",B33,"""},"))</f>
        <v xml:space="preserve">            { line: "por los obispos, los sacerdotes, diáconos,,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3108</v>
      </c>
      <c r="D35" s="125" t="s">
        <v>1053</v>
      </c>
      <c r="E35" s="51"/>
      <c r="F35" s="52"/>
      <c r="G35" s="52"/>
      <c r="H35" s="51"/>
      <c r="I35" s="51"/>
      <c r="J35" s="53"/>
      <c r="K35" s="53"/>
      <c r="L35" s="77" t="str">
        <f t="shared" ref="L35:L42" si="29">IF(C35="","",_xlfn.CONCAT("            { line: ","""",C35,", ",M35:AN35,""", sC: ","""",B35,"""},"))</f>
        <v xml:space="preserve">            { line: "y todo tu pueblo santo:, (Sol,,14)", sC: ""},</v>
      </c>
      <c r="M35" s="55" t="str">
        <f t="shared" si="1"/>
        <v>(</v>
      </c>
      <c r="N35" s="56" t="str">
        <f t="shared" si="2"/>
        <v>Sol</v>
      </c>
      <c r="O35" s="57" t="str">
        <f t="shared" si="3"/>
        <v>,</v>
      </c>
      <c r="P35" s="58" t="str">
        <f t="shared" si="4"/>
        <v/>
      </c>
      <c r="Q35" s="59" t="str">
        <f t="shared" si="5"/>
        <v>,</v>
      </c>
      <c r="R35" s="60">
        <f t="shared" si="6"/>
        <v>14</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124" t="s">
        <v>3109</v>
      </c>
      <c r="D37" s="125"/>
      <c r="E37" s="51"/>
      <c r="F37" s="52"/>
      <c r="G37" s="52"/>
      <c r="H37" s="51"/>
      <c r="I37" s="51"/>
      <c r="J37" s="53"/>
      <c r="K37" s="53"/>
      <c r="L37" s="54" t="str">
        <f t="shared" si="29"/>
        <v xml:space="preserve">            { line: "para que partícipes de los bienes celestiales,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3110</v>
      </c>
      <c r="D38" s="125"/>
      <c r="E38" s="51"/>
      <c r="F38" s="52"/>
      <c r="G38" s="52"/>
      <c r="H38" s="51"/>
      <c r="I38" s="51"/>
      <c r="J38" s="53"/>
      <c r="K38" s="53"/>
      <c r="L38" s="54" t="str">
        <f t="shared" si="29"/>
        <v xml:space="preserve">            { line: "podamos anunciar a este mundo que sufre,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3111</v>
      </c>
      <c r="D40" s="125" t="s">
        <v>1015</v>
      </c>
      <c r="E40" s="51" t="s">
        <v>1016</v>
      </c>
      <c r="F40" s="52" t="s">
        <v>1110</v>
      </c>
      <c r="G40" s="52" t="s">
        <v>1015</v>
      </c>
      <c r="H40" s="51" t="s">
        <v>1016</v>
      </c>
      <c r="I40" s="51"/>
      <c r="J40" s="53"/>
      <c r="K40" s="53"/>
      <c r="L40" s="54" t="str">
        <f t="shared" si="29"/>
        <v xml:space="preserve">            { line: "la Buena Noticia de Jesucristo resucitado., (Mi,m,20)(Re,Mi,250)(m,,350)", sC: ""},</v>
      </c>
      <c r="M40" s="55" t="str">
        <f>IF(N40="","","(")</f>
        <v>(</v>
      </c>
      <c r="N40" s="56" t="str">
        <f>IF(D40="","",D40)</f>
        <v>Mi</v>
      </c>
      <c r="O40" s="57" t="str">
        <f>IF(N40="","",",")</f>
        <v>,</v>
      </c>
      <c r="P40" s="58" t="str">
        <f>IF(E40="","",E40)</f>
        <v>m</v>
      </c>
      <c r="Q40" s="59" t="str">
        <f>IF(N40="","",",")</f>
        <v>,</v>
      </c>
      <c r="R40" s="60">
        <f t="shared" si="6"/>
        <v>20</v>
      </c>
      <c r="S40" s="55" t="str">
        <f>IF(N40="","",")")</f>
        <v>)</v>
      </c>
      <c r="T40" s="61" t="str">
        <f>IF(U40="","","(")</f>
        <v>(</v>
      </c>
      <c r="U40" s="62" t="str">
        <f>IF(F40="","",F40)</f>
        <v>Re</v>
      </c>
      <c r="V40" s="63" t="str">
        <f>IF(U40="","",",")</f>
        <v>,</v>
      </c>
      <c r="W40" s="64" t="str">
        <f>IF(G40="","",G40)</f>
        <v>Mi</v>
      </c>
      <c r="X40" s="63" t="str">
        <f>IF(U40="","",",")</f>
        <v>,</v>
      </c>
      <c r="Y40" s="63">
        <f>IF(U40="","",250)</f>
        <v>250</v>
      </c>
      <c r="Z40" s="55" t="str">
        <f>IF(U40="","",")")</f>
        <v>)</v>
      </c>
      <c r="AA40" s="65" t="str">
        <f>IF(AB40="","","(")</f>
        <v>(</v>
      </c>
      <c r="AB40" s="56" t="str">
        <f>IF(H40="","",H40)</f>
        <v>m</v>
      </c>
      <c r="AC40" s="66" t="str">
        <f>IF(AB40="","",",")</f>
        <v>,</v>
      </c>
      <c r="AD40" s="58" t="str">
        <f>IF(I40="","",I40)</f>
        <v/>
      </c>
      <c r="AE40" s="67" t="str">
        <f>IF(AB40="","",",")</f>
        <v>,</v>
      </c>
      <c r="AF40" s="60">
        <f>IF(AB40="","",350)</f>
        <v>350</v>
      </c>
      <c r="AG40" s="60" t="str">
        <f>IF(AB40="","",")")</f>
        <v>)</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124" t="s">
        <v>3112</v>
      </c>
      <c r="D42" s="125" t="s">
        <v>1015</v>
      </c>
      <c r="E42" s="51" t="s">
        <v>1016</v>
      </c>
      <c r="F42" s="52" t="s">
        <v>1110</v>
      </c>
      <c r="G42" s="52" t="s">
        <v>1015</v>
      </c>
      <c r="H42" s="51" t="s">
        <v>1016</v>
      </c>
      <c r="I42" s="51"/>
      <c r="J42" s="53"/>
      <c r="K42" s="53"/>
      <c r="L42" s="77" t="str">
        <f t="shared" si="29"/>
        <v xml:space="preserve">            { line: "¡ESCÚCHANOS, OH SEÑOR!, (Mi,m,20)(Re,Mi,250)(m,,350)", sC: "ta as"},</v>
      </c>
      <c r="M42" s="55" t="str">
        <f t="shared" ref="M42:M46" si="30">IF(N42="","","(")</f>
        <v>(</v>
      </c>
      <c r="N42" s="56" t="str">
        <f t="shared" ref="N42:N46" si="31">IF(D42="","",D42)</f>
        <v>Mi</v>
      </c>
      <c r="O42" s="57" t="str">
        <f t="shared" ref="O42:O46" si="32">IF(N42="","",",")</f>
        <v>,</v>
      </c>
      <c r="P42" s="58" t="str">
        <f t="shared" ref="P42:P46" si="33">IF(E42="","",E42)</f>
        <v>m</v>
      </c>
      <c r="Q42" s="59" t="str">
        <f t="shared" ref="Q42:Q46" si="34">IF(N42="","",",")</f>
        <v>,</v>
      </c>
      <c r="R42" s="60">
        <f t="shared" si="6"/>
        <v>20</v>
      </c>
      <c r="S42" s="55" t="str">
        <f t="shared" ref="S42:S46" si="35">IF(N42="","",")")</f>
        <v>)</v>
      </c>
      <c r="T42" s="61" t="str">
        <f t="shared" ref="T42:T46" si="36">IF(U42="","","(")</f>
        <v>(</v>
      </c>
      <c r="U42" s="62" t="str">
        <f t="shared" ref="U42:U46" si="37">IF(F42="","",F42)</f>
        <v>Re</v>
      </c>
      <c r="V42" s="63" t="str">
        <f t="shared" ref="V42:V46" si="38">IF(U42="","",",")</f>
        <v>,</v>
      </c>
      <c r="W42" s="64" t="str">
        <f t="shared" ref="W42:W46" si="39">IF(G42="","",G42)</f>
        <v>Mi</v>
      </c>
      <c r="X42" s="63" t="str">
        <f t="shared" ref="X42:X46" si="40">IF(U42="","",",")</f>
        <v>,</v>
      </c>
      <c r="Y42" s="63">
        <f t="shared" ref="Y42:Y46" si="41">IF(U42="","",250)</f>
        <v>250</v>
      </c>
      <c r="Z42" s="55" t="str">
        <f t="shared" ref="Z42:Z46" si="42">IF(U42="","",")")</f>
        <v>)</v>
      </c>
      <c r="AA42" s="65" t="str">
        <f t="shared" ref="AA42:AA46" si="43">IF(AB42="","","(")</f>
        <v>(</v>
      </c>
      <c r="AB42" s="56" t="str">
        <f t="shared" ref="AB42:AB46" si="44">IF(H42="","",H42)</f>
        <v>m</v>
      </c>
      <c r="AC42" s="66" t="str">
        <f t="shared" ref="AC42:AC46" si="45">IF(AB42="","",",")</f>
        <v>,</v>
      </c>
      <c r="AD42" s="58" t="str">
        <f t="shared" ref="AD42:AD46" si="46">IF(I42="","",I42)</f>
        <v/>
      </c>
      <c r="AE42" s="67" t="str">
        <f t="shared" ref="AE42:AE46" si="47">IF(AB42="","",",")</f>
        <v>,</v>
      </c>
      <c r="AF42" s="60">
        <f t="shared" ref="AF42:AF46" si="48">IF(AB42="","",350)</f>
        <v>350</v>
      </c>
      <c r="AG42" s="60" t="str">
        <f t="shared" ref="AG42:AG46" si="49">IF(AB42="","",")")</f>
        <v>)</v>
      </c>
      <c r="AH42" s="68" t="str">
        <f t="shared" ref="AH42:AH46" si="50">IF(AI42="","","(")</f>
        <v/>
      </c>
      <c r="AI42" s="69" t="str">
        <f t="shared" ref="AI42:AI46" si="51">IF(J42="","",J42)</f>
        <v/>
      </c>
      <c r="AJ42" s="63" t="str">
        <f t="shared" ref="AJ42:AJ46" si="52">IF(AI42="","",",")</f>
        <v/>
      </c>
      <c r="AK42" s="63" t="str">
        <f t="shared" ref="AK42:AK46" si="53">IF(K42="","",K42)</f>
        <v/>
      </c>
      <c r="AL42" s="63" t="str">
        <f t="shared" ref="AL42:AL46" si="54">IF(AI42="","",",")</f>
        <v/>
      </c>
      <c r="AM42" s="63" t="str">
        <f t="shared" ref="AM42:AM46" si="55">IF(AI42="","",450)</f>
        <v/>
      </c>
      <c r="AN42" s="63" t="str">
        <f t="shared" ref="AN42:AN46" si="56">IF(AI42="","",")")</f>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3113</v>
      </c>
      <c r="D44" s="125" t="s">
        <v>1015</v>
      </c>
      <c r="E44" s="51" t="s">
        <v>1016</v>
      </c>
      <c r="F44" s="52"/>
      <c r="G44" s="52"/>
      <c r="H44" s="51"/>
      <c r="I44" s="51"/>
      <c r="J44" s="53"/>
      <c r="K44" s="53"/>
      <c r="L44" s="77" t="str">
        <f>IF(C44="","",_xlfn.CONCAT("            { line: ","""",C44,", ",M44:AN44,""", sC: ","""",B44,"""},"))</f>
        <v xml:space="preserve">            { line: "Oremos, hermanos, por los gobernantes,, (Mi,m,20)", sC: "tc"},</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C45" s="124" t="s">
        <v>3114</v>
      </c>
      <c r="D45" s="125"/>
      <c r="E45" s="51"/>
      <c r="F45" s="52"/>
      <c r="G45" s="52"/>
      <c r="H45" s="51"/>
      <c r="I45" s="51"/>
      <c r="J45" s="53"/>
      <c r="K45" s="53"/>
      <c r="L45" s="77" t="str">
        <f>IF(C45="","",_xlfn.CONCAT("            { line: ","""",C45,", ",M45:AN45,""", sC: ","""",B45,"""},"))</f>
        <v xml:space="preserve">            { line: "y por todos los hombres, ", sC: ""},</v>
      </c>
      <c r="M45" s="55" t="str">
        <f t="shared" si="30"/>
        <v/>
      </c>
      <c r="N45" s="56" t="str">
        <f t="shared" si="31"/>
        <v/>
      </c>
      <c r="O45" s="57" t="str">
        <f t="shared" si="32"/>
        <v/>
      </c>
      <c r="P45" s="58" t="str">
        <f t="shared" si="33"/>
        <v/>
      </c>
      <c r="Q45" s="59" t="str">
        <f t="shared" si="34"/>
        <v/>
      </c>
      <c r="R45" s="60" t="str">
        <f t="shared" si="6"/>
        <v/>
      </c>
      <c r="S45" s="55" t="str">
        <f t="shared" si="35"/>
        <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C46" s="124" t="s">
        <v>3115</v>
      </c>
      <c r="D46" s="125"/>
      <c r="E46" s="51"/>
      <c r="F46" s="52"/>
      <c r="G46" s="52"/>
      <c r="H46" s="51"/>
      <c r="I46" s="51"/>
      <c r="J46" s="53"/>
      <c r="K46" s="53"/>
      <c r="L46" s="77" t="str">
        <f t="shared" ref="L46:L54" si="57">IF(C46="","",_xlfn.CONCAT("            { line: ","""",C46,", ",M46:AN46,""", sC: ","""",B46,"""},"))</f>
        <v xml:space="preserve">            { line: "que han sido constituidos como jefes, ", sC: ""},</v>
      </c>
      <c r="M46" s="55" t="str">
        <f t="shared" si="30"/>
        <v/>
      </c>
      <c r="N46" s="56" t="str">
        <f t="shared" si="31"/>
        <v/>
      </c>
      <c r="O46" s="57" t="str">
        <f t="shared" si="32"/>
        <v/>
      </c>
      <c r="P46" s="58" t="str">
        <f t="shared" si="33"/>
        <v/>
      </c>
      <c r="Q46" s="59" t="str">
        <f t="shared" si="34"/>
        <v/>
      </c>
      <c r="R46" s="60" t="str">
        <f t="shared" si="6"/>
        <v/>
      </c>
      <c r="S46" s="55" t="str">
        <f t="shared" si="35"/>
        <v/>
      </c>
      <c r="T46" s="61" t="str">
        <f t="shared" si="36"/>
        <v/>
      </c>
      <c r="U46" s="62" t="str">
        <f t="shared" si="37"/>
        <v/>
      </c>
      <c r="V46" s="63" t="str">
        <f t="shared" si="38"/>
        <v/>
      </c>
      <c r="W46" s="64" t="str">
        <f t="shared" si="39"/>
        <v/>
      </c>
      <c r="X46" s="63" t="str">
        <f t="shared" si="40"/>
        <v/>
      </c>
      <c r="Y46" s="63" t="str">
        <f t="shared" si="41"/>
        <v/>
      </c>
      <c r="Z46" s="55" t="str">
        <f t="shared" si="42"/>
        <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3116</v>
      </c>
      <c r="D48" s="125" t="s">
        <v>1053</v>
      </c>
      <c r="E48" s="51"/>
      <c r="F48" s="52"/>
      <c r="G48" s="52"/>
      <c r="H48" s="51"/>
      <c r="I48" s="51"/>
      <c r="J48" s="53"/>
      <c r="K48" s="53"/>
      <c r="L48" s="54" t="str">
        <f t="shared" si="57"/>
        <v xml:space="preserve">            { line: "y conductores de las naciones:, (Sol,,14)", sC: ""},</v>
      </c>
      <c r="M48" s="55" t="str">
        <f>IF(N48="","","(")</f>
        <v>(</v>
      </c>
      <c r="N48" s="56" t="str">
        <f>IF(D48="","",D48)</f>
        <v>Sol</v>
      </c>
      <c r="O48" s="57" t="str">
        <f>IF(N48="","",",")</f>
        <v>,</v>
      </c>
      <c r="P48" s="58" t="str">
        <f>IF(E48="","",E48)</f>
        <v/>
      </c>
      <c r="Q48" s="59" t="str">
        <f>IF(N48="","",",")</f>
        <v>,</v>
      </c>
      <c r="R48" s="60">
        <f t="shared" si="6"/>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C50" s="124" t="s">
        <v>3117</v>
      </c>
      <c r="D50" s="125"/>
      <c r="E50" s="51"/>
      <c r="F50" s="52"/>
      <c r="G50" s="52"/>
      <c r="H50" s="51"/>
      <c r="I50" s="51"/>
      <c r="J50" s="53"/>
      <c r="K50" s="53"/>
      <c r="L50" s="54" t="str">
        <f t="shared" si="57"/>
        <v xml:space="preserve">            { line: "para que cesen las guerras,, ", sC: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124" t="s">
        <v>3118</v>
      </c>
      <c r="D51" s="125"/>
      <c r="E51" s="51"/>
      <c r="F51" s="52"/>
      <c r="G51" s="52"/>
      <c r="H51" s="51"/>
      <c r="I51" s="51"/>
      <c r="J51" s="53"/>
      <c r="K51" s="53"/>
      <c r="L51" s="54" t="str">
        <f t="shared" si="57"/>
        <v xml:space="preserve">            { line: "para que desaparezcan las divisiones,, ", sC: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t="s">
        <v>3119</v>
      </c>
      <c r="D52" s="125"/>
      <c r="E52" s="51"/>
      <c r="F52" s="52"/>
      <c r="G52" s="52"/>
      <c r="H52" s="51"/>
      <c r="I52" s="51"/>
      <c r="J52" s="53"/>
      <c r="K52" s="53"/>
      <c r="L52" s="54" t="str">
        <f t="shared" si="57"/>
        <v xml:space="preserve">            { line: "y se construyan caminos, ", sC: ""},</v>
      </c>
      <c r="M52" s="55" t="str">
        <f t="shared" ref="M52:M56" si="58">IF(N52="","","(")</f>
        <v/>
      </c>
      <c r="N52" s="56" t="str">
        <f t="shared" ref="N52:N56" si="59">IF(D52="","",D52)</f>
        <v/>
      </c>
      <c r="O52" s="57" t="str">
        <f t="shared" ref="O52:O56" si="60">IF(N52="","",",")</f>
        <v/>
      </c>
      <c r="P52" s="58" t="str">
        <f t="shared" ref="P52:P56" si="61">IF(E52="","",E52)</f>
        <v/>
      </c>
      <c r="Q52" s="59" t="str">
        <f t="shared" ref="Q52:Q56" si="62">IF(N52="","",",")</f>
        <v/>
      </c>
      <c r="R52" s="60" t="str">
        <f t="shared" si="6"/>
        <v/>
      </c>
      <c r="S52" s="55" t="str">
        <f t="shared" ref="S52:S56" si="63">IF(N52="","",")")</f>
        <v/>
      </c>
      <c r="T52" s="61" t="str">
        <f t="shared" ref="T52:T56" si="64">IF(U52="","","(")</f>
        <v/>
      </c>
      <c r="U52" s="62" t="str">
        <f t="shared" ref="U52:U56" si="65">IF(F52="","",F52)</f>
        <v/>
      </c>
      <c r="V52" s="63" t="str">
        <f t="shared" ref="V52:V56" si="66">IF(U52="","",",")</f>
        <v/>
      </c>
      <c r="W52" s="64" t="str">
        <f t="shared" ref="W52:W56" si="67">IF(G52="","",G52)</f>
        <v/>
      </c>
      <c r="X52" s="63" t="str">
        <f t="shared" ref="X52:X56" si="68">IF(U52="","",",")</f>
        <v/>
      </c>
      <c r="Y52" s="63" t="str">
        <f t="shared" ref="Y52:Y56" si="69">IF(U52="","",250)</f>
        <v/>
      </c>
      <c r="Z52" s="55" t="str">
        <f t="shared" ref="Z52:Z56" si="70">IF(U52="","",")")</f>
        <v/>
      </c>
      <c r="AA52" s="65" t="str">
        <f t="shared" ref="AA52:AA56" si="71">IF(AB52="","","(")</f>
        <v/>
      </c>
      <c r="AB52" s="56" t="str">
        <f t="shared" ref="AB52:AB56" si="72">IF(H52="","",H52)</f>
        <v/>
      </c>
      <c r="AC52" s="66" t="str">
        <f t="shared" ref="AC52:AC56" si="73">IF(AB52="","",",")</f>
        <v/>
      </c>
      <c r="AD52" s="58" t="str">
        <f t="shared" ref="AD52:AD56" si="74">IF(I52="","",I52)</f>
        <v/>
      </c>
      <c r="AE52" s="67" t="str">
        <f t="shared" ref="AE52:AE56" si="75">IF(AB52="","",",")</f>
        <v/>
      </c>
      <c r="AF52" s="60" t="str">
        <f t="shared" ref="AF52:AF56" si="76">IF(AB52="","",350)</f>
        <v/>
      </c>
      <c r="AG52" s="60" t="str">
        <f t="shared" ref="AG52:AG56" si="77">IF(AB52="","",")")</f>
        <v/>
      </c>
      <c r="AH52" s="68" t="str">
        <f t="shared" ref="AH52:AH56" si="78">IF(AI52="","","(")</f>
        <v/>
      </c>
      <c r="AI52" s="69" t="str">
        <f t="shared" ref="AI52:AI56" si="79">IF(J52="","",J52)</f>
        <v/>
      </c>
      <c r="AJ52" s="63" t="str">
        <f t="shared" ref="AJ52:AJ56" si="80">IF(AI52="","",",")</f>
        <v/>
      </c>
      <c r="AK52" s="63" t="str">
        <f t="shared" ref="AK52:AK56" si="81">IF(K52="","",K52)</f>
        <v/>
      </c>
      <c r="AL52" s="63" t="str">
        <f t="shared" ref="AL52:AL56" si="82">IF(AI52="","",",")</f>
        <v/>
      </c>
      <c r="AM52" s="63" t="str">
        <f t="shared" ref="AM52:AM56" si="83">IF(AI52="","",450)</f>
        <v/>
      </c>
      <c r="AN52" s="63" t="str">
        <f t="shared" ref="AN52:AN56" si="84">IF(AI52="","",")")</f>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C54" s="124" t="s">
        <v>3120</v>
      </c>
      <c r="D54" s="125" t="s">
        <v>1015</v>
      </c>
      <c r="E54" s="51" t="s">
        <v>1016</v>
      </c>
      <c r="F54" s="52" t="s">
        <v>1110</v>
      </c>
      <c r="G54" s="52" t="s">
        <v>1015</v>
      </c>
      <c r="H54" s="51" t="s">
        <v>1016</v>
      </c>
      <c r="I54" s="51"/>
      <c r="J54" s="53"/>
      <c r="K54" s="53"/>
      <c r="L54" s="77" t="str">
        <f t="shared" si="57"/>
        <v xml:space="preserve">            { line: "de paz y justicia para todos los pueblos., (Mi,m,20)(Re,Mi,250)(m,,350)", sC: ""},</v>
      </c>
      <c r="M54" s="55" t="str">
        <f t="shared" si="58"/>
        <v>(</v>
      </c>
      <c r="N54" s="56" t="str">
        <f t="shared" si="59"/>
        <v>Mi</v>
      </c>
      <c r="O54" s="57" t="str">
        <f t="shared" si="60"/>
        <v>,</v>
      </c>
      <c r="P54" s="58" t="str">
        <f t="shared" si="61"/>
        <v>m</v>
      </c>
      <c r="Q54" s="59" t="str">
        <f t="shared" si="62"/>
        <v>,</v>
      </c>
      <c r="R54" s="60">
        <f t="shared" si="6"/>
        <v>20</v>
      </c>
      <c r="S54" s="55" t="str">
        <f t="shared" si="63"/>
        <v>)</v>
      </c>
      <c r="T54" s="61" t="str">
        <f t="shared" si="64"/>
        <v>(</v>
      </c>
      <c r="U54" s="62" t="str">
        <f t="shared" si="65"/>
        <v>Re</v>
      </c>
      <c r="V54" s="63" t="str">
        <f t="shared" si="66"/>
        <v>,</v>
      </c>
      <c r="W54" s="64" t="str">
        <f t="shared" si="67"/>
        <v>Mi</v>
      </c>
      <c r="X54" s="63" t="str">
        <f t="shared" si="68"/>
        <v>,</v>
      </c>
      <c r="Y54" s="63">
        <f t="shared" si="69"/>
        <v>250</v>
      </c>
      <c r="Z54" s="55" t="str">
        <f t="shared" si="70"/>
        <v>)</v>
      </c>
      <c r="AA54" s="65" t="str">
        <f t="shared" si="71"/>
        <v>(</v>
      </c>
      <c r="AB54" s="56" t="str">
        <f t="shared" si="72"/>
        <v>m</v>
      </c>
      <c r="AC54" s="66" t="str">
        <f t="shared" si="73"/>
        <v>,</v>
      </c>
      <c r="AD54" s="58" t="str">
        <f t="shared" si="74"/>
        <v/>
      </c>
      <c r="AE54" s="67" t="str">
        <f t="shared" si="75"/>
        <v>,</v>
      </c>
      <c r="AF54" s="60">
        <f t="shared" si="76"/>
        <v>350</v>
      </c>
      <c r="AG54" s="60" t="str">
        <f t="shared" si="77"/>
        <v>)</v>
      </c>
      <c r="AH54" s="68" t="str">
        <f t="shared" si="78"/>
        <v/>
      </c>
      <c r="AI54" s="69" t="str">
        <f t="shared" si="79"/>
        <v/>
      </c>
      <c r="AJ54" s="63" t="str">
        <f t="shared" si="80"/>
        <v/>
      </c>
      <c r="AK54" s="63" t="str">
        <f t="shared" si="81"/>
        <v/>
      </c>
      <c r="AL54" s="63" t="str">
        <f t="shared" si="82"/>
        <v/>
      </c>
      <c r="AM54" s="63" t="str">
        <f t="shared" si="83"/>
        <v/>
      </c>
      <c r="AN54" s="63" t="str">
        <f t="shared" si="84"/>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thickTop="1" thickBot="1" x14ac:dyDescent="0.55000000000000004">
      <c r="B56" t="s">
        <v>1001</v>
      </c>
      <c r="C56" s="124" t="s">
        <v>3112</v>
      </c>
      <c r="D56" s="125" t="s">
        <v>1015</v>
      </c>
      <c r="E56" s="51" t="s">
        <v>1016</v>
      </c>
      <c r="F56" s="52" t="s">
        <v>1110</v>
      </c>
      <c r="G56" s="52" t="s">
        <v>1015</v>
      </c>
      <c r="H56" s="51" t="s">
        <v>1016</v>
      </c>
      <c r="I56" s="51"/>
      <c r="J56" s="53"/>
      <c r="K56" s="53"/>
      <c r="L56" s="77" t="str">
        <f>IF(C56="","",_xlfn.CONCAT("            { line: ","""",C56,", ",M56:AN56,""", sC: ","""",B56,"""},"))</f>
        <v xml:space="preserve">            { line: "¡ESCÚCHANOS, OH SEÑOR!, (Mi,m,20)(Re,Mi,250)(m,,350)", sC: "ta as"},</v>
      </c>
      <c r="M56" s="55" t="str">
        <f t="shared" si="58"/>
        <v>(</v>
      </c>
      <c r="N56" s="56" t="str">
        <f t="shared" si="59"/>
        <v>Mi</v>
      </c>
      <c r="O56" s="57" t="str">
        <f t="shared" si="60"/>
        <v>,</v>
      </c>
      <c r="P56" s="58" t="str">
        <f t="shared" si="61"/>
        <v>m</v>
      </c>
      <c r="Q56" s="59" t="str">
        <f t="shared" si="62"/>
        <v>,</v>
      </c>
      <c r="R56" s="60">
        <f t="shared" si="6"/>
        <v>20</v>
      </c>
      <c r="S56" s="55" t="str">
        <f t="shared" si="63"/>
        <v>)</v>
      </c>
      <c r="T56" s="61" t="str">
        <f t="shared" si="64"/>
        <v>(</v>
      </c>
      <c r="U56" s="62" t="str">
        <f t="shared" si="65"/>
        <v>Re</v>
      </c>
      <c r="V56" s="63" t="str">
        <f t="shared" si="66"/>
        <v>,</v>
      </c>
      <c r="W56" s="64" t="str">
        <f t="shared" si="67"/>
        <v>Mi</v>
      </c>
      <c r="X56" s="63" t="str">
        <f t="shared" si="68"/>
        <v>,</v>
      </c>
      <c r="Y56" s="63">
        <f t="shared" si="69"/>
        <v>250</v>
      </c>
      <c r="Z56" s="55" t="str">
        <f t="shared" si="70"/>
        <v>)</v>
      </c>
      <c r="AA56" s="65" t="str">
        <f t="shared" si="71"/>
        <v>(</v>
      </c>
      <c r="AB56" s="56" t="str">
        <f t="shared" si="72"/>
        <v>m</v>
      </c>
      <c r="AC56" s="66" t="str">
        <f t="shared" si="73"/>
        <v>,</v>
      </c>
      <c r="AD56" s="58" t="str">
        <f t="shared" si="74"/>
        <v/>
      </c>
      <c r="AE56" s="67" t="str">
        <f t="shared" si="75"/>
        <v>,</v>
      </c>
      <c r="AF56" s="60">
        <f t="shared" si="76"/>
        <v>350</v>
      </c>
      <c r="AG56" s="60" t="str">
        <f t="shared" si="77"/>
        <v>)</v>
      </c>
      <c r="AH56" s="68" t="str">
        <f t="shared" si="78"/>
        <v/>
      </c>
      <c r="AI56" s="69" t="str">
        <f t="shared" si="79"/>
        <v/>
      </c>
      <c r="AJ56" s="63" t="str">
        <f t="shared" si="80"/>
        <v/>
      </c>
      <c r="AK56" s="63" t="str">
        <f t="shared" si="81"/>
        <v/>
      </c>
      <c r="AL56" s="63" t="str">
        <f t="shared" si="82"/>
        <v/>
      </c>
      <c r="AM56" s="63" t="str">
        <f t="shared" si="83"/>
        <v/>
      </c>
      <c r="AN56" s="63" t="str">
        <f t="shared" si="84"/>
        <v/>
      </c>
    </row>
    <row r="57" spans="1:40" ht="36.5" thickTop="1" thickBot="1" x14ac:dyDescent="0.55000000000000004">
      <c r="A57" s="75"/>
      <c r="B57" s="75"/>
      <c r="C57" s="75" t="s">
        <v>2401</v>
      </c>
      <c r="D57" s="76"/>
      <c r="E57" s="76"/>
      <c r="F57" s="76"/>
      <c r="G57" s="76"/>
      <c r="H57" s="76"/>
      <c r="I57" s="76"/>
      <c r="J57" s="76"/>
      <c r="K57" s="76"/>
      <c r="L57" s="123" t="s">
        <v>998</v>
      </c>
      <c r="M57" s="126"/>
      <c r="N57" s="56"/>
      <c r="O57" s="127"/>
      <c r="P57" s="58"/>
      <c r="Q57" s="128"/>
      <c r="R57" s="60" t="str">
        <f t="shared" si="6"/>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4.5" outlineLevel="1" thickTop="1" thickBot="1" x14ac:dyDescent="0.55000000000000004">
      <c r="B58" t="s">
        <v>1018</v>
      </c>
      <c r="C58" s="124" t="s">
        <v>3121</v>
      </c>
      <c r="D58" s="125" t="s">
        <v>1015</v>
      </c>
      <c r="E58" s="51" t="s">
        <v>1016</v>
      </c>
      <c r="F58" s="52"/>
      <c r="G58" s="52"/>
      <c r="H58" s="51"/>
      <c r="I58" s="51"/>
      <c r="J58" s="53"/>
      <c r="K58" s="53"/>
      <c r="L58" s="54" t="str">
        <f t="shared" ref="L58:L84" si="85">IF(C58="","",_xlfn.CONCAT("            { line: ","""",C58,", ",M58:AN58,""", sC: ","""",B58,"""},"))</f>
        <v xml:space="preserve">            { line: "Oremos por todos los hombres, (Mi,m,20)", sC: "tc"},</v>
      </c>
      <c r="M58" s="55" t="str">
        <f t="shared" ref="M58:M84" si="86">IF(N58="","","(")</f>
        <v>(</v>
      </c>
      <c r="N58" s="56" t="str">
        <f t="shared" si="2"/>
        <v>Mi</v>
      </c>
      <c r="O58" s="57" t="str">
        <f t="shared" ref="O58:O84" si="87">IF(N58="","",",")</f>
        <v>,</v>
      </c>
      <c r="P58" s="58" t="str">
        <f t="shared" si="4"/>
        <v>m</v>
      </c>
      <c r="Q58" s="59" t="str">
        <f t="shared" ref="Q58:Q84" si="88">IF(N58="","",",")</f>
        <v>,</v>
      </c>
      <c r="R58" s="60">
        <f t="shared" si="6"/>
        <v>20</v>
      </c>
      <c r="S58" s="55" t="str">
        <f t="shared" ref="S58:S84" si="89">IF(N58="","",")")</f>
        <v>)</v>
      </c>
      <c r="T58" s="61" t="str">
        <f t="shared" ref="T58:T84" si="90">IF(U58="","","(")</f>
        <v/>
      </c>
      <c r="U58" s="62" t="str">
        <f t="shared" si="9"/>
        <v/>
      </c>
      <c r="V58" s="63" t="str">
        <f t="shared" ref="V58:V84" si="91">IF(U58="","",",")</f>
        <v/>
      </c>
      <c r="W58" s="64" t="str">
        <f t="shared" si="11"/>
        <v/>
      </c>
      <c r="X58" s="63" t="str">
        <f t="shared" ref="X58:X84" si="92">IF(U58="","",",")</f>
        <v/>
      </c>
      <c r="Y58" s="63" t="str">
        <f t="shared" ref="Y58:Y84" si="93">IF(U58="","",250)</f>
        <v/>
      </c>
      <c r="Z58" s="55" t="str">
        <f t="shared" ref="Z58:Z84" si="94">IF(U58="","",")")</f>
        <v/>
      </c>
      <c r="AA58" s="65" t="str">
        <f t="shared" ref="AA58:AA84" si="95">IF(AB58="","","(")</f>
        <v/>
      </c>
      <c r="AB58" s="56" t="str">
        <f t="shared" si="16"/>
        <v/>
      </c>
      <c r="AC58" s="66" t="str">
        <f t="shared" ref="AC58:AC84" si="96">IF(AB58="","",",")</f>
        <v/>
      </c>
      <c r="AD58" s="58" t="str">
        <f t="shared" ref="AD58:AD84" si="97">IF(I58="","",I58)</f>
        <v/>
      </c>
      <c r="AE58" s="67" t="str">
        <f t="shared" ref="AE58:AE84" si="98">IF(AB58="","",",")</f>
        <v/>
      </c>
      <c r="AF58" s="60" t="str">
        <f t="shared" ref="AF58:AF84" si="99">IF(AB58="","",350)</f>
        <v/>
      </c>
      <c r="AG58" s="60" t="str">
        <f t="shared" ref="AG58:AG84" si="100">IF(AB58="","",")")</f>
        <v/>
      </c>
      <c r="AH58" s="68" t="str">
        <f t="shared" ref="AH58:AH84" si="101">IF(AI58="","","(")</f>
        <v/>
      </c>
      <c r="AI58" s="69" t="str">
        <f t="shared" si="23"/>
        <v/>
      </c>
      <c r="AJ58" s="63" t="str">
        <f t="shared" ref="AJ58:AJ84" si="102">IF(AI58="","",",")</f>
        <v/>
      </c>
      <c r="AK58" s="63" t="str">
        <f t="shared" ref="AK58:AK84" si="103">IF(K58="","",K58)</f>
        <v/>
      </c>
      <c r="AL58" s="63" t="str">
        <f t="shared" ref="AL58:AL84" si="104">IF(AI58="","",",")</f>
        <v/>
      </c>
      <c r="AM58" s="63" t="str">
        <f t="shared" ref="AM58:AM84" si="105">IF(AI58="","",450)</f>
        <v/>
      </c>
      <c r="AN58" s="63" t="str">
        <f t="shared" ref="AN58:AN84" si="106">IF(AI58="","",")")</f>
        <v/>
      </c>
    </row>
    <row r="59" spans="1:40" ht="24.5" outlineLevel="1" thickTop="1" thickBot="1" x14ac:dyDescent="0.55000000000000004">
      <c r="C59" s="124" t="s">
        <v>3122</v>
      </c>
      <c r="D59" s="125"/>
      <c r="E59" s="51"/>
      <c r="F59" s="52"/>
      <c r="G59" s="52"/>
      <c r="H59" s="51"/>
      <c r="I59" s="51"/>
      <c r="J59" s="53"/>
      <c r="K59" s="53"/>
      <c r="L59" s="54" t="str">
        <f t="shared" si="85"/>
        <v xml:space="preserve">            { line: "que sufren en su cuerpo o en su espíritu,,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3123</v>
      </c>
      <c r="D61" s="125" t="s">
        <v>1053</v>
      </c>
      <c r="E61" s="51"/>
      <c r="F61" s="52"/>
      <c r="G61" s="52"/>
      <c r="H61" s="51"/>
      <c r="I61" s="51"/>
      <c r="J61" s="53"/>
      <c r="K61" s="53"/>
      <c r="L61" s="54" t="str">
        <f t="shared" si="85"/>
        <v xml:space="preserve">            { line: "y por todos los pobres de la tierra:,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3124</v>
      </c>
      <c r="D63" s="125"/>
      <c r="E63" s="51"/>
      <c r="F63" s="52"/>
      <c r="G63" s="52"/>
      <c r="H63" s="51"/>
      <c r="I63" s="51"/>
      <c r="J63" s="53"/>
      <c r="K63" s="53"/>
      <c r="L63" s="54" t="str">
        <f t="shared" si="85"/>
        <v xml:space="preserve">            { line: "para que por medio de tus profetas,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3125</v>
      </c>
      <c r="D64" s="125"/>
      <c r="E64" s="51"/>
      <c r="F64" s="52"/>
      <c r="G64" s="52"/>
      <c r="H64" s="51"/>
      <c r="I64" s="51"/>
      <c r="J64" s="53"/>
      <c r="K64" s="53"/>
      <c r="L64" s="54" t="str">
        <f t="shared" si="85"/>
        <v xml:space="preserve">            { line: "reciban el anuncio de la salvación y la vida,, ", sC: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3126</v>
      </c>
      <c r="D65" s="125"/>
      <c r="E65" s="51"/>
      <c r="F65" s="52"/>
      <c r="G65" s="52"/>
      <c r="H65" s="51"/>
      <c r="I65" s="51"/>
      <c r="J65" s="53"/>
      <c r="K65" s="53"/>
      <c r="L65" s="54" t="str">
        <f t="shared" si="85"/>
        <v xml:space="preserve">            { line: "el consuelo de tu Palabra,,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C67" s="124" t="s">
        <v>3127</v>
      </c>
      <c r="D67" s="125" t="s">
        <v>1015</v>
      </c>
      <c r="E67" s="51" t="s">
        <v>1016</v>
      </c>
      <c r="F67" s="52" t="s">
        <v>1110</v>
      </c>
      <c r="G67" s="52"/>
      <c r="H67" s="51" t="s">
        <v>1015</v>
      </c>
      <c r="I67" s="51" t="s">
        <v>1016</v>
      </c>
      <c r="J67" s="53"/>
      <c r="K67" s="53"/>
      <c r="L67" s="54" t="str">
        <f t="shared" si="85"/>
        <v xml:space="preserve">            { line: "y la comunión de los fieles de tu Iglesia., (Mi,m,20)(Re,,250)(Mi,m,350)",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v>
      </c>
      <c r="U67" s="62" t="str">
        <f t="shared" si="9"/>
        <v>Re</v>
      </c>
      <c r="V67" s="63" t="str">
        <f t="shared" si="91"/>
        <v>,</v>
      </c>
      <c r="W67" s="64" t="str">
        <f t="shared" si="11"/>
        <v/>
      </c>
      <c r="X67" s="63" t="str">
        <f t="shared" si="92"/>
        <v>,</v>
      </c>
      <c r="Y67" s="63">
        <f t="shared" si="93"/>
        <v>250</v>
      </c>
      <c r="Z67" s="55" t="str">
        <f t="shared" si="94"/>
        <v>)</v>
      </c>
      <c r="AA67" s="65" t="str">
        <f t="shared" si="95"/>
        <v>(</v>
      </c>
      <c r="AB67" s="56" t="str">
        <f t="shared" si="16"/>
        <v>Mi</v>
      </c>
      <c r="AC67" s="66" t="str">
        <f t="shared" si="96"/>
        <v>,</v>
      </c>
      <c r="AD67" s="58" t="str">
        <f t="shared" si="97"/>
        <v>m</v>
      </c>
      <c r="AE67" s="67" t="str">
        <f t="shared" si="98"/>
        <v>,</v>
      </c>
      <c r="AF67" s="60">
        <f t="shared" si="99"/>
        <v>350</v>
      </c>
      <c r="AG67" s="60" t="str">
        <f t="shared" si="100"/>
        <v>)</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3112</v>
      </c>
      <c r="D69" s="125" t="s">
        <v>1015</v>
      </c>
      <c r="E69" s="51" t="s">
        <v>1016</v>
      </c>
      <c r="F69" s="52" t="s">
        <v>1110</v>
      </c>
      <c r="G69" s="52"/>
      <c r="H69" s="51" t="s">
        <v>1015</v>
      </c>
      <c r="I69" s="51" t="s">
        <v>1016</v>
      </c>
      <c r="J69" s="53"/>
      <c r="K69" s="53"/>
      <c r="L69" s="54" t="str">
        <f t="shared" si="85"/>
        <v xml:space="preserve">            { line: "¡ESCÚCHANOS, OH SEÑOR!, (Mi,m,20)(Re,,250)(Mi,m,350)", sC: "ta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v>
      </c>
      <c r="U69" s="62" t="str">
        <f t="shared" si="9"/>
        <v>Re</v>
      </c>
      <c r="V69" s="63" t="str">
        <f t="shared" si="91"/>
        <v>,</v>
      </c>
      <c r="W69" s="64" t="str">
        <f t="shared" si="11"/>
        <v/>
      </c>
      <c r="X69" s="63" t="str">
        <f t="shared" si="92"/>
        <v>,</v>
      </c>
      <c r="Y69" s="63">
        <f t="shared" si="93"/>
        <v>250</v>
      </c>
      <c r="Z69" s="55" t="str">
        <f t="shared" si="94"/>
        <v>)</v>
      </c>
      <c r="AA69" s="65" t="str">
        <f t="shared" si="95"/>
        <v>(</v>
      </c>
      <c r="AB69" s="56" t="str">
        <f t="shared" si="16"/>
        <v>Mi</v>
      </c>
      <c r="AC69" s="66" t="str">
        <f t="shared" si="96"/>
        <v>,</v>
      </c>
      <c r="AD69" s="58" t="str">
        <f t="shared" si="97"/>
        <v>m</v>
      </c>
      <c r="AE69" s="67" t="str">
        <f t="shared" si="98"/>
        <v>,</v>
      </c>
      <c r="AF69" s="60">
        <f t="shared" si="99"/>
        <v>350</v>
      </c>
      <c r="AG69" s="60" t="str">
        <f t="shared" si="100"/>
        <v>)</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6.5" thickTop="1" thickBot="1" x14ac:dyDescent="0.55000000000000004">
      <c r="A70" s="72"/>
      <c r="B70" s="72"/>
      <c r="C70" s="72"/>
      <c r="D70" s="73"/>
      <c r="E70" s="73"/>
      <c r="F70" s="73"/>
      <c r="G70" s="73"/>
      <c r="H70" s="73"/>
      <c r="I70" s="73"/>
      <c r="J70" s="73"/>
      <c r="K70" s="73"/>
      <c r="L70" s="74" t="s">
        <v>997</v>
      </c>
      <c r="M70" s="55"/>
      <c r="N70" s="56"/>
      <c r="O70" s="57"/>
      <c r="P70" s="58"/>
      <c r="Q70" s="59"/>
      <c r="R70" s="60" t="str">
        <f>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outlineLevel="1" thickTop="1" thickBot="1" x14ac:dyDescent="0.55000000000000004">
      <c r="B71" t="s">
        <v>1018</v>
      </c>
      <c r="C71" s="124" t="s">
        <v>3128</v>
      </c>
      <c r="D71" s="125" t="s">
        <v>1015</v>
      </c>
      <c r="E71" s="51" t="s">
        <v>1016</v>
      </c>
      <c r="F71" s="52"/>
      <c r="G71" s="52"/>
      <c r="H71" s="51"/>
      <c r="I71" s="51"/>
      <c r="J71" s="53"/>
      <c r="K71" s="53"/>
      <c r="L71" s="54" t="str">
        <f t="shared" si="85"/>
        <v xml:space="preserve">            { line: "Oremos por esta asamblea santa,, (Mi,m,20)", sC: "tc"},</v>
      </c>
      <c r="M71" s="55" t="str">
        <f t="shared" si="86"/>
        <v>(</v>
      </c>
      <c r="N71" s="56" t="str">
        <f t="shared" si="2"/>
        <v>Mi</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3129</v>
      </c>
      <c r="D72" s="125"/>
      <c r="E72" s="51"/>
      <c r="F72" s="52"/>
      <c r="G72" s="52"/>
      <c r="H72" s="51"/>
      <c r="I72" s="51"/>
      <c r="J72" s="53"/>
      <c r="K72" s="53"/>
      <c r="L72" s="54" t="str">
        <f t="shared" si="85"/>
        <v xml:space="preserve">            { line: "que convocada en tu Nombre, ", sC: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5" outlineLevel="1" thickTop="1" thickBot="1" x14ac:dyDescent="0.55000000000000004">
      <c r="C73" s="124" t="s">
        <v>3130</v>
      </c>
      <c r="D73" s="125"/>
      <c r="E73" s="51"/>
      <c r="F73" s="52"/>
      <c r="G73" s="52"/>
      <c r="H73" s="51"/>
      <c r="I73" s="51"/>
      <c r="J73" s="53"/>
      <c r="K73" s="53"/>
      <c r="L73" s="54" t="str">
        <f t="shared" si="85"/>
        <v xml:space="preserve">            { line: "celebra hoy el memorial de la muerte, ", sC: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6.5" thickTop="1" thickBot="1" x14ac:dyDescent="0.55000000000000004">
      <c r="A74" s="72"/>
      <c r="B74" s="72"/>
      <c r="C74" s="72"/>
      <c r="D74" s="73"/>
      <c r="E74" s="73"/>
      <c r="F74" s="73"/>
      <c r="G74" s="73"/>
      <c r="H74" s="73"/>
      <c r="I74" s="73"/>
      <c r="J74" s="73"/>
      <c r="K74" s="73"/>
      <c r="L74" s="74" t="s">
        <v>997</v>
      </c>
      <c r="M74" s="55"/>
      <c r="N74" s="56"/>
      <c r="O74" s="57"/>
      <c r="P74" s="58"/>
      <c r="Q74" s="59"/>
      <c r="R74" s="60" t="str">
        <f>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C75" s="124" t="s">
        <v>3131</v>
      </c>
      <c r="D75" s="125" t="s">
        <v>1053</v>
      </c>
      <c r="E75" s="51"/>
      <c r="F75" s="52"/>
      <c r="G75" s="52"/>
      <c r="H75" s="51"/>
      <c r="I75" s="51"/>
      <c r="J75" s="53"/>
      <c r="K75" s="53"/>
      <c r="L75" s="54" t="str">
        <f t="shared" si="85"/>
        <v xml:space="preserve">            { line: "y resurrección de tu Hijo:, (Sol,,14)", sC: ""},</v>
      </c>
      <c r="M75" s="55" t="str">
        <f t="shared" si="86"/>
        <v>(</v>
      </c>
      <c r="N75" s="56" t="str">
        <f t="shared" si="2"/>
        <v>Sol</v>
      </c>
      <c r="O75" s="57" t="str">
        <f t="shared" si="87"/>
        <v>,</v>
      </c>
      <c r="P75" s="58" t="str">
        <f t="shared" si="4"/>
        <v/>
      </c>
      <c r="Q75" s="59" t="str">
        <f t="shared" si="88"/>
        <v>,</v>
      </c>
      <c r="R75" s="60">
        <f t="shared" si="6"/>
        <v>14</v>
      </c>
      <c r="S75" s="55" t="str">
        <f t="shared" si="89"/>
        <v>)</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1:40" ht="26.5" thickTop="1" thickBot="1" x14ac:dyDescent="0.55000000000000004">
      <c r="A76" s="72"/>
      <c r="B76" s="72"/>
      <c r="C76" s="72"/>
      <c r="D76" s="73"/>
      <c r="E76" s="73"/>
      <c r="F76" s="73"/>
      <c r="G76" s="73"/>
      <c r="H76" s="73"/>
      <c r="I76" s="73"/>
      <c r="J76" s="73"/>
      <c r="K76" s="73"/>
      <c r="L76" s="74" t="s">
        <v>997</v>
      </c>
      <c r="M76" s="55"/>
      <c r="N76" s="56"/>
      <c r="O76" s="57"/>
      <c r="P76" s="58"/>
      <c r="Q76" s="59"/>
      <c r="R76" s="60" t="str">
        <f>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C77" s="124" t="s">
        <v>3132</v>
      </c>
      <c r="D77" s="125"/>
      <c r="E77" s="51"/>
      <c r="F77" s="52"/>
      <c r="G77" s="52"/>
      <c r="H77" s="51"/>
      <c r="I77" s="51"/>
      <c r="J77" s="53"/>
      <c r="K77" s="53"/>
      <c r="L77" s="54" t="str">
        <f t="shared" si="85"/>
        <v xml:space="preserve">            { line: "para que el Señor nos conceda a todos, ", sC: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1:40" ht="24.5" outlineLevel="1" thickTop="1" thickBot="1" x14ac:dyDescent="0.55000000000000004">
      <c r="C78" s="124" t="s">
        <v>3133</v>
      </c>
      <c r="D78" s="125"/>
      <c r="E78" s="51"/>
      <c r="F78" s="52"/>
      <c r="G78" s="52"/>
      <c r="H78" s="51"/>
      <c r="I78" s="51"/>
      <c r="J78" s="53"/>
      <c r="K78" s="53"/>
      <c r="L78" s="54" t="str">
        <f t="shared" si="85"/>
        <v xml:space="preserve">            { line: "el celo por la salvación de los hombres,, ", sC: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1:40" ht="24.5" outlineLevel="1" thickTop="1" thickBot="1" x14ac:dyDescent="0.55000000000000004">
      <c r="C79" s="124" t="s">
        <v>3134</v>
      </c>
      <c r="D79" s="125"/>
      <c r="E79" s="51"/>
      <c r="F79" s="52"/>
      <c r="G79" s="52"/>
      <c r="H79" s="51"/>
      <c r="I79" s="51"/>
      <c r="J79" s="53"/>
      <c r="K79" s="53"/>
      <c r="L79" s="54" t="str">
        <f t="shared" si="85"/>
        <v xml:space="preserve">            { line: "el amor a los que sufren,, ", sC: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1:40" ht="24.5" outlineLevel="1" thickTop="1" thickBot="1" x14ac:dyDescent="0.55000000000000004">
      <c r="C80" s="124" t="s">
        <v>3135</v>
      </c>
      <c r="D80" s="125"/>
      <c r="E80" s="51"/>
      <c r="F80" s="52"/>
      <c r="G80" s="52"/>
      <c r="H80" s="51"/>
      <c r="I80" s="51"/>
      <c r="J80" s="53"/>
      <c r="K80" s="53"/>
      <c r="L80" s="54" t="str">
        <f t="shared" si="85"/>
        <v xml:space="preserve">            { line: "y la alegría de proclamar en esta generación, ", sC: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6.5" thickTop="1" thickBot="1" x14ac:dyDescent="0.55000000000000004">
      <c r="A81" s="72"/>
      <c r="B81" s="72"/>
      <c r="C81" s="72"/>
      <c r="D81" s="73"/>
      <c r="E81" s="73"/>
      <c r="F81" s="73"/>
      <c r="G81" s="73"/>
      <c r="H81" s="73"/>
      <c r="I81" s="73"/>
      <c r="J81" s="73"/>
      <c r="K81" s="73"/>
      <c r="L81" s="74" t="s">
        <v>997</v>
      </c>
      <c r="M81" s="55"/>
      <c r="N81" s="56"/>
      <c r="O81" s="57"/>
      <c r="P81" s="58"/>
      <c r="Q81" s="59"/>
      <c r="R81" s="60" t="str">
        <f>IF(N81="Do",10,IF(N81="Re",22,IF(N81="Mi",20,IF(N81="Fa",20,IF(N81="Sol",14,IF(N81="La",20,IF(N81="Si",20,IF(N81="Do#",14,IF(N81="Fa#",15,IF(N81="Sol#",20,IF(N81="Si♭",17,"")))))))))))</f>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4.5" outlineLevel="1" thickTop="1" thickBot="1" x14ac:dyDescent="0.55000000000000004">
      <c r="C82" s="124" t="s">
        <v>3136</v>
      </c>
      <c r="D82" s="125" t="s">
        <v>1015</v>
      </c>
      <c r="E82" s="51" t="s">
        <v>1016</v>
      </c>
      <c r="F82" s="52" t="s">
        <v>1110</v>
      </c>
      <c r="G82" s="52"/>
      <c r="H82" s="51" t="s">
        <v>1015</v>
      </c>
      <c r="I82" s="51" t="s">
        <v>1016</v>
      </c>
      <c r="J82" s="53"/>
      <c r="K82" s="53"/>
      <c r="L82" s="54" t="str">
        <f t="shared" si="85"/>
        <v xml:space="preserve">            { line: "tu amor y tu misericordia., (Mi,m,20)(Re,,250)(Mi,m,350)", sC: ""},</v>
      </c>
      <c r="M82" s="55" t="str">
        <f t="shared" si="86"/>
        <v>(</v>
      </c>
      <c r="N82" s="56" t="str">
        <f t="shared" si="2"/>
        <v>Mi</v>
      </c>
      <c r="O82" s="57" t="str">
        <f t="shared" si="87"/>
        <v>,</v>
      </c>
      <c r="P82" s="58" t="str">
        <f t="shared" si="4"/>
        <v>m</v>
      </c>
      <c r="Q82" s="59" t="str">
        <f t="shared" si="88"/>
        <v>,</v>
      </c>
      <c r="R82" s="60">
        <f t="shared" si="6"/>
        <v>20</v>
      </c>
      <c r="S82" s="55" t="str">
        <f t="shared" si="89"/>
        <v>)</v>
      </c>
      <c r="T82" s="61" t="str">
        <f t="shared" si="90"/>
        <v>(</v>
      </c>
      <c r="U82" s="62" t="str">
        <f t="shared" si="9"/>
        <v>Re</v>
      </c>
      <c r="V82" s="63" t="str">
        <f t="shared" si="91"/>
        <v>,</v>
      </c>
      <c r="W82" s="64" t="str">
        <f t="shared" si="11"/>
        <v/>
      </c>
      <c r="X82" s="63" t="str">
        <f t="shared" si="92"/>
        <v>,</v>
      </c>
      <c r="Y82" s="63">
        <f t="shared" si="93"/>
        <v>250</v>
      </c>
      <c r="Z82" s="55" t="str">
        <f t="shared" si="94"/>
        <v>)</v>
      </c>
      <c r="AA82" s="65" t="str">
        <f t="shared" si="95"/>
        <v>(</v>
      </c>
      <c r="AB82" s="56" t="str">
        <f t="shared" si="16"/>
        <v>Mi</v>
      </c>
      <c r="AC82" s="66" t="str">
        <f t="shared" si="96"/>
        <v>,</v>
      </c>
      <c r="AD82" s="58" t="str">
        <f t="shared" si="97"/>
        <v>m</v>
      </c>
      <c r="AE82" s="67" t="str">
        <f t="shared" si="98"/>
        <v>,</v>
      </c>
      <c r="AF82" s="60">
        <f t="shared" si="99"/>
        <v>350</v>
      </c>
      <c r="AG82" s="60" t="str">
        <f t="shared" si="100"/>
        <v>)</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6.5" thickTop="1" thickBot="1" x14ac:dyDescent="0.55000000000000004">
      <c r="A83" s="72"/>
      <c r="B83" s="72"/>
      <c r="C83" s="72"/>
      <c r="D83" s="73"/>
      <c r="E83" s="73"/>
      <c r="F83" s="73"/>
      <c r="G83" s="73"/>
      <c r="H83" s="73"/>
      <c r="I83" s="73"/>
      <c r="J83" s="73"/>
      <c r="K83" s="73"/>
      <c r="L83" s="74" t="s">
        <v>997</v>
      </c>
      <c r="M83" s="55"/>
      <c r="N83" s="56"/>
      <c r="O83" s="57"/>
      <c r="P83" s="58"/>
      <c r="Q83" s="59"/>
      <c r="R83" s="60" t="str">
        <f>IF(N83="Do",10,IF(N83="Re",22,IF(N83="Mi",20,IF(N83="Fa",20,IF(N83="Sol",14,IF(N83="La",20,IF(N83="Si",20,IF(N83="Do#",14,IF(N83="Fa#",15,IF(N83="Sol#",20,IF(N83="Si♭",17,"")))))))))))</f>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ht="24.5" outlineLevel="1" thickTop="1" thickBot="1" x14ac:dyDescent="0.55000000000000004">
      <c r="B84" t="s">
        <v>1001</v>
      </c>
      <c r="C84" s="124" t="s">
        <v>3112</v>
      </c>
      <c r="D84" s="125" t="s">
        <v>1015</v>
      </c>
      <c r="E84" s="51" t="s">
        <v>1016</v>
      </c>
      <c r="F84" s="52" t="s">
        <v>1110</v>
      </c>
      <c r="G84" s="52"/>
      <c r="H84" s="51" t="s">
        <v>1015</v>
      </c>
      <c r="I84" s="51" t="s">
        <v>1016</v>
      </c>
      <c r="J84" s="53"/>
      <c r="K84" s="53"/>
      <c r="L84" s="54" t="str">
        <f t="shared" si="85"/>
        <v xml:space="preserve">            { line: "¡ESCÚCHANOS, OH SEÑOR!, (Mi,m,20)(Re,,250)(Mi,m,350)", sC: "ta as"},</v>
      </c>
      <c r="M84" s="55" t="str">
        <f t="shared" si="86"/>
        <v>(</v>
      </c>
      <c r="N84" s="56" t="str">
        <f t="shared" si="2"/>
        <v>Mi</v>
      </c>
      <c r="O84" s="57" t="str">
        <f t="shared" si="87"/>
        <v>,</v>
      </c>
      <c r="P84" s="58" t="str">
        <f t="shared" si="4"/>
        <v>m</v>
      </c>
      <c r="Q84" s="59" t="str">
        <f t="shared" si="88"/>
        <v>,</v>
      </c>
      <c r="R84" s="60">
        <f t="shared" si="6"/>
        <v>20</v>
      </c>
      <c r="S84" s="55" t="str">
        <f t="shared" si="89"/>
        <v>)</v>
      </c>
      <c r="T84" s="61" t="str">
        <f t="shared" si="90"/>
        <v>(</v>
      </c>
      <c r="U84" s="62" t="str">
        <f t="shared" si="9"/>
        <v>Re</v>
      </c>
      <c r="V84" s="63" t="str">
        <f t="shared" si="91"/>
        <v>,</v>
      </c>
      <c r="W84" s="64" t="str">
        <f t="shared" si="11"/>
        <v/>
      </c>
      <c r="X84" s="63" t="str">
        <f t="shared" si="92"/>
        <v>,</v>
      </c>
      <c r="Y84" s="63">
        <f t="shared" si="93"/>
        <v>250</v>
      </c>
      <c r="Z84" s="55" t="str">
        <f t="shared" si="94"/>
        <v>)</v>
      </c>
      <c r="AA84" s="65" t="str">
        <f t="shared" si="95"/>
        <v>(</v>
      </c>
      <c r="AB84" s="56" t="str">
        <f t="shared" si="16"/>
        <v>Mi</v>
      </c>
      <c r="AC84" s="66" t="str">
        <f t="shared" si="96"/>
        <v>,</v>
      </c>
      <c r="AD84" s="58" t="str">
        <f t="shared" si="97"/>
        <v>m</v>
      </c>
      <c r="AE84" s="67" t="str">
        <f t="shared" si="98"/>
        <v>,</v>
      </c>
      <c r="AF84" s="60">
        <f t="shared" si="99"/>
        <v>350</v>
      </c>
      <c r="AG84" s="60" t="str">
        <f t="shared" si="100"/>
        <v>)</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4" customHeight="1" thickTop="1" x14ac:dyDescent="0.6">
      <c r="A85" s="94"/>
      <c r="B85" s="94"/>
      <c r="C85" s="94"/>
      <c r="D85" s="94"/>
      <c r="E85" s="94"/>
      <c r="F85" s="94"/>
      <c r="G85" s="94"/>
      <c r="H85" s="94"/>
      <c r="I85" s="94"/>
      <c r="J85" s="94"/>
      <c r="K85" s="94"/>
      <c r="L85" s="98" t="str">
        <f ca="1">_xlfn.CONCAT("]}, // ULTIMA LINEA DEL CANTO: ",L1)</f>
        <v>]}, // ULTIMA LINEA DEL CANTO: SALMODIAS PARA LA ORACIÓN DE LOS FIELES</v>
      </c>
      <c r="M85" s="94"/>
    </row>
    <row r="86" spans="1:40" ht="20.5" x14ac:dyDescent="0.35">
      <c r="L86" s="99" t="s">
        <v>1012</v>
      </c>
      <c r="M86" s="100"/>
    </row>
    <row r="87" spans="1:40" ht="15" hidden="1" outlineLevel="1" thickBot="1" x14ac:dyDescent="0.4">
      <c r="M87" s="100"/>
    </row>
    <row r="88" spans="1:40" ht="26.5" hidden="1" outlineLevel="1" thickTop="1" thickBot="1" x14ac:dyDescent="0.55000000000000004">
      <c r="A88" s="72"/>
      <c r="B88" s="72"/>
      <c r="C88" s="72"/>
      <c r="D88" s="73"/>
      <c r="E88" s="73"/>
      <c r="F88" s="73"/>
      <c r="G88" s="73"/>
      <c r="H88" s="73"/>
      <c r="I88" s="73"/>
      <c r="J88" s="73"/>
      <c r="K88" s="73"/>
      <c r="L88" s="74" t="s">
        <v>997</v>
      </c>
      <c r="M88" s="55"/>
      <c r="N88" s="56"/>
      <c r="O88" s="57"/>
      <c r="P88" s="58"/>
      <c r="Q88" s="59"/>
      <c r="R88" s="60" t="str">
        <f t="shared" ref="R88:R97" si="107">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hidden="1" outlineLevel="1" thickTop="1" thickBot="1" x14ac:dyDescent="0.55000000000000004">
      <c r="C89" s="78" t="s">
        <v>999</v>
      </c>
      <c r="D89" s="79"/>
      <c r="E89" s="79"/>
      <c r="F89" s="79"/>
      <c r="G89" s="79"/>
      <c r="H89" s="79"/>
      <c r="I89" s="79"/>
      <c r="J89" s="79"/>
      <c r="K89" s="79"/>
      <c r="L89" s="134" t="s">
        <v>1000</v>
      </c>
      <c r="M89" s="55" t="str">
        <f t="shared" ref="M89:M96" si="108">IF(N89="","","(")</f>
        <v/>
      </c>
      <c r="N89" s="56" t="str">
        <f t="shared" ref="N89:N96" si="109">IF(D89="","",D89)</f>
        <v/>
      </c>
      <c r="O89" s="57" t="str">
        <f t="shared" ref="O89:O96" si="110">IF(N89="","",",")</f>
        <v/>
      </c>
      <c r="P89" s="58" t="str">
        <f t="shared" ref="P89:P96" si="111">IF(E89="","",E89)</f>
        <v/>
      </c>
      <c r="Q89" s="59" t="str">
        <f t="shared" ref="Q89:Q96" si="112">IF(N89="","",",")</f>
        <v/>
      </c>
      <c r="R89" s="60" t="str">
        <f t="shared" si="107"/>
        <v/>
      </c>
      <c r="S89" s="55" t="str">
        <f t="shared" ref="S89:S96" si="113">IF(N89="","",")")</f>
        <v/>
      </c>
      <c r="T89" s="61" t="str">
        <f t="shared" ref="T89:T96" si="114">IF(U89="","","(")</f>
        <v/>
      </c>
      <c r="U89" s="62" t="str">
        <f t="shared" ref="U89:U96" si="115">IF(F89="","",F89)</f>
        <v/>
      </c>
      <c r="V89" s="63" t="str">
        <f t="shared" ref="V89:V96" si="116">IF(U89="","",",")</f>
        <v/>
      </c>
      <c r="W89" s="64" t="str">
        <f t="shared" ref="W89:W96" si="117">IF(G89="","",G89)</f>
        <v/>
      </c>
      <c r="X89" s="63" t="str">
        <f t="shared" ref="X89:X96" si="118">IF(U89="","",",")</f>
        <v/>
      </c>
      <c r="Y89" s="63" t="str">
        <f t="shared" ref="Y89:Y96" si="119">IF(U89="","",250)</f>
        <v/>
      </c>
      <c r="Z89" s="55" t="str">
        <f t="shared" ref="Z89:Z96" si="120">IF(U89="","",")")</f>
        <v/>
      </c>
      <c r="AA89" s="65" t="str">
        <f t="shared" ref="AA89:AA96" si="121">IF(AB89="","","(")</f>
        <v/>
      </c>
      <c r="AB89" s="56" t="str">
        <f t="shared" ref="AB89:AB96" si="122">IF(H89="","",H89)</f>
        <v/>
      </c>
      <c r="AC89" s="66" t="str">
        <f t="shared" ref="AC89:AC96" si="123">IF(AB89="","",",")</f>
        <v/>
      </c>
      <c r="AD89" s="58" t="str">
        <f t="shared" ref="AD89:AD96" si="124">IF(I89="","",I89)</f>
        <v/>
      </c>
      <c r="AE89" s="67" t="str">
        <f t="shared" ref="AE89:AE96" si="125">IF(AB89="","",",")</f>
        <v/>
      </c>
      <c r="AF89" s="60" t="str">
        <f t="shared" ref="AF89:AF96" si="126">IF(AB89="","",350)</f>
        <v/>
      </c>
      <c r="AG89" s="60" t="str">
        <f t="shared" ref="AG89:AG96" si="127">IF(AB89="","",")")</f>
        <v/>
      </c>
      <c r="AH89" s="68" t="str">
        <f t="shared" ref="AH89:AH96" si="128">IF(AI89="","","(")</f>
        <v/>
      </c>
      <c r="AI89" s="69" t="str">
        <f t="shared" ref="AI89:AI96" si="129">IF(J89="","",J89)</f>
        <v/>
      </c>
      <c r="AJ89" s="63" t="str">
        <f t="shared" ref="AJ89:AJ96" si="130">IF(AI89="","",",")</f>
        <v/>
      </c>
      <c r="AK89" s="63" t="str">
        <f t="shared" ref="AK89:AK96" si="131">IF(K89="","",K89)</f>
        <v/>
      </c>
      <c r="AL89" s="63" t="str">
        <f t="shared" ref="AL89:AL96" si="132">IF(AI89="","",",")</f>
        <v/>
      </c>
      <c r="AM89" s="63" t="str">
        <f t="shared" ref="AM89:AM96" si="133">IF(AI89="","",450)</f>
        <v/>
      </c>
      <c r="AN89" s="63" t="str">
        <f t="shared" ref="AN89:AN96" si="134">IF(AI89="","",")")</f>
        <v/>
      </c>
    </row>
    <row r="90" spans="1:40" ht="24.5" hidden="1" outlineLevel="1" thickTop="1" thickBot="1" x14ac:dyDescent="0.55000000000000004">
      <c r="B90" t="s">
        <v>1001</v>
      </c>
      <c r="C90" s="81" t="s">
        <v>1002</v>
      </c>
      <c r="D90" s="82"/>
      <c r="E90" s="82"/>
      <c r="F90" s="82"/>
      <c r="G90" s="82"/>
      <c r="H90" s="82"/>
      <c r="I90" s="82"/>
      <c r="J90" s="82"/>
      <c r="K90" s="82"/>
      <c r="L90" s="135" t="str">
        <f>IF(C90="","",_xlfn.CONCAT("       triggerLine: ","""",C90,", ",M90:AN90,""", sC: ","""",B90,""", lines: ["))</f>
        <v xml:space="preserve">       triggerLine: "ASAMBLEA UNO, ", sC: "ta as", lines: [</v>
      </c>
      <c r="M90" s="55" t="str">
        <f t="shared" si="108"/>
        <v/>
      </c>
      <c r="N90" s="56" t="str">
        <f t="shared" si="109"/>
        <v/>
      </c>
      <c r="O90" s="57" t="str">
        <f t="shared" si="110"/>
        <v/>
      </c>
      <c r="P90" s="58" t="str">
        <f t="shared" si="111"/>
        <v/>
      </c>
      <c r="Q90" s="59" t="str">
        <f t="shared" si="112"/>
        <v/>
      </c>
      <c r="R90" s="60" t="str">
        <f t="shared" si="107"/>
        <v/>
      </c>
      <c r="S90" s="55" t="str">
        <f t="shared" si="113"/>
        <v/>
      </c>
      <c r="T90" s="61" t="str">
        <f t="shared" si="114"/>
        <v/>
      </c>
      <c r="U90" s="62" t="str">
        <f t="shared" si="115"/>
        <v/>
      </c>
      <c r="V90" s="63" t="str">
        <f t="shared" si="116"/>
        <v/>
      </c>
      <c r="W90" s="64" t="str">
        <f t="shared" si="117"/>
        <v/>
      </c>
      <c r="X90" s="63" t="str">
        <f t="shared" si="118"/>
        <v/>
      </c>
      <c r="Y90" s="63" t="str">
        <f t="shared" si="119"/>
        <v/>
      </c>
      <c r="Z90" s="55" t="str">
        <f t="shared" si="120"/>
        <v/>
      </c>
      <c r="AA90" s="65" t="str">
        <f t="shared" si="121"/>
        <v/>
      </c>
      <c r="AB90" s="56" t="str">
        <f t="shared" si="122"/>
        <v/>
      </c>
      <c r="AC90" s="66" t="str">
        <f t="shared" si="123"/>
        <v/>
      </c>
      <c r="AD90" s="58" t="str">
        <f t="shared" si="124"/>
        <v/>
      </c>
      <c r="AE90" s="67" t="str">
        <f t="shared" si="125"/>
        <v/>
      </c>
      <c r="AF90" s="60" t="str">
        <f t="shared" si="126"/>
        <v/>
      </c>
      <c r="AG90" s="60" t="str">
        <f t="shared" si="127"/>
        <v/>
      </c>
      <c r="AH90" s="68" t="str">
        <f t="shared" si="128"/>
        <v/>
      </c>
      <c r="AI90" s="69" t="str">
        <f t="shared" si="129"/>
        <v/>
      </c>
      <c r="AJ90" s="63" t="str">
        <f t="shared" si="130"/>
        <v/>
      </c>
      <c r="AK90" s="63" t="str">
        <f t="shared" si="131"/>
        <v/>
      </c>
      <c r="AL90" s="63" t="str">
        <f t="shared" si="132"/>
        <v/>
      </c>
      <c r="AM90" s="63" t="str">
        <f t="shared" si="133"/>
        <v/>
      </c>
      <c r="AN90" s="63" t="str">
        <f t="shared" si="134"/>
        <v/>
      </c>
    </row>
    <row r="91" spans="1:40" ht="24.5" hidden="1" outlineLevel="1" thickTop="1" thickBot="1" x14ac:dyDescent="0.55000000000000004">
      <c r="B91" t="s">
        <v>1003</v>
      </c>
      <c r="C91" s="84" t="s">
        <v>1004</v>
      </c>
      <c r="D91" s="85"/>
      <c r="E91" s="85"/>
      <c r="F91" s="85"/>
      <c r="G91" s="85"/>
      <c r="H91" s="86"/>
      <c r="I91" s="86"/>
      <c r="J91" s="86"/>
      <c r="K91" s="86"/>
      <c r="L91" s="136" t="str">
        <f>IF(C91="","",_xlfn.CONCAT("            { line: ","""",C91,", ",M91:AN91,""", sC: ","""",B91,"""},"))</f>
        <v xml:space="preserve">            { line: "ASAMBLEA DOS, ", sC: "as"},</v>
      </c>
      <c r="M91" s="55" t="str">
        <f t="shared" si="108"/>
        <v/>
      </c>
      <c r="N91" s="56" t="str">
        <f t="shared" si="109"/>
        <v/>
      </c>
      <c r="O91" s="57" t="str">
        <f t="shared" si="110"/>
        <v/>
      </c>
      <c r="P91" s="58" t="str">
        <f t="shared" si="111"/>
        <v/>
      </c>
      <c r="Q91" s="59" t="str">
        <f t="shared" si="112"/>
        <v/>
      </c>
      <c r="R91" s="60" t="str">
        <f t="shared" si="107"/>
        <v/>
      </c>
      <c r="S91" s="55" t="str">
        <f t="shared" si="113"/>
        <v/>
      </c>
      <c r="T91" s="61" t="str">
        <f t="shared" si="114"/>
        <v/>
      </c>
      <c r="U91" s="62" t="str">
        <f t="shared" si="115"/>
        <v/>
      </c>
      <c r="V91" s="63" t="str">
        <f t="shared" si="116"/>
        <v/>
      </c>
      <c r="W91" s="64" t="str">
        <f t="shared" si="117"/>
        <v/>
      </c>
      <c r="X91" s="63" t="str">
        <f t="shared" si="118"/>
        <v/>
      </c>
      <c r="Y91" s="63" t="str">
        <f t="shared" si="119"/>
        <v/>
      </c>
      <c r="Z91" s="55" t="str">
        <f t="shared" si="120"/>
        <v/>
      </c>
      <c r="AA91" s="65" t="str">
        <f t="shared" si="121"/>
        <v/>
      </c>
      <c r="AB91" s="56" t="str">
        <f t="shared" si="122"/>
        <v/>
      </c>
      <c r="AC91" s="66" t="str">
        <f t="shared" si="123"/>
        <v/>
      </c>
      <c r="AD91" s="58" t="str">
        <f t="shared" si="124"/>
        <v/>
      </c>
      <c r="AE91" s="67" t="str">
        <f t="shared" si="125"/>
        <v/>
      </c>
      <c r="AF91" s="60" t="str">
        <f t="shared" si="126"/>
        <v/>
      </c>
      <c r="AG91" s="60" t="str">
        <f t="shared" si="127"/>
        <v/>
      </c>
      <c r="AH91" s="68" t="str">
        <f t="shared" si="128"/>
        <v/>
      </c>
      <c r="AI91" s="69" t="str">
        <f t="shared" si="129"/>
        <v/>
      </c>
      <c r="AJ91" s="63" t="str">
        <f t="shared" si="130"/>
        <v/>
      </c>
      <c r="AK91" s="63" t="str">
        <f t="shared" si="131"/>
        <v/>
      </c>
      <c r="AL91" s="63" t="str">
        <f t="shared" si="132"/>
        <v/>
      </c>
      <c r="AM91" s="63" t="str">
        <f t="shared" si="133"/>
        <v/>
      </c>
      <c r="AN91" s="63" t="str">
        <f t="shared" si="134"/>
        <v/>
      </c>
    </row>
    <row r="92" spans="1:40" ht="24.5" hidden="1" outlineLevel="1" thickTop="1" thickBot="1" x14ac:dyDescent="0.55000000000000004">
      <c r="B92" t="s">
        <v>1003</v>
      </c>
      <c r="C92" s="84" t="s">
        <v>1005</v>
      </c>
      <c r="D92" s="88"/>
      <c r="E92" s="88"/>
      <c r="F92" s="88"/>
      <c r="G92" s="88"/>
      <c r="H92" s="89"/>
      <c r="I92" s="89"/>
      <c r="J92" s="89"/>
      <c r="K92" s="89"/>
      <c r="L92" s="136" t="str">
        <f>IF(C92="","",_xlfn.CONCAT("            { line: ","""",C92,", ",M92:AN92,""", sC: ","""",B92,"""},"))</f>
        <v xml:space="preserve">            { line: "ASAMBLEA TRES, ", sC: "as"},</v>
      </c>
      <c r="M92" s="55" t="str">
        <f t="shared" si="108"/>
        <v/>
      </c>
      <c r="N92" s="56" t="str">
        <f t="shared" si="109"/>
        <v/>
      </c>
      <c r="O92" s="57" t="str">
        <f t="shared" si="110"/>
        <v/>
      </c>
      <c r="P92" s="58" t="str">
        <f t="shared" si="111"/>
        <v/>
      </c>
      <c r="Q92" s="59" t="str">
        <f t="shared" si="112"/>
        <v/>
      </c>
      <c r="R92" s="60" t="str">
        <f t="shared" si="107"/>
        <v/>
      </c>
      <c r="S92" s="55" t="str">
        <f t="shared" si="113"/>
        <v/>
      </c>
      <c r="T92" s="61" t="str">
        <f t="shared" si="114"/>
        <v/>
      </c>
      <c r="U92" s="62" t="str">
        <f t="shared" si="115"/>
        <v/>
      </c>
      <c r="V92" s="63" t="str">
        <f t="shared" si="116"/>
        <v/>
      </c>
      <c r="W92" s="64" t="str">
        <f t="shared" si="117"/>
        <v/>
      </c>
      <c r="X92" s="63" t="str">
        <f t="shared" si="118"/>
        <v/>
      </c>
      <c r="Y92" s="63" t="str">
        <f t="shared" si="119"/>
        <v/>
      </c>
      <c r="Z92" s="55" t="str">
        <f t="shared" si="120"/>
        <v/>
      </c>
      <c r="AA92" s="65" t="str">
        <f t="shared" si="121"/>
        <v/>
      </c>
      <c r="AB92" s="56" t="str">
        <f t="shared" si="122"/>
        <v/>
      </c>
      <c r="AC92" s="66" t="str">
        <f t="shared" si="123"/>
        <v/>
      </c>
      <c r="AD92" s="58" t="str">
        <f t="shared" si="124"/>
        <v/>
      </c>
      <c r="AE92" s="67" t="str">
        <f t="shared" si="125"/>
        <v/>
      </c>
      <c r="AF92" s="60" t="str">
        <f t="shared" si="126"/>
        <v/>
      </c>
      <c r="AG92" s="60" t="str">
        <f t="shared" si="127"/>
        <v/>
      </c>
      <c r="AH92" s="68" t="str">
        <f t="shared" si="128"/>
        <v/>
      </c>
      <c r="AI92" s="69" t="str">
        <f t="shared" si="129"/>
        <v/>
      </c>
      <c r="AJ92" s="63" t="str">
        <f t="shared" si="130"/>
        <v/>
      </c>
      <c r="AK92" s="63" t="str">
        <f t="shared" si="131"/>
        <v/>
      </c>
      <c r="AL92" s="63" t="str">
        <f t="shared" si="132"/>
        <v/>
      </c>
      <c r="AM92" s="63" t="str">
        <f t="shared" si="133"/>
        <v/>
      </c>
      <c r="AN92" s="63" t="str">
        <f t="shared" si="134"/>
        <v/>
      </c>
    </row>
    <row r="93" spans="1:40" ht="24.5" hidden="1" outlineLevel="1" thickTop="1" thickBot="1" x14ac:dyDescent="0.55000000000000004">
      <c r="B93" t="s">
        <v>1003</v>
      </c>
      <c r="C93" s="84" t="s">
        <v>1006</v>
      </c>
      <c r="D93" s="85"/>
      <c r="E93" s="85"/>
      <c r="F93" s="85"/>
      <c r="G93" s="85"/>
      <c r="H93" s="86"/>
      <c r="I93" s="86"/>
      <c r="J93" s="86"/>
      <c r="K93" s="86"/>
      <c r="L93" s="136" t="str">
        <f>IF(C93="","",_xlfn.CONCAT("            { line: ","""",C93,", ",M93:AN93,""", sC: ","""",B93,"""},"))</f>
        <v xml:space="preserve">            { line: "ASAMBLEA CUATRO, ", sC: "as"},</v>
      </c>
      <c r="M93" s="55" t="str">
        <f t="shared" si="108"/>
        <v/>
      </c>
      <c r="N93" s="56" t="str">
        <f t="shared" si="109"/>
        <v/>
      </c>
      <c r="O93" s="57" t="str">
        <f t="shared" si="110"/>
        <v/>
      </c>
      <c r="P93" s="58" t="str">
        <f t="shared" si="111"/>
        <v/>
      </c>
      <c r="Q93" s="59" t="str">
        <f t="shared" si="112"/>
        <v/>
      </c>
      <c r="R93" s="60" t="str">
        <f t="shared" si="107"/>
        <v/>
      </c>
      <c r="S93" s="55" t="str">
        <f t="shared" si="113"/>
        <v/>
      </c>
      <c r="T93" s="61" t="str">
        <f t="shared" si="114"/>
        <v/>
      </c>
      <c r="U93" s="62" t="str">
        <f t="shared" si="115"/>
        <v/>
      </c>
      <c r="V93" s="63" t="str">
        <f t="shared" si="116"/>
        <v/>
      </c>
      <c r="W93" s="64" t="str">
        <f t="shared" si="117"/>
        <v/>
      </c>
      <c r="X93" s="63" t="str">
        <f t="shared" si="118"/>
        <v/>
      </c>
      <c r="Y93" s="63" t="str">
        <f t="shared" si="119"/>
        <v/>
      </c>
      <c r="Z93" s="55" t="str">
        <f t="shared" si="120"/>
        <v/>
      </c>
      <c r="AA93" s="65" t="str">
        <f t="shared" si="121"/>
        <v/>
      </c>
      <c r="AB93" s="56" t="str">
        <f t="shared" si="122"/>
        <v/>
      </c>
      <c r="AC93" s="66" t="str">
        <f t="shared" si="123"/>
        <v/>
      </c>
      <c r="AD93" s="58" t="str">
        <f t="shared" si="124"/>
        <v/>
      </c>
      <c r="AE93" s="67" t="str">
        <f t="shared" si="125"/>
        <v/>
      </c>
      <c r="AF93" s="60" t="str">
        <f t="shared" si="126"/>
        <v/>
      </c>
      <c r="AG93" s="60" t="str">
        <f t="shared" si="127"/>
        <v/>
      </c>
      <c r="AH93" s="68" t="str">
        <f t="shared" si="128"/>
        <v/>
      </c>
      <c r="AI93" s="69" t="str">
        <f t="shared" si="129"/>
        <v/>
      </c>
      <c r="AJ93" s="63" t="str">
        <f t="shared" si="130"/>
        <v/>
      </c>
      <c r="AK93" s="63" t="str">
        <f t="shared" si="131"/>
        <v/>
      </c>
      <c r="AL93" s="63" t="str">
        <f t="shared" si="132"/>
        <v/>
      </c>
      <c r="AM93" s="63" t="str">
        <f t="shared" si="133"/>
        <v/>
      </c>
      <c r="AN93" s="63" t="str">
        <f t="shared" si="134"/>
        <v/>
      </c>
    </row>
    <row r="94" spans="1:40" ht="24.5" hidden="1" outlineLevel="1" thickTop="1" thickBot="1" x14ac:dyDescent="0.55000000000000004">
      <c r="B94" t="s">
        <v>1003</v>
      </c>
      <c r="C94" s="84" t="s">
        <v>1007</v>
      </c>
      <c r="D94" s="88"/>
      <c r="E94" s="88"/>
      <c r="F94" s="88"/>
      <c r="G94" s="88"/>
      <c r="H94" s="89"/>
      <c r="I94" s="89"/>
      <c r="J94" s="89"/>
      <c r="K94" s="89"/>
      <c r="L94" s="136" t="str">
        <f>IF(C94="","",_xlfn.CONCAT("            { line: ","""",C94,", ",M94:AN94,""", sC: ","""",B94,"""},"))</f>
        <v xml:space="preserve">            { line: "ASAMBLEA CISCO, ", sC: "as"},</v>
      </c>
      <c r="M94" s="55" t="str">
        <f t="shared" si="108"/>
        <v/>
      </c>
      <c r="N94" s="56" t="str">
        <f t="shared" si="109"/>
        <v/>
      </c>
      <c r="O94" s="57" t="str">
        <f t="shared" si="110"/>
        <v/>
      </c>
      <c r="P94" s="58" t="str">
        <f t="shared" si="111"/>
        <v/>
      </c>
      <c r="Q94" s="59" t="str">
        <f t="shared" si="112"/>
        <v/>
      </c>
      <c r="R94" s="60" t="str">
        <f t="shared" si="107"/>
        <v/>
      </c>
      <c r="S94" s="55" t="str">
        <f t="shared" si="113"/>
        <v/>
      </c>
      <c r="T94" s="61" t="str">
        <f t="shared" si="114"/>
        <v/>
      </c>
      <c r="U94" s="62" t="str">
        <f t="shared" si="115"/>
        <v/>
      </c>
      <c r="V94" s="63" t="str">
        <f t="shared" si="116"/>
        <v/>
      </c>
      <c r="W94" s="64" t="str">
        <f t="shared" si="117"/>
        <v/>
      </c>
      <c r="X94" s="63" t="str">
        <f t="shared" si="118"/>
        <v/>
      </c>
      <c r="Y94" s="63" t="str">
        <f t="shared" si="119"/>
        <v/>
      </c>
      <c r="Z94" s="55" t="str">
        <f t="shared" si="120"/>
        <v/>
      </c>
      <c r="AA94" s="65" t="str">
        <f t="shared" si="121"/>
        <v/>
      </c>
      <c r="AB94" s="56" t="str">
        <f t="shared" si="122"/>
        <v/>
      </c>
      <c r="AC94" s="66" t="str">
        <f t="shared" si="123"/>
        <v/>
      </c>
      <c r="AD94" s="58" t="str">
        <f t="shared" si="124"/>
        <v/>
      </c>
      <c r="AE94" s="67" t="str">
        <f t="shared" si="125"/>
        <v/>
      </c>
      <c r="AF94" s="60" t="str">
        <f t="shared" si="126"/>
        <v/>
      </c>
      <c r="AG94" s="60" t="str">
        <f t="shared" si="127"/>
        <v/>
      </c>
      <c r="AH94" s="68" t="str">
        <f t="shared" si="128"/>
        <v/>
      </c>
      <c r="AI94" s="69" t="str">
        <f t="shared" si="129"/>
        <v/>
      </c>
      <c r="AJ94" s="63" t="str">
        <f t="shared" si="130"/>
        <v/>
      </c>
      <c r="AK94" s="63" t="str">
        <f t="shared" si="131"/>
        <v/>
      </c>
      <c r="AL94" s="63" t="str">
        <f t="shared" si="132"/>
        <v/>
      </c>
      <c r="AM94" s="63" t="str">
        <f t="shared" si="133"/>
        <v/>
      </c>
      <c r="AN94" s="63" t="str">
        <f t="shared" si="134"/>
        <v/>
      </c>
    </row>
    <row r="95" spans="1:40" ht="24.5" hidden="1" outlineLevel="1" thickTop="1" thickBot="1" x14ac:dyDescent="0.55000000000000004">
      <c r="B95" t="s">
        <v>1003</v>
      </c>
      <c r="C95" s="84" t="s">
        <v>1008</v>
      </c>
      <c r="D95" s="90"/>
      <c r="E95" s="90"/>
      <c r="F95" s="90"/>
      <c r="G95" s="90"/>
      <c r="H95" s="91"/>
      <c r="I95" s="91"/>
      <c r="J95" s="91"/>
      <c r="K95" s="91"/>
      <c r="L95" s="136" t="str">
        <f>IF(C95="","",_xlfn.CONCAT("            { line: ","""",C95,", ",M95:AN95,""", sC: ","""",B95,"""},"))</f>
        <v xml:space="preserve">            { line: "ASAMBLEA SEIS, ", sC: "as"},</v>
      </c>
      <c r="M95" s="55" t="str">
        <f t="shared" si="108"/>
        <v/>
      </c>
      <c r="N95" s="56" t="str">
        <f t="shared" si="109"/>
        <v/>
      </c>
      <c r="O95" s="57" t="str">
        <f t="shared" si="110"/>
        <v/>
      </c>
      <c r="P95" s="58" t="str">
        <f t="shared" si="111"/>
        <v/>
      </c>
      <c r="Q95" s="59" t="str">
        <f t="shared" si="112"/>
        <v/>
      </c>
      <c r="R95" s="60" t="str">
        <f t="shared" si="107"/>
        <v/>
      </c>
      <c r="S95" s="55" t="str">
        <f t="shared" si="113"/>
        <v/>
      </c>
      <c r="T95" s="61" t="str">
        <f t="shared" si="114"/>
        <v/>
      </c>
      <c r="U95" s="62" t="str">
        <f t="shared" si="115"/>
        <v/>
      </c>
      <c r="V95" s="63" t="str">
        <f t="shared" si="116"/>
        <v/>
      </c>
      <c r="W95" s="64" t="str">
        <f t="shared" si="117"/>
        <v/>
      </c>
      <c r="X95" s="63" t="str">
        <f t="shared" si="118"/>
        <v/>
      </c>
      <c r="Y95" s="63" t="str">
        <f t="shared" si="119"/>
        <v/>
      </c>
      <c r="Z95" s="55" t="str">
        <f t="shared" si="120"/>
        <v/>
      </c>
      <c r="AA95" s="65" t="str">
        <f t="shared" si="121"/>
        <v/>
      </c>
      <c r="AB95" s="56" t="str">
        <f t="shared" si="122"/>
        <v/>
      </c>
      <c r="AC95" s="66" t="str">
        <f t="shared" si="123"/>
        <v/>
      </c>
      <c r="AD95" s="58" t="str">
        <f t="shared" si="124"/>
        <v/>
      </c>
      <c r="AE95" s="67" t="str">
        <f t="shared" si="125"/>
        <v/>
      </c>
      <c r="AF95" s="60" t="str">
        <f t="shared" si="126"/>
        <v/>
      </c>
      <c r="AG95" s="60" t="str">
        <f t="shared" si="127"/>
        <v/>
      </c>
      <c r="AH95" s="68" t="str">
        <f t="shared" si="128"/>
        <v/>
      </c>
      <c r="AI95" s="69" t="str">
        <f t="shared" si="129"/>
        <v/>
      </c>
      <c r="AJ95" s="63" t="str">
        <f t="shared" si="130"/>
        <v/>
      </c>
      <c r="AK95" s="63" t="str">
        <f t="shared" si="131"/>
        <v/>
      </c>
      <c r="AL95" s="63" t="str">
        <f t="shared" si="132"/>
        <v/>
      </c>
      <c r="AM95" s="63" t="str">
        <f t="shared" si="133"/>
        <v/>
      </c>
      <c r="AN95" s="63" t="str">
        <f t="shared" si="134"/>
        <v/>
      </c>
    </row>
    <row r="96" spans="1:40" ht="24.5" hidden="1" outlineLevel="1" thickTop="1" thickBot="1" x14ac:dyDescent="0.55000000000000004">
      <c r="B96" t="s">
        <v>1003</v>
      </c>
      <c r="C96" s="92" t="s">
        <v>1009</v>
      </c>
      <c r="D96" s="82"/>
      <c r="E96" s="82"/>
      <c r="F96" s="82"/>
      <c r="G96" s="82"/>
      <c r="H96" s="82"/>
      <c r="I96" s="82"/>
      <c r="J96" s="82"/>
      <c r="K96" s="82"/>
      <c r="L96" s="137" t="str">
        <f>IF(C96="","",_xlfn.CONCAT("            { line: ","""",C96,", ",M96:AN96,""", sC: ","""",B96,"""},  ]},"))</f>
        <v xml:space="preserve">            { line: "ASAMBLEA CIERRE, ", sC: "as"},  ]},</v>
      </c>
      <c r="M96" s="55" t="str">
        <f t="shared" si="108"/>
        <v/>
      </c>
      <c r="N96" s="56" t="str">
        <f t="shared" si="109"/>
        <v/>
      </c>
      <c r="O96" s="57" t="str">
        <f t="shared" si="110"/>
        <v/>
      </c>
      <c r="P96" s="58" t="str">
        <f t="shared" si="111"/>
        <v/>
      </c>
      <c r="Q96" s="59" t="str">
        <f t="shared" si="112"/>
        <v/>
      </c>
      <c r="R96" s="60" t="str">
        <f t="shared" si="107"/>
        <v/>
      </c>
      <c r="S96" s="55" t="str">
        <f t="shared" si="113"/>
        <v/>
      </c>
      <c r="T96" s="61" t="str">
        <f t="shared" si="114"/>
        <v/>
      </c>
      <c r="U96" s="62" t="str">
        <f t="shared" si="115"/>
        <v/>
      </c>
      <c r="V96" s="63" t="str">
        <f t="shared" si="116"/>
        <v/>
      </c>
      <c r="W96" s="64" t="str">
        <f t="shared" si="117"/>
        <v/>
      </c>
      <c r="X96" s="63" t="str">
        <f t="shared" si="118"/>
        <v/>
      </c>
      <c r="Y96" s="63" t="str">
        <f t="shared" si="119"/>
        <v/>
      </c>
      <c r="Z96" s="55" t="str">
        <f t="shared" si="120"/>
        <v/>
      </c>
      <c r="AA96" s="65" t="str">
        <f t="shared" si="121"/>
        <v/>
      </c>
      <c r="AB96" s="56" t="str">
        <f t="shared" si="122"/>
        <v/>
      </c>
      <c r="AC96" s="66" t="str">
        <f t="shared" si="123"/>
        <v/>
      </c>
      <c r="AD96" s="58" t="str">
        <f t="shared" si="124"/>
        <v/>
      </c>
      <c r="AE96" s="67" t="str">
        <f t="shared" si="125"/>
        <v/>
      </c>
      <c r="AF96" s="60" t="str">
        <f t="shared" si="126"/>
        <v/>
      </c>
      <c r="AG96" s="60" t="str">
        <f t="shared" si="127"/>
        <v/>
      </c>
      <c r="AH96" s="68" t="str">
        <f t="shared" si="128"/>
        <v/>
      </c>
      <c r="AI96" s="69" t="str">
        <f t="shared" si="129"/>
        <v/>
      </c>
      <c r="AJ96" s="63" t="str">
        <f t="shared" si="130"/>
        <v/>
      </c>
      <c r="AK96" s="63" t="str">
        <f t="shared" si="131"/>
        <v/>
      </c>
      <c r="AL96" s="63" t="str">
        <f t="shared" si="132"/>
        <v/>
      </c>
      <c r="AM96" s="63" t="str">
        <f t="shared" si="133"/>
        <v/>
      </c>
      <c r="AN96" s="63" t="str">
        <f t="shared" si="134"/>
        <v/>
      </c>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si="107"/>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26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LAUDES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 x14ac:dyDescent="0.35">
      <c r="C8" t="str">
        <f ca="1">PROPER(L1)</f>
        <v>Salmodias Para Laudes</v>
      </c>
      <c r="L8" s="122" t="str">
        <f ca="1">_xlfn.CONCAT("        tt: ","""",C8,"""",",")</f>
        <v xml:space="preserve">        tt: "Salmodias Para Laudes",</v>
      </c>
    </row>
    <row r="9" spans="2:32" ht="23" x14ac:dyDescent="0.35">
      <c r="C9" t="str">
        <f ca="1">PROPER(L1)</f>
        <v>Salmodias Para Laudes</v>
      </c>
      <c r="L9" s="122" t="str">
        <f ca="1">_xlfn.CONCAT("        title: ","""",C9,"""",",")</f>
        <v xml:space="preserve">        title: "Salmodias Para Laudes",</v>
      </c>
    </row>
    <row r="10" spans="2:32" ht="23" x14ac:dyDescent="0.35">
      <c r="C10" t="str">
        <f ca="1">VLOOKUP(C1,Table223[#Data],4,FALSE)</f>
        <v>Modelo I, II, III, IV, V</v>
      </c>
      <c r="L10" s="122" t="str">
        <f ca="1">_xlfn.CONCAT("        ","subtitle: ","""",C10,"""",",")</f>
        <v xml:space="preserve">        subtitle: "Modelo I, II, III, IV, V",</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212</v>
      </c>
      <c r="L16" s="122" t="str">
        <f ca="1">_xlfn.CONCAT("        dbno: ","""",C16,"""",",")</f>
        <v xml:space="preserve">        dbno: "212",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salmodiasparalaudes</v>
      </c>
      <c r="L19" s="122" t="str">
        <f ca="1">_xlfn.CONCAT("        audioSrc: ","""https://audio.resucito.do/",C19,".mp3""",",")</f>
        <v xml:space="preserve">        audioSrc: "https://audio.resucito.do/salmodiasparalaudes.mp3",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211</v>
      </c>
      <c r="C26" t="str">
        <f ca="1">VLOOKUP(B26,Table4[#Data],13,FALSE)</f>
        <v>"/src/index.html?canto=salmodiasparalaoraciondelosfieles"</v>
      </c>
      <c r="L26" s="122" t="str">
        <f ca="1">_xlfn.CONCAT("        ant: ",C26,",")</f>
        <v xml:space="preserve">        ant: "/src/index.html?canto=salmodiasparalaoraciondelosfieles",</v>
      </c>
    </row>
    <row r="27" spans="1:40" ht="23" x14ac:dyDescent="0.35">
      <c r="B27">
        <f ca="1">+C1+1</f>
        <v>213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66</vt:i4>
      </vt:variant>
      <vt:variant>
        <vt:lpstr>Named Ranges</vt:lpstr>
      </vt:variant>
      <vt:variant>
        <vt:i4>1</vt:i4>
      </vt:variant>
    </vt:vector>
  </HeadingPairs>
  <TitlesOfParts>
    <vt:vector size="67"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SALMODIA PARA EL EVANGELIO</vt:lpstr>
      <vt:lpstr>No (6)</vt:lpstr>
      <vt:lpstr>SALMODIAS PARA LAUDES</vt:lpstr>
      <vt:lpstr>No (7)</vt:lpstr>
      <vt:lpstr>SALMODIA PARA EL ROSARIO</vt:lpstr>
      <vt:lpstr>SALMODIA PARA EL SALMO RESPONSO</vt:lpstr>
      <vt:lpstr>SALMODIA PARA LA ORACIÓN DE LOS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2025-10-22T00:42:22Z</dcterms:modified>
</cp:coreProperties>
</file>