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drawings/drawing62.xml" ContentType="application/vnd.openxmlformats-officedocument.drawing+xml"/>
  <Override PartName="/xl/ctrlProps/ctrlProp63.xml" ContentType="application/vnd.ms-excel.controlproperties+xml"/>
  <Override PartName="/xl/drawings/drawing63.xml" ContentType="application/vnd.openxmlformats-officedocument.drawing+xml"/>
  <Override PartName="/xl/ctrlProps/ctrlProp64.xml" ContentType="application/vnd.ms-excel.controlproperties+xml"/>
  <Override PartName="/xl/drawings/drawing64.xml" ContentType="application/vnd.openxmlformats-officedocument.drawing+xml"/>
  <Override PartName="/xl/ctrlProps/ctrlProp65.xml" ContentType="application/vnd.ms-excel.controlproperties+xml"/>
  <Override PartName="/xl/drawings/drawing65.xml" ContentType="application/vnd.openxmlformats-officedocument.drawing+xml"/>
  <Override PartName="/xl/ctrlProps/ctrlProp66.xml" ContentType="application/vnd.ms-excel.controlproperties+xml"/>
  <Override PartName="/xl/drawings/drawing66.xml" ContentType="application/vnd.openxmlformats-officedocument.drawing+xml"/>
  <Override PartName="/xl/ctrlProps/ctrlProp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F7016410-44D2-4077-B4F1-C105A9984516}" xr6:coauthVersionLast="47" xr6:coauthVersionMax="47" xr10:uidLastSave="{00000000-0000-0000-0000-000000000000}"/>
  <bookViews>
    <workbookView xWindow="-120" yWindow="-120" windowWidth="51840" windowHeight="21120" tabRatio="919" firstSheet="59" activeTab="66"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COMO OVEJA QUE VE" sheetId="384" r:id="rId62"/>
    <sheet name="CONSOLAD A MI PUEBLO" sheetId="385" r:id="rId63"/>
    <sheet name="CRISTO ES LA LUZ" sheetId="386" r:id="rId64"/>
    <sheet name="CUANDO EL SEÑOR" sheetId="387" r:id="rId65"/>
    <sheet name="CUANDO ISRAEL SALIÓ DE EGIPTO" sheetId="388" r:id="rId66"/>
    <sheet name="DAYENÚ" sheetId="390" r:id="rId67"/>
    <sheet name="MARIA, MADRE MÍA" sheetId="389" r:id="rId68"/>
  </sheets>
  <functionGroups builtInGroupCount="19"/>
  <externalReferences>
    <externalReference r:id="rId69"/>
  </externalReferences>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5" i="390" l="1"/>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03" i="390"/>
  <c r="AI103" i="390"/>
  <c r="AD103" i="390"/>
  <c r="AB103" i="390"/>
  <c r="AA103" i="390" s="1"/>
  <c r="W103" i="390"/>
  <c r="U103" i="390"/>
  <c r="Y103" i="390" s="1"/>
  <c r="P103" i="390"/>
  <c r="N103" i="390"/>
  <c r="O103" i="390" s="1"/>
  <c r="L103" i="390"/>
  <c r="AK102" i="390"/>
  <c r="AI102" i="390"/>
  <c r="AJ102" i="390" s="1"/>
  <c r="AD102" i="390"/>
  <c r="AB102" i="390"/>
  <c r="AC102" i="390" s="1"/>
  <c r="W102" i="390"/>
  <c r="U102" i="390"/>
  <c r="T102" i="390" s="1"/>
  <c r="P102" i="390"/>
  <c r="N102" i="390"/>
  <c r="M102" i="390" s="1"/>
  <c r="AK101" i="390"/>
  <c r="AI101" i="390"/>
  <c r="AH101" i="390" s="1"/>
  <c r="AD101" i="390"/>
  <c r="AB101" i="390"/>
  <c r="AF101" i="390" s="1"/>
  <c r="W101" i="390"/>
  <c r="U101" i="390"/>
  <c r="P101" i="390"/>
  <c r="N101" i="390"/>
  <c r="AK100" i="390"/>
  <c r="AI100" i="390"/>
  <c r="AH100" i="390" s="1"/>
  <c r="AD100" i="390"/>
  <c r="AB100" i="390"/>
  <c r="AE100" i="390" s="1"/>
  <c r="W100" i="390"/>
  <c r="U100" i="390"/>
  <c r="X100" i="390" s="1"/>
  <c r="P100" i="390"/>
  <c r="N100" i="390"/>
  <c r="O100" i="390" s="1"/>
  <c r="AK99" i="390"/>
  <c r="AI99" i="390"/>
  <c r="AJ99" i="390" s="1"/>
  <c r="AD99" i="390"/>
  <c r="AB99" i="390"/>
  <c r="AC99" i="390" s="1"/>
  <c r="W99" i="390"/>
  <c r="U99" i="390"/>
  <c r="T99" i="390" s="1"/>
  <c r="P99" i="390"/>
  <c r="N99" i="390"/>
  <c r="M99" i="390" s="1"/>
  <c r="AK98" i="390"/>
  <c r="AI98" i="390"/>
  <c r="AH98" i="390" s="1"/>
  <c r="AD98" i="390"/>
  <c r="AB98" i="390"/>
  <c r="W98" i="390"/>
  <c r="U98" i="390"/>
  <c r="T98" i="390" s="1"/>
  <c r="P98" i="390"/>
  <c r="N98" i="390"/>
  <c r="R98" i="390" s="1"/>
  <c r="AK97" i="390"/>
  <c r="AI97" i="390"/>
  <c r="AM97" i="390" s="1"/>
  <c r="AD97" i="390"/>
  <c r="AB97" i="390"/>
  <c r="AA97" i="390" s="1"/>
  <c r="W97" i="390"/>
  <c r="U97" i="390"/>
  <c r="V97" i="390" s="1"/>
  <c r="P97" i="390"/>
  <c r="N97" i="390"/>
  <c r="R97" i="390" s="1"/>
  <c r="AK96" i="390"/>
  <c r="AI96" i="390"/>
  <c r="AH96" i="390" s="1"/>
  <c r="AD96" i="390"/>
  <c r="AB96" i="390"/>
  <c r="AA96" i="390" s="1"/>
  <c r="W96" i="390"/>
  <c r="U96" i="390"/>
  <c r="T96" i="390" s="1"/>
  <c r="P96" i="390"/>
  <c r="N96" i="390"/>
  <c r="AK95" i="390"/>
  <c r="AI95" i="390"/>
  <c r="AD95" i="390"/>
  <c r="AB95" i="390"/>
  <c r="AA95" i="390" s="1"/>
  <c r="W95" i="390"/>
  <c r="U95" i="390"/>
  <c r="Y95" i="390" s="1"/>
  <c r="P95" i="390"/>
  <c r="N95" i="390"/>
  <c r="M95" i="390" s="1"/>
  <c r="AK94" i="390"/>
  <c r="AI94" i="390"/>
  <c r="AJ94" i="390" s="1"/>
  <c r="AD94" i="390"/>
  <c r="AB94" i="390"/>
  <c r="AE94" i="390" s="1"/>
  <c r="W94" i="390"/>
  <c r="U94" i="390"/>
  <c r="T94" i="390" s="1"/>
  <c r="P94" i="390"/>
  <c r="N94" i="390"/>
  <c r="S94" i="390" s="1"/>
  <c r="AK93" i="390"/>
  <c r="AI93" i="390"/>
  <c r="AJ93" i="390" s="1"/>
  <c r="AD93" i="390"/>
  <c r="AB93" i="390"/>
  <c r="AA93" i="390" s="1"/>
  <c r="W93" i="390"/>
  <c r="U93" i="390"/>
  <c r="Y93" i="390" s="1"/>
  <c r="P93" i="390"/>
  <c r="N93" i="390"/>
  <c r="O93" i="390" s="1"/>
  <c r="AK92" i="390"/>
  <c r="AI92" i="390"/>
  <c r="AJ92" i="390" s="1"/>
  <c r="AD92" i="390"/>
  <c r="AB92" i="390"/>
  <c r="AE92" i="390" s="1"/>
  <c r="W92" i="390"/>
  <c r="U92" i="390"/>
  <c r="T92" i="390" s="1"/>
  <c r="P92" i="390"/>
  <c r="N92" i="390"/>
  <c r="S92" i="390" s="1"/>
  <c r="AK91" i="390"/>
  <c r="AI91" i="390"/>
  <c r="AN91" i="390" s="1"/>
  <c r="AD91" i="390"/>
  <c r="AB91" i="390"/>
  <c r="W91" i="390"/>
  <c r="U91" i="390"/>
  <c r="T91" i="390" s="1"/>
  <c r="P91" i="390"/>
  <c r="N91" i="390"/>
  <c r="R91" i="390" s="1"/>
  <c r="AK90" i="390"/>
  <c r="AI90" i="390"/>
  <c r="AM90" i="390" s="1"/>
  <c r="AD90" i="390"/>
  <c r="AB90" i="390"/>
  <c r="AC90" i="390" s="1"/>
  <c r="W90" i="390"/>
  <c r="U90" i="390"/>
  <c r="V90" i="390" s="1"/>
  <c r="P90" i="390"/>
  <c r="N90" i="390"/>
  <c r="M90" i="390" s="1"/>
  <c r="AK89" i="390"/>
  <c r="AI89" i="390"/>
  <c r="AL89" i="390" s="1"/>
  <c r="AD89" i="390"/>
  <c r="AB89" i="390"/>
  <c r="AA89" i="390" s="1"/>
  <c r="W89" i="390"/>
  <c r="U89" i="390"/>
  <c r="Z89" i="390" s="1"/>
  <c r="P89" i="390"/>
  <c r="N89" i="390"/>
  <c r="AK87" i="390"/>
  <c r="AI87" i="390"/>
  <c r="AH87" i="390" s="1"/>
  <c r="AD87" i="390"/>
  <c r="AB87" i="390"/>
  <c r="AF87" i="390" s="1"/>
  <c r="W87" i="390"/>
  <c r="U87" i="390"/>
  <c r="X87" i="390" s="1"/>
  <c r="P87" i="390"/>
  <c r="N87" i="390"/>
  <c r="O87" i="390" s="1"/>
  <c r="L87" i="390"/>
  <c r="AK85" i="390"/>
  <c r="AI85" i="390"/>
  <c r="AJ85" i="390" s="1"/>
  <c r="AD85" i="390"/>
  <c r="AB85" i="390"/>
  <c r="AG85" i="390" s="1"/>
  <c r="W85" i="390"/>
  <c r="U85" i="390"/>
  <c r="T85" i="390" s="1"/>
  <c r="P85" i="390"/>
  <c r="N85" i="390"/>
  <c r="S85" i="390" s="1"/>
  <c r="L85" i="390"/>
  <c r="AK84" i="390"/>
  <c r="AI84" i="390"/>
  <c r="AN84" i="390" s="1"/>
  <c r="AD84" i="390"/>
  <c r="AB84" i="390"/>
  <c r="W84" i="390"/>
  <c r="U84" i="390"/>
  <c r="P84" i="390"/>
  <c r="N84" i="390"/>
  <c r="R84" i="390" s="1"/>
  <c r="L84" i="390"/>
  <c r="AK83" i="390"/>
  <c r="AI83" i="390"/>
  <c r="AH83" i="390" s="1"/>
  <c r="AD83" i="390"/>
  <c r="AB83" i="390"/>
  <c r="AG83" i="390" s="1"/>
  <c r="W83" i="390"/>
  <c r="U83" i="390"/>
  <c r="V83" i="390" s="1"/>
  <c r="P83" i="390"/>
  <c r="N83" i="390"/>
  <c r="R83" i="390" s="1"/>
  <c r="L83" i="390"/>
  <c r="AK82" i="390"/>
  <c r="AI82" i="390"/>
  <c r="AM82" i="390" s="1"/>
  <c r="AD82" i="390"/>
  <c r="AB82" i="390"/>
  <c r="AE82" i="390" s="1"/>
  <c r="W82" i="390"/>
  <c r="U82" i="390"/>
  <c r="Z82" i="390" s="1"/>
  <c r="P82" i="390"/>
  <c r="N82" i="390"/>
  <c r="O82" i="390" s="1"/>
  <c r="L82" i="390"/>
  <c r="AK81" i="390"/>
  <c r="AI81" i="390"/>
  <c r="AD81" i="390"/>
  <c r="AB81" i="390"/>
  <c r="AC81" i="390" s="1"/>
  <c r="W81" i="390"/>
  <c r="U81" i="390"/>
  <c r="Y81" i="390" s="1"/>
  <c r="P81" i="390"/>
  <c r="N81" i="390"/>
  <c r="S81" i="390" s="1"/>
  <c r="L81" i="390"/>
  <c r="AK80" i="390"/>
  <c r="AI80" i="390"/>
  <c r="AN80" i="390" s="1"/>
  <c r="AD80" i="390"/>
  <c r="AB80" i="390"/>
  <c r="AC80" i="390" s="1"/>
  <c r="W80" i="390"/>
  <c r="U80" i="390"/>
  <c r="Z80" i="390" s="1"/>
  <c r="P80" i="390"/>
  <c r="N80" i="390"/>
  <c r="Q80" i="390" s="1"/>
  <c r="L80" i="390"/>
  <c r="AK79" i="390"/>
  <c r="AI79" i="390"/>
  <c r="AD79" i="390"/>
  <c r="AB79" i="390"/>
  <c r="AG79" i="390" s="1"/>
  <c r="W79" i="390"/>
  <c r="U79" i="390"/>
  <c r="P79" i="390"/>
  <c r="N79" i="390"/>
  <c r="O79" i="390" s="1"/>
  <c r="L79" i="390"/>
  <c r="AK78" i="390"/>
  <c r="AI78" i="390"/>
  <c r="AH78" i="390" s="1"/>
  <c r="AD78" i="390"/>
  <c r="AB78" i="390"/>
  <c r="AA78" i="390" s="1"/>
  <c r="W78" i="390"/>
  <c r="U78" i="390"/>
  <c r="V78" i="390" s="1"/>
  <c r="P78" i="390"/>
  <c r="N78" i="390"/>
  <c r="O78" i="390" s="1"/>
  <c r="L78" i="390"/>
  <c r="AK77" i="390"/>
  <c r="AI77" i="390"/>
  <c r="AJ77" i="390" s="1"/>
  <c r="AD77" i="390"/>
  <c r="AB77" i="390"/>
  <c r="AE77" i="390" s="1"/>
  <c r="W77" i="390"/>
  <c r="U77" i="390"/>
  <c r="X77" i="390" s="1"/>
  <c r="P77" i="390"/>
  <c r="N77" i="390"/>
  <c r="M77" i="390" s="1"/>
  <c r="L77" i="390"/>
  <c r="AK76" i="390"/>
  <c r="AI76" i="390"/>
  <c r="AH76" i="390" s="1"/>
  <c r="AD76" i="390"/>
  <c r="AB76" i="390"/>
  <c r="W76" i="390"/>
  <c r="U76" i="390"/>
  <c r="T76" i="390" s="1"/>
  <c r="P76" i="390"/>
  <c r="N76" i="390"/>
  <c r="M76" i="390" s="1"/>
  <c r="L76" i="390"/>
  <c r="AK75" i="390"/>
  <c r="AI75" i="390"/>
  <c r="AD75" i="390"/>
  <c r="AB75" i="390"/>
  <c r="AE75" i="390" s="1"/>
  <c r="W75" i="390"/>
  <c r="U75" i="390"/>
  <c r="P75" i="390"/>
  <c r="N75" i="390"/>
  <c r="R75" i="390" s="1"/>
  <c r="L75" i="390"/>
  <c r="AK74" i="390"/>
  <c r="AI74" i="390"/>
  <c r="AM74" i="390" s="1"/>
  <c r="AD74" i="390"/>
  <c r="AB74" i="390"/>
  <c r="AF74" i="390" s="1"/>
  <c r="W74" i="390"/>
  <c r="U74" i="390"/>
  <c r="T74" i="390" s="1"/>
  <c r="P74" i="390"/>
  <c r="N74" i="390"/>
  <c r="M74" i="390" s="1"/>
  <c r="L74" i="390"/>
  <c r="AK73" i="390"/>
  <c r="AI73" i="390"/>
  <c r="AH73" i="390" s="1"/>
  <c r="AD73" i="390"/>
  <c r="AB73" i="390"/>
  <c r="AC73" i="390" s="1"/>
  <c r="W73" i="390"/>
  <c r="U73" i="390"/>
  <c r="T73" i="390" s="1"/>
  <c r="P73" i="390"/>
  <c r="N73" i="390"/>
  <c r="Q73" i="390" s="1"/>
  <c r="L73" i="390"/>
  <c r="AK72" i="390"/>
  <c r="AI72" i="390"/>
  <c r="AL72" i="390" s="1"/>
  <c r="AD72" i="390"/>
  <c r="AB72" i="390"/>
  <c r="AG72" i="390" s="1"/>
  <c r="W72" i="390"/>
  <c r="U72" i="390"/>
  <c r="T72" i="390" s="1"/>
  <c r="P72" i="390"/>
  <c r="N72" i="390"/>
  <c r="L72" i="390"/>
  <c r="AK71" i="390"/>
  <c r="AI71" i="390"/>
  <c r="AM71" i="390" s="1"/>
  <c r="AD71" i="390"/>
  <c r="AB71" i="390"/>
  <c r="W71" i="390"/>
  <c r="U71" i="390"/>
  <c r="T71" i="390" s="1"/>
  <c r="P71" i="390"/>
  <c r="N71" i="390"/>
  <c r="M71" i="390" s="1"/>
  <c r="L71" i="390"/>
  <c r="AK70" i="390"/>
  <c r="AI70" i="390"/>
  <c r="AJ70" i="390" s="1"/>
  <c r="AD70" i="390"/>
  <c r="AB70" i="390"/>
  <c r="AA70" i="390" s="1"/>
  <c r="W70" i="390"/>
  <c r="U70" i="390"/>
  <c r="X70" i="390" s="1"/>
  <c r="P70" i="390"/>
  <c r="N70" i="390"/>
  <c r="O70" i="390" s="1"/>
  <c r="L70" i="390"/>
  <c r="AK69" i="390"/>
  <c r="AI69" i="390"/>
  <c r="AJ69" i="390" s="1"/>
  <c r="AD69" i="390"/>
  <c r="AB69" i="390"/>
  <c r="AC69" i="390" s="1"/>
  <c r="W69" i="390"/>
  <c r="U69" i="390"/>
  <c r="V69" i="390" s="1"/>
  <c r="P69" i="390"/>
  <c r="N69" i="390"/>
  <c r="Q69" i="390" s="1"/>
  <c r="L69" i="390"/>
  <c r="AK68" i="390"/>
  <c r="AI68" i="390"/>
  <c r="AD68" i="390"/>
  <c r="AB68" i="390"/>
  <c r="W68" i="390"/>
  <c r="U68" i="390"/>
  <c r="T68" i="390" s="1"/>
  <c r="P68" i="390"/>
  <c r="N68" i="390"/>
  <c r="S68" i="390" s="1"/>
  <c r="L68" i="390"/>
  <c r="AK67" i="390"/>
  <c r="AI67" i="390"/>
  <c r="AH67" i="390" s="1"/>
  <c r="AD67" i="390"/>
  <c r="AB67" i="390"/>
  <c r="AE67" i="390" s="1"/>
  <c r="W67" i="390"/>
  <c r="U67" i="390"/>
  <c r="V67" i="390" s="1"/>
  <c r="P67" i="390"/>
  <c r="N67" i="390"/>
  <c r="O67" i="390" s="1"/>
  <c r="L67" i="390"/>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N101" i="389" s="1"/>
  <c r="AH101" i="389"/>
  <c r="AD101" i="389"/>
  <c r="AB101" i="389"/>
  <c r="AG101" i="389" s="1"/>
  <c r="Z101" i="389"/>
  <c r="W101" i="389"/>
  <c r="U101" i="389"/>
  <c r="Y101" i="389" s="1"/>
  <c r="T101" i="389"/>
  <c r="S101" i="389"/>
  <c r="R101" i="389"/>
  <c r="P101" i="389"/>
  <c r="N101" i="389"/>
  <c r="Q101" i="389" s="1"/>
  <c r="M101" i="389"/>
  <c r="L101" i="389"/>
  <c r="AN100" i="389"/>
  <c r="AM100" i="389"/>
  <c r="AK100" i="389"/>
  <c r="AI100" i="389"/>
  <c r="AL100" i="389" s="1"/>
  <c r="AH100" i="389"/>
  <c r="AG100" i="389"/>
  <c r="AF100" i="389"/>
  <c r="AE100" i="389"/>
  <c r="AD100" i="389"/>
  <c r="AB100" i="389"/>
  <c r="AC100" i="389" s="1"/>
  <c r="AA100" i="389"/>
  <c r="Z100" i="389"/>
  <c r="Y100" i="389"/>
  <c r="X100" i="389"/>
  <c r="W100" i="389"/>
  <c r="U100" i="389"/>
  <c r="V100" i="389" s="1"/>
  <c r="S100" i="389"/>
  <c r="R100" i="389"/>
  <c r="Q100" i="389"/>
  <c r="P100" i="389"/>
  <c r="O100" i="389"/>
  <c r="N100" i="389"/>
  <c r="M100" i="389"/>
  <c r="AN99" i="389"/>
  <c r="AM99" i="389"/>
  <c r="AL99" i="389"/>
  <c r="AK99" i="389"/>
  <c r="AJ99" i="389"/>
  <c r="AI99" i="389"/>
  <c r="AH99" i="389"/>
  <c r="AD99" i="389"/>
  <c r="AB99" i="389"/>
  <c r="W99" i="389"/>
  <c r="U99" i="389"/>
  <c r="Z99" i="389" s="1"/>
  <c r="T99" i="389"/>
  <c r="P99" i="389"/>
  <c r="N99" i="389"/>
  <c r="S99" i="389" s="1"/>
  <c r="AK98" i="389"/>
  <c r="AI98" i="389"/>
  <c r="AN98" i="389" s="1"/>
  <c r="AG98" i="389"/>
  <c r="AD98" i="389"/>
  <c r="AB98" i="389"/>
  <c r="AF98" i="389" s="1"/>
  <c r="AA98" i="389"/>
  <c r="Z98" i="389"/>
  <c r="Y98" i="389"/>
  <c r="W98" i="389"/>
  <c r="V98" i="389"/>
  <c r="U98" i="389"/>
  <c r="X98" i="389" s="1"/>
  <c r="T98" i="389"/>
  <c r="S98" i="389"/>
  <c r="R98" i="389"/>
  <c r="Q98" i="389"/>
  <c r="P98" i="389"/>
  <c r="N98" i="389"/>
  <c r="O98" i="389" s="1"/>
  <c r="AN97" i="389"/>
  <c r="AM97" i="389"/>
  <c r="AL97" i="389"/>
  <c r="AK97" i="389"/>
  <c r="AI97" i="389"/>
  <c r="AJ97" i="389" s="1"/>
  <c r="AG97" i="389"/>
  <c r="AF97" i="389"/>
  <c r="AE97" i="389"/>
  <c r="AD97" i="389"/>
  <c r="AB97" i="389"/>
  <c r="AC97" i="389" s="1"/>
  <c r="AA97" i="389"/>
  <c r="Z97" i="389"/>
  <c r="Y97" i="389"/>
  <c r="X97" i="389"/>
  <c r="W97" i="389"/>
  <c r="V97" i="389"/>
  <c r="U97" i="389"/>
  <c r="T97" i="389" s="1"/>
  <c r="P97" i="389"/>
  <c r="N97" i="389"/>
  <c r="AK96" i="389"/>
  <c r="AI96" i="389"/>
  <c r="AD96" i="389"/>
  <c r="AC96" i="389"/>
  <c r="AB96" i="389"/>
  <c r="AG96" i="389" s="1"/>
  <c r="AA96" i="389"/>
  <c r="W96" i="389"/>
  <c r="U96" i="389"/>
  <c r="Z96" i="389" s="1"/>
  <c r="S96" i="389"/>
  <c r="P96" i="389"/>
  <c r="N96" i="389"/>
  <c r="R96" i="389" s="1"/>
  <c r="M96" i="389"/>
  <c r="AN95" i="389"/>
  <c r="AK95" i="389"/>
  <c r="AI95" i="389"/>
  <c r="AM95" i="389" s="1"/>
  <c r="AH95" i="389"/>
  <c r="AG95" i="389"/>
  <c r="AF95" i="389"/>
  <c r="AD95" i="389"/>
  <c r="AC95" i="389"/>
  <c r="AB95" i="389"/>
  <c r="AE95" i="389" s="1"/>
  <c r="AA95" i="389"/>
  <c r="X95" i="389"/>
  <c r="W95" i="389"/>
  <c r="U95" i="389"/>
  <c r="V95" i="389" s="1"/>
  <c r="S95" i="389"/>
  <c r="R95" i="389"/>
  <c r="Q95" i="389"/>
  <c r="P95" i="389"/>
  <c r="N95" i="389"/>
  <c r="O95" i="389" s="1"/>
  <c r="M95" i="389"/>
  <c r="AN94" i="389"/>
  <c r="AM94" i="389"/>
  <c r="AL94" i="389"/>
  <c r="AK94" i="389"/>
  <c r="AI94" i="389"/>
  <c r="AJ94" i="389" s="1"/>
  <c r="AH94" i="389"/>
  <c r="AG94" i="389"/>
  <c r="AF94" i="389"/>
  <c r="AE94" i="389"/>
  <c r="AD94" i="389"/>
  <c r="AC94" i="389"/>
  <c r="AB94" i="389"/>
  <c r="AA94" i="389"/>
  <c r="W94" i="389"/>
  <c r="U94" i="389"/>
  <c r="R94" i="389"/>
  <c r="P94" i="389"/>
  <c r="N94" i="389"/>
  <c r="S94" i="389" s="1"/>
  <c r="M94" i="389"/>
  <c r="AM93" i="389"/>
  <c r="AK93" i="389"/>
  <c r="AI93" i="389"/>
  <c r="AN93" i="389" s="1"/>
  <c r="AH93" i="389"/>
  <c r="AE93" i="389"/>
  <c r="AD93" i="389"/>
  <c r="AB93" i="389"/>
  <c r="AG93" i="389" s="1"/>
  <c r="AA93" i="389"/>
  <c r="Z93" i="389"/>
  <c r="W93" i="389"/>
  <c r="U93" i="389"/>
  <c r="Y93" i="389" s="1"/>
  <c r="T93" i="389"/>
  <c r="S93" i="389"/>
  <c r="R93" i="389"/>
  <c r="P93" i="389"/>
  <c r="O93" i="389"/>
  <c r="N93" i="389"/>
  <c r="Q93" i="389" s="1"/>
  <c r="M93" i="389"/>
  <c r="AL92" i="389"/>
  <c r="AK92" i="389"/>
  <c r="AI92" i="389"/>
  <c r="AJ92" i="389" s="1"/>
  <c r="AG92" i="389"/>
  <c r="AF92" i="389"/>
  <c r="AE92" i="389"/>
  <c r="AD92" i="389"/>
  <c r="AB92" i="389"/>
  <c r="AC92" i="389" s="1"/>
  <c r="AA92" i="389"/>
  <c r="Z92" i="389"/>
  <c r="Y92" i="389"/>
  <c r="X92" i="389"/>
  <c r="W92" i="389"/>
  <c r="V92" i="389"/>
  <c r="U92" i="389"/>
  <c r="T92" i="389"/>
  <c r="S92" i="389"/>
  <c r="P92" i="389"/>
  <c r="N92" i="389"/>
  <c r="AM91" i="389"/>
  <c r="AK91" i="389"/>
  <c r="AI91" i="389"/>
  <c r="AN91" i="389" s="1"/>
  <c r="AH91" i="389"/>
  <c r="AE91" i="389"/>
  <c r="AD91" i="389"/>
  <c r="AB91" i="389"/>
  <c r="AG91" i="389" s="1"/>
  <c r="Z91" i="389"/>
  <c r="W91" i="389"/>
  <c r="U91" i="389"/>
  <c r="Y91" i="389" s="1"/>
  <c r="T91" i="389"/>
  <c r="S91" i="389"/>
  <c r="R91" i="389"/>
  <c r="P91" i="389"/>
  <c r="O91" i="389"/>
  <c r="N91" i="389"/>
  <c r="Q91" i="389" s="1"/>
  <c r="M91" i="389"/>
  <c r="AN90" i="389"/>
  <c r="AM90" i="389"/>
  <c r="AK90" i="389"/>
  <c r="AJ90" i="389"/>
  <c r="AI90" i="389"/>
  <c r="AL90" i="389" s="1"/>
  <c r="AH90" i="389"/>
  <c r="AD90" i="389"/>
  <c r="AB90" i="389"/>
  <c r="AE90" i="389" s="1"/>
  <c r="Z90" i="389"/>
  <c r="Y90" i="389"/>
  <c r="X90" i="389"/>
  <c r="W90" i="389"/>
  <c r="U90" i="389"/>
  <c r="V90" i="389" s="1"/>
  <c r="T90" i="389"/>
  <c r="S90" i="389"/>
  <c r="R90" i="389"/>
  <c r="Q90" i="389"/>
  <c r="P90" i="389"/>
  <c r="O90" i="389"/>
  <c r="N90" i="389"/>
  <c r="M90" i="389"/>
  <c r="AN89" i="389"/>
  <c r="AM89" i="389"/>
  <c r="AL89" i="389"/>
  <c r="AK89" i="389"/>
  <c r="AJ89" i="389"/>
  <c r="AI89" i="389"/>
  <c r="AH89" i="389"/>
  <c r="AG89" i="389"/>
  <c r="AD89" i="389"/>
  <c r="AB89" i="389"/>
  <c r="Y89" i="389"/>
  <c r="W89" i="389"/>
  <c r="V89" i="389"/>
  <c r="U89" i="389"/>
  <c r="Z89" i="389" s="1"/>
  <c r="T89" i="389"/>
  <c r="Q89" i="389"/>
  <c r="P89" i="389"/>
  <c r="N89" i="389"/>
  <c r="S89" i="389" s="1"/>
  <c r="AL88" i="389"/>
  <c r="AK88" i="389"/>
  <c r="AI88" i="389"/>
  <c r="AN88" i="389" s="1"/>
  <c r="AG88" i="389"/>
  <c r="AD88" i="389"/>
  <c r="AB88" i="389"/>
  <c r="AF88" i="389" s="1"/>
  <c r="AA88" i="389"/>
  <c r="Z88" i="389"/>
  <c r="Y88" i="389"/>
  <c r="W88" i="389"/>
  <c r="V88" i="389"/>
  <c r="U88" i="389"/>
  <c r="X88" i="389" s="1"/>
  <c r="T88" i="389"/>
  <c r="P88" i="389"/>
  <c r="N88" i="389"/>
  <c r="AK87" i="389"/>
  <c r="AI87" i="389"/>
  <c r="AG87" i="389"/>
  <c r="AF87" i="389"/>
  <c r="AE87" i="389"/>
  <c r="AD87" i="389"/>
  <c r="AB87" i="389"/>
  <c r="AC87" i="389" s="1"/>
  <c r="AA87" i="389"/>
  <c r="Z87" i="389"/>
  <c r="Y87" i="389"/>
  <c r="X87" i="389"/>
  <c r="W87" i="389"/>
  <c r="V87" i="389"/>
  <c r="U87" i="389"/>
  <c r="T87" i="389"/>
  <c r="P87" i="389"/>
  <c r="N87" i="389"/>
  <c r="AN86" i="389"/>
  <c r="AK86" i="389"/>
  <c r="AI86" i="389"/>
  <c r="AF86" i="389"/>
  <c r="AD86" i="389"/>
  <c r="AC86" i="389"/>
  <c r="AB86" i="389"/>
  <c r="AG86" i="389" s="1"/>
  <c r="AA86" i="389"/>
  <c r="X86" i="389"/>
  <c r="W86" i="389"/>
  <c r="U86" i="389"/>
  <c r="Z86" i="389" s="1"/>
  <c r="S86" i="389"/>
  <c r="P86" i="389"/>
  <c r="N86" i="389"/>
  <c r="R86" i="389" s="1"/>
  <c r="M86" i="389"/>
  <c r="AN85" i="389"/>
  <c r="AK85" i="389"/>
  <c r="AI85" i="389"/>
  <c r="AM85" i="389" s="1"/>
  <c r="AH85" i="389"/>
  <c r="AG85" i="389"/>
  <c r="AF85" i="389"/>
  <c r="AD85" i="389"/>
  <c r="AC85" i="389"/>
  <c r="AB85" i="389"/>
  <c r="AE85" i="389" s="1"/>
  <c r="AA85" i="389"/>
  <c r="W85" i="389"/>
  <c r="U85" i="389"/>
  <c r="X85" i="389" s="1"/>
  <c r="S85" i="389"/>
  <c r="R85" i="389"/>
  <c r="Q85" i="389"/>
  <c r="P85" i="389"/>
  <c r="N85" i="389"/>
  <c r="O85" i="389" s="1"/>
  <c r="M85" i="389"/>
  <c r="AN84" i="389"/>
  <c r="AM84" i="389"/>
  <c r="AL84" i="389"/>
  <c r="AK84" i="389"/>
  <c r="AI84" i="389"/>
  <c r="AJ84" i="389" s="1"/>
  <c r="AH84" i="389"/>
  <c r="AG84" i="389"/>
  <c r="AF84" i="389"/>
  <c r="AE84" i="389"/>
  <c r="AD84" i="389"/>
  <c r="AC84" i="389"/>
  <c r="AB84" i="389"/>
  <c r="AA84" i="389"/>
  <c r="Z84" i="389"/>
  <c r="W84" i="389"/>
  <c r="U84" i="389"/>
  <c r="R84" i="389"/>
  <c r="P84" i="389"/>
  <c r="O84" i="389"/>
  <c r="N84" i="389"/>
  <c r="S84" i="389" s="1"/>
  <c r="M84" i="389"/>
  <c r="AL82" i="389"/>
  <c r="AK82" i="389"/>
  <c r="AI82" i="389"/>
  <c r="AN82" i="389" s="1"/>
  <c r="AG82" i="389"/>
  <c r="AD82" i="389"/>
  <c r="AB82" i="389"/>
  <c r="AF82" i="389" s="1"/>
  <c r="AA82" i="389"/>
  <c r="Z82" i="389"/>
  <c r="Y82" i="389"/>
  <c r="W82" i="389"/>
  <c r="V82" i="389"/>
  <c r="U82" i="389"/>
  <c r="X82" i="389" s="1"/>
  <c r="T82" i="389"/>
  <c r="Q82" i="389"/>
  <c r="P82" i="389"/>
  <c r="N82" i="389"/>
  <c r="L82" i="389"/>
  <c r="AL80" i="389"/>
  <c r="AK80" i="389"/>
  <c r="AI80" i="389"/>
  <c r="AG80" i="389"/>
  <c r="AF80" i="389"/>
  <c r="AE80" i="389"/>
  <c r="AD80" i="389"/>
  <c r="AB80" i="389"/>
  <c r="AC80" i="389" s="1"/>
  <c r="AA80" i="389"/>
  <c r="Z80" i="389"/>
  <c r="Y80" i="389"/>
  <c r="X80" i="389"/>
  <c r="W80" i="389"/>
  <c r="V80" i="389"/>
  <c r="U80" i="389"/>
  <c r="T80" i="389"/>
  <c r="S80" i="389"/>
  <c r="P80" i="389"/>
  <c r="N80" i="389"/>
  <c r="L80" i="389"/>
  <c r="AN79" i="389"/>
  <c r="AK79" i="389"/>
  <c r="AI79" i="389"/>
  <c r="AF79" i="389"/>
  <c r="AD79" i="389"/>
  <c r="AC79" i="389"/>
  <c r="AB79" i="389"/>
  <c r="AG79" i="389" s="1"/>
  <c r="AA79" i="389"/>
  <c r="X79" i="389"/>
  <c r="W79" i="389"/>
  <c r="U79" i="389"/>
  <c r="Z79" i="389" s="1"/>
  <c r="S79" i="389"/>
  <c r="P79" i="389"/>
  <c r="N79" i="389"/>
  <c r="R79" i="389" s="1"/>
  <c r="M79" i="389"/>
  <c r="L79" i="389"/>
  <c r="AN78" i="389"/>
  <c r="AK78" i="389"/>
  <c r="AI78" i="389"/>
  <c r="AM78" i="389" s="1"/>
  <c r="AH78" i="389"/>
  <c r="AG78" i="389"/>
  <c r="AF78" i="389"/>
  <c r="AD78" i="389"/>
  <c r="AC78" i="389"/>
  <c r="AB78" i="389"/>
  <c r="AE78" i="389" s="1"/>
  <c r="AA78" i="389"/>
  <c r="W78" i="389"/>
  <c r="U78" i="389"/>
  <c r="S78" i="389"/>
  <c r="R78" i="389"/>
  <c r="Q78" i="389"/>
  <c r="P78" i="389"/>
  <c r="N78" i="389"/>
  <c r="O78" i="389" s="1"/>
  <c r="M78" i="389"/>
  <c r="L78" i="389"/>
  <c r="AN77" i="389"/>
  <c r="AM77" i="389"/>
  <c r="AL77" i="389"/>
  <c r="AK77" i="389"/>
  <c r="AI77" i="389"/>
  <c r="AJ77" i="389" s="1"/>
  <c r="AH77" i="389"/>
  <c r="AG77" i="389"/>
  <c r="AF77" i="389"/>
  <c r="AE77" i="389"/>
  <c r="AD77" i="389"/>
  <c r="AC77" i="389"/>
  <c r="AB77" i="389"/>
  <c r="AA77" i="389"/>
  <c r="W77" i="389"/>
  <c r="U77" i="389"/>
  <c r="R77" i="389"/>
  <c r="P77" i="389"/>
  <c r="O77" i="389"/>
  <c r="N77" i="389"/>
  <c r="S77" i="389" s="1"/>
  <c r="M77" i="389"/>
  <c r="L77" i="389"/>
  <c r="AM76" i="389"/>
  <c r="AK76" i="389"/>
  <c r="AJ76" i="389"/>
  <c r="AI76" i="389"/>
  <c r="AN76" i="389" s="1"/>
  <c r="AH76" i="389"/>
  <c r="AE76" i="389"/>
  <c r="AD76" i="389"/>
  <c r="AB76" i="389"/>
  <c r="AG76" i="389" s="1"/>
  <c r="Z76" i="389"/>
  <c r="W76" i="389"/>
  <c r="U76" i="389"/>
  <c r="Y76" i="389" s="1"/>
  <c r="T76" i="389"/>
  <c r="S76" i="389"/>
  <c r="R76" i="389"/>
  <c r="P76" i="389"/>
  <c r="O76" i="389"/>
  <c r="N76" i="389"/>
  <c r="Q76" i="389" s="1"/>
  <c r="M76" i="389"/>
  <c r="L76" i="389"/>
  <c r="AN75" i="389"/>
  <c r="AM75" i="389"/>
  <c r="AK75" i="389"/>
  <c r="AJ75" i="389"/>
  <c r="AI75" i="389"/>
  <c r="AL75" i="389" s="1"/>
  <c r="AH75" i="389"/>
  <c r="AG75" i="389"/>
  <c r="AE75" i="389"/>
  <c r="AD75" i="389"/>
  <c r="AB75" i="389"/>
  <c r="Z75" i="389"/>
  <c r="Y75" i="389"/>
  <c r="X75" i="389"/>
  <c r="W75" i="389"/>
  <c r="U75" i="389"/>
  <c r="V75" i="389" s="1"/>
  <c r="T75" i="389"/>
  <c r="S75" i="389"/>
  <c r="R75" i="389"/>
  <c r="Q75" i="389"/>
  <c r="P75" i="389"/>
  <c r="O75" i="389"/>
  <c r="N75" i="389"/>
  <c r="M75" i="389"/>
  <c r="L75" i="389"/>
  <c r="AN74" i="389"/>
  <c r="AM74" i="389"/>
  <c r="AL74" i="389"/>
  <c r="AK74" i="389"/>
  <c r="AJ74" i="389"/>
  <c r="AI74" i="389"/>
  <c r="AH74" i="389"/>
  <c r="AG74" i="389"/>
  <c r="AD74" i="389"/>
  <c r="AB74" i="389"/>
  <c r="Y74" i="389"/>
  <c r="W74" i="389"/>
  <c r="V74" i="389"/>
  <c r="U74" i="389"/>
  <c r="Z74" i="389" s="1"/>
  <c r="T74" i="389"/>
  <c r="Q74" i="389"/>
  <c r="P74" i="389"/>
  <c r="N74" i="389"/>
  <c r="L74" i="389"/>
  <c r="AL73" i="389"/>
  <c r="AK73" i="389"/>
  <c r="AI73" i="389"/>
  <c r="AG73" i="389"/>
  <c r="AD73" i="389"/>
  <c r="AB73" i="389"/>
  <c r="AF73" i="389" s="1"/>
  <c r="AA73" i="389"/>
  <c r="Y73" i="389"/>
  <c r="W73" i="389"/>
  <c r="V73" i="389"/>
  <c r="U73" i="389"/>
  <c r="X73" i="389" s="1"/>
  <c r="S73" i="389"/>
  <c r="Q73" i="389"/>
  <c r="P73" i="389"/>
  <c r="N73" i="389"/>
  <c r="M73" i="389"/>
  <c r="L73" i="389"/>
  <c r="AK72" i="389"/>
  <c r="AI72" i="389"/>
  <c r="AG72" i="389"/>
  <c r="AF72" i="389"/>
  <c r="AE72" i="389"/>
  <c r="AD72" i="389"/>
  <c r="AB72" i="389"/>
  <c r="AC72" i="389" s="1"/>
  <c r="AA72" i="389"/>
  <c r="Z72" i="389"/>
  <c r="Y72" i="389"/>
  <c r="X72" i="389"/>
  <c r="W72" i="389"/>
  <c r="V72" i="389"/>
  <c r="U72" i="389"/>
  <c r="T72" i="389"/>
  <c r="P72" i="389"/>
  <c r="N72" i="389"/>
  <c r="L72" i="389"/>
  <c r="AN71" i="389"/>
  <c r="AK71" i="389"/>
  <c r="AJ71" i="389"/>
  <c r="AI71" i="389"/>
  <c r="AE71" i="389"/>
  <c r="AD71" i="389"/>
  <c r="AC71" i="389"/>
  <c r="AB71" i="389"/>
  <c r="AG71" i="389" s="1"/>
  <c r="AA71" i="389"/>
  <c r="X71" i="389"/>
  <c r="W71" i="389"/>
  <c r="U71" i="389"/>
  <c r="T71" i="389"/>
  <c r="S71" i="389"/>
  <c r="P71" i="389"/>
  <c r="O71" i="389"/>
  <c r="N71" i="389"/>
  <c r="R71" i="389" s="1"/>
  <c r="M71" i="389"/>
  <c r="L71" i="389"/>
  <c r="AN70" i="389"/>
  <c r="AK70" i="389"/>
  <c r="AJ70" i="389"/>
  <c r="AI70" i="389"/>
  <c r="AM70" i="389" s="1"/>
  <c r="AH70" i="389"/>
  <c r="AG70" i="389"/>
  <c r="AF70" i="389"/>
  <c r="AD70" i="389"/>
  <c r="AB70" i="389"/>
  <c r="W70" i="389"/>
  <c r="U70" i="389"/>
  <c r="S70" i="389"/>
  <c r="R70" i="389"/>
  <c r="Q70" i="389"/>
  <c r="P70" i="389"/>
  <c r="N70" i="389"/>
  <c r="O70" i="389" s="1"/>
  <c r="M70" i="389"/>
  <c r="L70" i="389"/>
  <c r="AN69" i="389"/>
  <c r="AM69" i="389"/>
  <c r="AL69" i="389"/>
  <c r="AK69" i="389"/>
  <c r="AI69" i="389"/>
  <c r="AJ69" i="389" s="1"/>
  <c r="AH69" i="389"/>
  <c r="AG69" i="389"/>
  <c r="AF69" i="389"/>
  <c r="AE69" i="389"/>
  <c r="AD69" i="389"/>
  <c r="AC69" i="389"/>
  <c r="AB69" i="389"/>
  <c r="AA69" i="389"/>
  <c r="W69" i="389"/>
  <c r="U69" i="389"/>
  <c r="R69" i="389"/>
  <c r="P69" i="389"/>
  <c r="N69" i="389"/>
  <c r="O69" i="389" s="1"/>
  <c r="L69" i="389"/>
  <c r="AK68" i="389"/>
  <c r="AI68" i="389"/>
  <c r="AH68" i="389"/>
  <c r="AD68" i="389"/>
  <c r="AC68" i="389"/>
  <c r="AB68" i="389"/>
  <c r="W68" i="389"/>
  <c r="V68" i="389"/>
  <c r="U68" i="389"/>
  <c r="S68" i="389"/>
  <c r="R68" i="389"/>
  <c r="P68" i="389"/>
  <c r="N68" i="389"/>
  <c r="M68" i="389" s="1"/>
  <c r="L68" i="389"/>
  <c r="AM67" i="389"/>
  <c r="AK67" i="389"/>
  <c r="AJ67" i="389"/>
  <c r="AI67" i="389"/>
  <c r="AL67" i="389" s="1"/>
  <c r="AH67" i="389"/>
  <c r="AG67" i="389"/>
  <c r="AD67" i="389"/>
  <c r="AB67" i="389"/>
  <c r="Z67" i="389"/>
  <c r="Y67" i="389"/>
  <c r="X67" i="389"/>
  <c r="W67" i="389"/>
  <c r="U67" i="389"/>
  <c r="V67" i="389" s="1"/>
  <c r="T67" i="389"/>
  <c r="S67" i="389"/>
  <c r="R67" i="389"/>
  <c r="P67" i="389"/>
  <c r="O67" i="389"/>
  <c r="N67" i="389"/>
  <c r="M67" i="389" s="1"/>
  <c r="L67" i="389"/>
  <c r="AN66" i="389"/>
  <c r="AM66" i="389"/>
  <c r="AK66" i="389"/>
  <c r="AJ66" i="389"/>
  <c r="AI66" i="389"/>
  <c r="AH66" i="389" s="1"/>
  <c r="AF66" i="389"/>
  <c r="AD66" i="389"/>
  <c r="AB66" i="389"/>
  <c r="AG66" i="389" s="1"/>
  <c r="W66" i="389"/>
  <c r="U66" i="389"/>
  <c r="T66" i="389"/>
  <c r="S66" i="389"/>
  <c r="Q66" i="389"/>
  <c r="P66" i="389"/>
  <c r="O66" i="389"/>
  <c r="N66" i="389"/>
  <c r="R66" i="389" s="1"/>
  <c r="M66" i="389"/>
  <c r="L66" i="389"/>
  <c r="AN65" i="389"/>
  <c r="AL65" i="389"/>
  <c r="AK65" i="389"/>
  <c r="AJ65" i="389"/>
  <c r="AI65" i="389"/>
  <c r="AM65" i="389" s="1"/>
  <c r="AH65" i="389"/>
  <c r="AG65" i="389"/>
  <c r="AD65" i="389"/>
  <c r="AC65" i="389"/>
  <c r="AB65" i="389"/>
  <c r="AE65" i="389" s="1"/>
  <c r="Z65" i="389"/>
  <c r="Y65" i="389"/>
  <c r="W65" i="389"/>
  <c r="U65" i="389"/>
  <c r="Q65" i="389"/>
  <c r="P65" i="389"/>
  <c r="N65" i="389"/>
  <c r="M65" i="389"/>
  <c r="L65" i="389"/>
  <c r="AK64" i="389"/>
  <c r="AI64" i="389"/>
  <c r="AL64" i="389" s="1"/>
  <c r="AH64" i="389"/>
  <c r="AG64" i="389"/>
  <c r="AF64" i="389"/>
  <c r="AE64" i="389"/>
  <c r="AD64" i="389"/>
  <c r="AC64" i="389"/>
  <c r="AB64" i="389"/>
  <c r="AA64" i="389"/>
  <c r="Z64" i="389"/>
  <c r="W64" i="389"/>
  <c r="V64" i="389"/>
  <c r="U64" i="389"/>
  <c r="T64" i="389" s="1"/>
  <c r="P64" i="389"/>
  <c r="N64" i="389"/>
  <c r="S64" i="389" s="1"/>
  <c r="L64" i="389"/>
  <c r="AN63" i="389"/>
  <c r="AK63" i="389"/>
  <c r="AI63" i="389"/>
  <c r="AF63" i="389"/>
  <c r="AE63" i="389"/>
  <c r="AD63" i="389"/>
  <c r="AB63" i="389"/>
  <c r="AA63" i="389" s="1"/>
  <c r="Z63" i="389"/>
  <c r="X63" i="389"/>
  <c r="W63" i="389"/>
  <c r="V63" i="389"/>
  <c r="U63" i="389"/>
  <c r="Y63" i="389" s="1"/>
  <c r="T63" i="389"/>
  <c r="S63" i="389"/>
  <c r="P63" i="389"/>
  <c r="O63" i="389"/>
  <c r="N63" i="389"/>
  <c r="Q63" i="389" s="1"/>
  <c r="L63" i="389"/>
  <c r="AN62" i="389"/>
  <c r="AK62" i="389"/>
  <c r="AJ62" i="389"/>
  <c r="AI62" i="389"/>
  <c r="AL62" i="389" s="1"/>
  <c r="AD62" i="389"/>
  <c r="AB62" i="389"/>
  <c r="AG62" i="389" s="1"/>
  <c r="Y62" i="389"/>
  <c r="X62" i="389"/>
  <c r="W62" i="389"/>
  <c r="U62" i="389"/>
  <c r="T62" i="389"/>
  <c r="S62" i="389"/>
  <c r="R62" i="389"/>
  <c r="Q62" i="389"/>
  <c r="P62" i="389"/>
  <c r="O62" i="389"/>
  <c r="N62" i="389"/>
  <c r="M62" i="389"/>
  <c r="L62" i="389"/>
  <c r="AN61" i="389"/>
  <c r="AM61" i="389"/>
  <c r="AL61" i="389"/>
  <c r="AK61" i="389"/>
  <c r="AJ61" i="389"/>
  <c r="AI61" i="389"/>
  <c r="AH61" i="389"/>
  <c r="AG61" i="389"/>
  <c r="AD61" i="389"/>
  <c r="AC61" i="389"/>
  <c r="AB61" i="389"/>
  <c r="AA61" i="389" s="1"/>
  <c r="Z61" i="389"/>
  <c r="Y61" i="389"/>
  <c r="W61" i="389"/>
  <c r="U61" i="389"/>
  <c r="P61" i="389"/>
  <c r="N61" i="389"/>
  <c r="AN59" i="389"/>
  <c r="AL59" i="389"/>
  <c r="AK59" i="389"/>
  <c r="AJ59" i="389"/>
  <c r="AI59" i="389"/>
  <c r="AM59" i="389" s="1"/>
  <c r="AH59" i="389"/>
  <c r="AG59" i="389"/>
  <c r="AD59" i="389"/>
  <c r="AC59" i="389"/>
  <c r="AB59" i="389"/>
  <c r="AE59" i="389" s="1"/>
  <c r="W59" i="389"/>
  <c r="U59" i="389"/>
  <c r="V59" i="389" s="1"/>
  <c r="R59" i="389"/>
  <c r="Q59" i="389"/>
  <c r="P59" i="389"/>
  <c r="N59" i="389"/>
  <c r="M59" i="389"/>
  <c r="L59" i="389"/>
  <c r="AM58" i="389"/>
  <c r="AL58" i="389"/>
  <c r="AK58" i="389"/>
  <c r="AI58" i="389"/>
  <c r="AH58" i="389" s="1"/>
  <c r="AG58" i="389"/>
  <c r="AF58" i="389"/>
  <c r="AE58" i="389"/>
  <c r="AD58" i="389"/>
  <c r="AC58" i="389"/>
  <c r="AB58" i="389"/>
  <c r="AA58" i="389"/>
  <c r="Z58" i="389"/>
  <c r="W58" i="389"/>
  <c r="V58" i="389"/>
  <c r="U58" i="389"/>
  <c r="T58" i="389" s="1"/>
  <c r="S58" i="389"/>
  <c r="R58" i="389"/>
  <c r="P58" i="389"/>
  <c r="O58" i="389"/>
  <c r="N58" i="389"/>
  <c r="L58" i="389"/>
  <c r="AK57" i="389"/>
  <c r="AJ57" i="389"/>
  <c r="AI57" i="389"/>
  <c r="AF57" i="389"/>
  <c r="AD57" i="389"/>
  <c r="AB57" i="389"/>
  <c r="AA57" i="389"/>
  <c r="Z57" i="389"/>
  <c r="X57" i="389"/>
  <c r="W57" i="389"/>
  <c r="V57" i="389"/>
  <c r="U57" i="389"/>
  <c r="Y57" i="389" s="1"/>
  <c r="T57" i="389"/>
  <c r="S57" i="389"/>
  <c r="P57" i="389"/>
  <c r="O57" i="389"/>
  <c r="N57" i="389"/>
  <c r="Q57" i="389" s="1"/>
  <c r="L57" i="389"/>
  <c r="AN56" i="389"/>
  <c r="AK56" i="389"/>
  <c r="AJ56" i="389"/>
  <c r="AI56" i="389"/>
  <c r="AL56" i="389" s="1"/>
  <c r="AF56" i="389"/>
  <c r="AD56" i="389"/>
  <c r="AB56" i="389"/>
  <c r="AG56" i="389" s="1"/>
  <c r="W56" i="389"/>
  <c r="U56" i="389"/>
  <c r="T56" i="389"/>
  <c r="S56" i="389"/>
  <c r="R56" i="389"/>
  <c r="Q56" i="389"/>
  <c r="P56" i="389"/>
  <c r="O56" i="389"/>
  <c r="N56" i="389"/>
  <c r="M56" i="389"/>
  <c r="L56" i="389"/>
  <c r="AN55" i="389"/>
  <c r="AM55" i="389"/>
  <c r="AL55" i="389"/>
  <c r="AK55" i="389"/>
  <c r="AJ55" i="389"/>
  <c r="AI55" i="389"/>
  <c r="AH55" i="389"/>
  <c r="AG55" i="389"/>
  <c r="AD55" i="389"/>
  <c r="AC55" i="389"/>
  <c r="AB55" i="389"/>
  <c r="AA55" i="389" s="1"/>
  <c r="W55" i="389"/>
  <c r="U55" i="389"/>
  <c r="R55" i="389"/>
  <c r="Q55" i="389"/>
  <c r="P55" i="389"/>
  <c r="N55" i="389"/>
  <c r="M55" i="389"/>
  <c r="L55" i="389"/>
  <c r="AL54" i="389"/>
  <c r="AK54" i="389"/>
  <c r="AI54" i="389"/>
  <c r="AH54" i="389"/>
  <c r="AG54" i="389"/>
  <c r="AE54" i="389"/>
  <c r="AD54" i="389"/>
  <c r="AC54" i="389"/>
  <c r="AB54" i="389"/>
  <c r="AF54" i="389" s="1"/>
  <c r="AA54" i="389"/>
  <c r="Z54" i="389"/>
  <c r="W54" i="389"/>
  <c r="V54" i="389"/>
  <c r="U54" i="389"/>
  <c r="X54" i="389" s="1"/>
  <c r="P54" i="389"/>
  <c r="O54" i="389"/>
  <c r="N54" i="389"/>
  <c r="L54" i="389"/>
  <c r="AK53" i="389"/>
  <c r="AI53" i="389"/>
  <c r="AN53" i="389" s="1"/>
  <c r="AF53" i="389"/>
  <c r="AE53" i="389"/>
  <c r="AD53" i="389"/>
  <c r="AB53" i="389"/>
  <c r="AA53" i="389"/>
  <c r="Z53" i="389"/>
  <c r="Y53" i="389"/>
  <c r="X53" i="389"/>
  <c r="W53" i="389"/>
  <c r="V53" i="389"/>
  <c r="U53" i="389"/>
  <c r="T53" i="389"/>
  <c r="S53" i="389"/>
  <c r="R53" i="389"/>
  <c r="P53" i="389"/>
  <c r="O53" i="389"/>
  <c r="N53" i="389"/>
  <c r="M53" i="389" s="1"/>
  <c r="L53" i="389"/>
  <c r="AN52" i="389"/>
  <c r="AM52" i="389"/>
  <c r="AK52" i="389"/>
  <c r="AJ52" i="389"/>
  <c r="AI52" i="389"/>
  <c r="AH52" i="389" s="1"/>
  <c r="AG52" i="389"/>
  <c r="AF52" i="389"/>
  <c r="AE52" i="389"/>
  <c r="AD52" i="389"/>
  <c r="AB52" i="389"/>
  <c r="AA52" i="389" s="1"/>
  <c r="W52" i="389"/>
  <c r="U52" i="389"/>
  <c r="Y52" i="389" s="1"/>
  <c r="S52" i="389"/>
  <c r="Q52" i="389"/>
  <c r="P52" i="389"/>
  <c r="O52" i="389"/>
  <c r="N52" i="389"/>
  <c r="R52" i="389" s="1"/>
  <c r="M52" i="389"/>
  <c r="L52" i="389"/>
  <c r="AN51" i="389"/>
  <c r="AL51" i="389"/>
  <c r="AK51" i="389"/>
  <c r="AJ51" i="389"/>
  <c r="AI51" i="389"/>
  <c r="AM51" i="389" s="1"/>
  <c r="AH51" i="389"/>
  <c r="AG51" i="389"/>
  <c r="AD51" i="389"/>
  <c r="AB51" i="389"/>
  <c r="AC51" i="389" s="1"/>
  <c r="W51" i="389"/>
  <c r="U51" i="389"/>
  <c r="X51" i="389" s="1"/>
  <c r="T51" i="389"/>
  <c r="R51" i="389"/>
  <c r="Q51" i="389"/>
  <c r="P51" i="389"/>
  <c r="N51" i="389"/>
  <c r="M51" i="389"/>
  <c r="L51" i="389"/>
  <c r="AM50" i="389"/>
  <c r="AL50" i="389"/>
  <c r="AK50" i="389"/>
  <c r="AI50" i="389"/>
  <c r="AH50" i="389" s="1"/>
  <c r="AG50" i="389"/>
  <c r="AF50" i="389"/>
  <c r="AE50" i="389"/>
  <c r="AD50" i="389"/>
  <c r="AC50" i="389"/>
  <c r="AB50" i="389"/>
  <c r="AA50" i="389"/>
  <c r="Z50" i="389"/>
  <c r="Y50" i="389"/>
  <c r="W50" i="389"/>
  <c r="V50" i="389"/>
  <c r="U50" i="389"/>
  <c r="T50" i="389" s="1"/>
  <c r="S50" i="389"/>
  <c r="R50" i="389"/>
  <c r="Q50" i="389"/>
  <c r="P50" i="389"/>
  <c r="N50" i="389"/>
  <c r="M50" i="389" s="1"/>
  <c r="L50" i="389"/>
  <c r="AN49" i="389"/>
  <c r="AM49" i="389"/>
  <c r="AL49" i="389"/>
  <c r="AK49" i="389"/>
  <c r="AI49" i="389"/>
  <c r="AH49" i="389" s="1"/>
  <c r="AD49" i="389"/>
  <c r="AB49" i="389"/>
  <c r="AA49" i="389" s="1"/>
  <c r="Z49" i="389"/>
  <c r="X49" i="389"/>
  <c r="W49" i="389"/>
  <c r="V49" i="389"/>
  <c r="U49" i="389"/>
  <c r="Y49" i="389" s="1"/>
  <c r="T49" i="389"/>
  <c r="S49" i="389"/>
  <c r="P49" i="389"/>
  <c r="O49" i="389"/>
  <c r="N49" i="389"/>
  <c r="L49" i="389"/>
  <c r="AK48" i="389"/>
  <c r="AI48" i="389"/>
  <c r="AN48" i="389" s="1"/>
  <c r="AG48" i="389"/>
  <c r="AF48" i="389"/>
  <c r="AD48" i="389"/>
  <c r="AB48" i="389"/>
  <c r="AE48" i="389" s="1"/>
  <c r="AA48" i="389"/>
  <c r="Y48" i="389"/>
  <c r="X48" i="389"/>
  <c r="W48" i="389"/>
  <c r="U48" i="389"/>
  <c r="T48" i="389" s="1"/>
  <c r="S48" i="389"/>
  <c r="R48" i="389"/>
  <c r="Q48" i="389"/>
  <c r="P48" i="389"/>
  <c r="O48" i="389"/>
  <c r="N48" i="389"/>
  <c r="M48" i="389"/>
  <c r="L48" i="389"/>
  <c r="AN47" i="389"/>
  <c r="AM47" i="389"/>
  <c r="AL47" i="389"/>
  <c r="AK47" i="389"/>
  <c r="AJ47" i="389"/>
  <c r="AI47" i="389"/>
  <c r="AH47" i="389"/>
  <c r="AD47" i="389"/>
  <c r="AB47" i="389"/>
  <c r="AC47" i="389" s="1"/>
  <c r="Z47" i="389"/>
  <c r="Y47" i="389"/>
  <c r="X47" i="389"/>
  <c r="W47" i="389"/>
  <c r="U47" i="389"/>
  <c r="V47" i="389" s="1"/>
  <c r="T47" i="389"/>
  <c r="R47" i="389"/>
  <c r="Q47" i="389"/>
  <c r="P47" i="389"/>
  <c r="N47" i="389"/>
  <c r="M47" i="389" s="1"/>
  <c r="L47" i="389"/>
  <c r="AK46" i="389"/>
  <c r="AI46" i="389"/>
  <c r="AG46" i="389"/>
  <c r="AE46" i="389"/>
  <c r="AD46" i="389"/>
  <c r="AC46" i="389"/>
  <c r="AB46" i="389"/>
  <c r="AF46" i="389" s="1"/>
  <c r="AA46" i="389"/>
  <c r="Z46" i="389"/>
  <c r="Y46" i="389"/>
  <c r="W46" i="389"/>
  <c r="U46" i="389"/>
  <c r="Q46" i="389"/>
  <c r="P46" i="389"/>
  <c r="N46" i="389"/>
  <c r="M46" i="389" s="1"/>
  <c r="L46" i="389"/>
  <c r="AL45" i="389"/>
  <c r="AK45" i="389"/>
  <c r="AI45" i="389"/>
  <c r="AH45" i="389" s="1"/>
  <c r="AD45" i="389"/>
  <c r="AB45" i="389"/>
  <c r="AF45" i="389" s="1"/>
  <c r="AA45" i="389"/>
  <c r="Z45" i="389"/>
  <c r="Y45" i="389"/>
  <c r="X45" i="389"/>
  <c r="W45" i="389"/>
  <c r="V45" i="389"/>
  <c r="U45" i="389"/>
  <c r="T45" i="389"/>
  <c r="S45" i="389"/>
  <c r="R45" i="389"/>
  <c r="P45" i="389"/>
  <c r="N45" i="389"/>
  <c r="L45" i="389"/>
  <c r="AM44" i="389"/>
  <c r="AK44" i="389"/>
  <c r="AI44" i="389"/>
  <c r="AN44" i="389" s="1"/>
  <c r="AD44" i="389"/>
  <c r="AB44" i="389"/>
  <c r="AC44" i="389" s="1"/>
  <c r="Y44" i="389"/>
  <c r="W44" i="389"/>
  <c r="U44" i="389"/>
  <c r="T44" i="389"/>
  <c r="S44" i="389"/>
  <c r="Q44" i="389"/>
  <c r="P44" i="389"/>
  <c r="O44" i="389"/>
  <c r="N44" i="389"/>
  <c r="R44" i="389" s="1"/>
  <c r="M44" i="389"/>
  <c r="L44" i="389"/>
  <c r="AN43" i="389"/>
  <c r="AL43" i="389"/>
  <c r="AK43" i="389"/>
  <c r="AJ43" i="389"/>
  <c r="AI43" i="389"/>
  <c r="AM43" i="389" s="1"/>
  <c r="AH43" i="389"/>
  <c r="AD43" i="389"/>
  <c r="AB43" i="389"/>
  <c r="Y43" i="389"/>
  <c r="W43" i="389"/>
  <c r="U43" i="389"/>
  <c r="X43" i="389" s="1"/>
  <c r="T43" i="389"/>
  <c r="R43" i="389"/>
  <c r="Q43" i="389"/>
  <c r="P43" i="389"/>
  <c r="N43" i="389"/>
  <c r="M43" i="389"/>
  <c r="L43" i="389"/>
  <c r="AL42" i="389"/>
  <c r="AK42" i="389"/>
  <c r="AI42" i="389"/>
  <c r="AH42" i="389"/>
  <c r="AG42" i="389"/>
  <c r="AF42" i="389"/>
  <c r="AE42" i="389"/>
  <c r="AD42" i="389"/>
  <c r="AC42" i="389"/>
  <c r="AB42" i="389"/>
  <c r="AA42" i="389"/>
  <c r="Z42" i="389"/>
  <c r="W42" i="389"/>
  <c r="U42" i="389"/>
  <c r="S42" i="389"/>
  <c r="R42" i="389"/>
  <c r="Q42" i="389"/>
  <c r="P42" i="389"/>
  <c r="N42" i="389"/>
  <c r="O42" i="389" s="1"/>
  <c r="M42" i="389"/>
  <c r="L42" i="389"/>
  <c r="AN41" i="389"/>
  <c r="AM41" i="389"/>
  <c r="AL41" i="389"/>
  <c r="AK41" i="389"/>
  <c r="AI41" i="389"/>
  <c r="AJ41" i="389" s="1"/>
  <c r="AH41" i="389"/>
  <c r="AE41" i="389"/>
  <c r="AD41" i="389"/>
  <c r="AB41" i="389"/>
  <c r="AA41" i="389"/>
  <c r="Z41" i="389"/>
  <c r="X41" i="389"/>
  <c r="W41" i="389"/>
  <c r="V41" i="389"/>
  <c r="U41" i="389"/>
  <c r="Y41" i="389" s="1"/>
  <c r="T41" i="389"/>
  <c r="S41" i="389"/>
  <c r="R41" i="389"/>
  <c r="P41" i="389"/>
  <c r="N41" i="389"/>
  <c r="L41" i="389"/>
  <c r="AN40" i="389"/>
  <c r="AM40" i="389"/>
  <c r="AK40" i="389"/>
  <c r="AJ40" i="389"/>
  <c r="AI40" i="389"/>
  <c r="AD40" i="389"/>
  <c r="AC40" i="389"/>
  <c r="AB40" i="389"/>
  <c r="AG40" i="389" s="1"/>
  <c r="AA40" i="389"/>
  <c r="W40" i="389"/>
  <c r="U40" i="389"/>
  <c r="T40" i="389"/>
  <c r="S40" i="389"/>
  <c r="R40" i="389"/>
  <c r="Q40" i="389"/>
  <c r="P40" i="389"/>
  <c r="O40" i="389"/>
  <c r="N40" i="389"/>
  <c r="M40" i="389"/>
  <c r="L40" i="389"/>
  <c r="AN39" i="389"/>
  <c r="AM39" i="389"/>
  <c r="AL39" i="389"/>
  <c r="AK39" i="389"/>
  <c r="AJ39" i="389"/>
  <c r="AI39" i="389"/>
  <c r="AH39" i="389"/>
  <c r="AG39" i="389"/>
  <c r="AF39" i="389"/>
  <c r="AD39" i="389"/>
  <c r="AC39" i="389"/>
  <c r="AB39" i="389"/>
  <c r="X39" i="389"/>
  <c r="W39" i="389"/>
  <c r="V39" i="389"/>
  <c r="U39" i="389"/>
  <c r="Z39" i="389" s="1"/>
  <c r="T39" i="389"/>
  <c r="P39" i="389"/>
  <c r="N39" i="389"/>
  <c r="M39" i="389"/>
  <c r="L39" i="389"/>
  <c r="AM38" i="389"/>
  <c r="AL38" i="389"/>
  <c r="AK38" i="389"/>
  <c r="AI38" i="389"/>
  <c r="AH38" i="389"/>
  <c r="AG38" i="389"/>
  <c r="AE38" i="389"/>
  <c r="AD38" i="389"/>
  <c r="AC38" i="389"/>
  <c r="AB38" i="389"/>
  <c r="AF38" i="389" s="1"/>
  <c r="AA38" i="389"/>
  <c r="W38" i="389"/>
  <c r="U38" i="389"/>
  <c r="V38" i="389" s="1"/>
  <c r="R38" i="389"/>
  <c r="P38" i="389"/>
  <c r="N38" i="389"/>
  <c r="Q38" i="389" s="1"/>
  <c r="M38" i="389"/>
  <c r="L38" i="389"/>
  <c r="AM37" i="389"/>
  <c r="AK37" i="389"/>
  <c r="AI37" i="389"/>
  <c r="AL37" i="389" s="1"/>
  <c r="AH37" i="389"/>
  <c r="AF37" i="389"/>
  <c r="AE37" i="389"/>
  <c r="AD37" i="389"/>
  <c r="AB37" i="389"/>
  <c r="AA37" i="389"/>
  <c r="Z37" i="389"/>
  <c r="Y37" i="389"/>
  <c r="X37" i="389"/>
  <c r="W37" i="389"/>
  <c r="V37" i="389"/>
  <c r="U37" i="389"/>
  <c r="T37" i="389"/>
  <c r="P37" i="389"/>
  <c r="N37" i="389"/>
  <c r="S37" i="389" s="1"/>
  <c r="L37" i="389"/>
  <c r="AN36" i="389"/>
  <c r="AK36" i="389"/>
  <c r="AI36" i="389"/>
  <c r="AG36" i="389"/>
  <c r="AF36" i="389"/>
  <c r="AE36" i="389"/>
  <c r="AD36" i="389"/>
  <c r="AB36" i="389"/>
  <c r="AC36" i="389" s="1"/>
  <c r="AA36" i="389"/>
  <c r="Y36" i="389"/>
  <c r="X36" i="389"/>
  <c r="W36" i="389"/>
  <c r="U36" i="389"/>
  <c r="T36" i="389"/>
  <c r="S36" i="389"/>
  <c r="Q36" i="389"/>
  <c r="P36" i="389"/>
  <c r="O36" i="389"/>
  <c r="N36" i="389"/>
  <c r="R36" i="389" s="1"/>
  <c r="M36" i="389"/>
  <c r="L36" i="389"/>
  <c r="AN35" i="389"/>
  <c r="AL35" i="389"/>
  <c r="AK35" i="389"/>
  <c r="AJ35" i="389"/>
  <c r="AI35" i="389"/>
  <c r="AM35" i="389" s="1"/>
  <c r="AH35" i="389"/>
  <c r="AG35" i="389"/>
  <c r="AF35" i="389"/>
  <c r="AD35" i="389"/>
  <c r="AB35" i="389"/>
  <c r="X35" i="389"/>
  <c r="W35" i="389"/>
  <c r="U35" i="389"/>
  <c r="T35" i="389" s="1"/>
  <c r="P35" i="389"/>
  <c r="N35" i="389"/>
  <c r="M35" i="389"/>
  <c r="L35" i="389"/>
  <c r="AM34" i="389"/>
  <c r="AK34" i="389"/>
  <c r="AI34" i="389"/>
  <c r="AH34" i="389"/>
  <c r="AG34" i="389"/>
  <c r="AF34" i="389"/>
  <c r="AE34" i="389"/>
  <c r="AD34" i="389"/>
  <c r="AC34" i="389"/>
  <c r="AB34" i="389"/>
  <c r="AA34" i="389"/>
  <c r="Y34" i="389"/>
  <c r="W34" i="389"/>
  <c r="U34" i="389"/>
  <c r="Z34" i="389" s="1"/>
  <c r="P34" i="389"/>
  <c r="N34" i="389"/>
  <c r="O34" i="389" s="1"/>
  <c r="L34" i="389"/>
  <c r="AK33" i="389"/>
  <c r="AI33" i="389"/>
  <c r="AN33" i="389" s="1"/>
  <c r="AF33" i="389"/>
  <c r="AD33" i="389"/>
  <c r="AB33" i="389"/>
  <c r="AA33" i="389"/>
  <c r="Z33" i="389"/>
  <c r="X33" i="389"/>
  <c r="W33" i="389"/>
  <c r="V33" i="389"/>
  <c r="U33" i="389"/>
  <c r="Y33" i="389" s="1"/>
  <c r="T33" i="389"/>
  <c r="R33" i="389"/>
  <c r="P33" i="389"/>
  <c r="O33" i="389"/>
  <c r="N33" i="389"/>
  <c r="L33" i="389"/>
  <c r="AK32" i="389"/>
  <c r="AI32" i="389"/>
  <c r="AG32" i="389"/>
  <c r="AF32" i="389"/>
  <c r="AE32" i="389"/>
  <c r="AD32" i="389"/>
  <c r="AB32" i="389"/>
  <c r="AC32" i="389" s="1"/>
  <c r="AA32" i="389"/>
  <c r="Y32" i="389"/>
  <c r="X32" i="389"/>
  <c r="W32" i="389"/>
  <c r="U32" i="389"/>
  <c r="T32" i="389" s="1"/>
  <c r="S32" i="389"/>
  <c r="Q32" i="389"/>
  <c r="P32" i="389"/>
  <c r="O32" i="389"/>
  <c r="N32" i="389"/>
  <c r="R32" i="389" s="1"/>
  <c r="M32" i="389"/>
  <c r="L32" i="389"/>
  <c r="AN31" i="389"/>
  <c r="AL31" i="389"/>
  <c r="AK31" i="389"/>
  <c r="AJ31" i="389"/>
  <c r="AI31" i="389"/>
  <c r="AM31" i="389" s="1"/>
  <c r="AH31" i="389"/>
  <c r="AG31" i="389"/>
  <c r="AF31" i="389"/>
  <c r="AD31" i="389"/>
  <c r="AB31" i="389"/>
  <c r="Z31" i="389"/>
  <c r="Y31" i="389"/>
  <c r="X31" i="389"/>
  <c r="W31" i="389"/>
  <c r="V31" i="389"/>
  <c r="U31" i="389"/>
  <c r="T31" i="389"/>
  <c r="P31" i="389"/>
  <c r="N31" i="389"/>
  <c r="R31" i="389" s="1"/>
  <c r="L31" i="389"/>
  <c r="AK30" i="389"/>
  <c r="AI30" i="389"/>
  <c r="AH30" i="389"/>
  <c r="AG30" i="389"/>
  <c r="AE30" i="389"/>
  <c r="AD30" i="389"/>
  <c r="AB30" i="389"/>
  <c r="AF30" i="389" s="1"/>
  <c r="AA30" i="389"/>
  <c r="Y30" i="389"/>
  <c r="W30" i="389"/>
  <c r="U30" i="389"/>
  <c r="X30" i="389" s="1"/>
  <c r="Q30" i="389"/>
  <c r="P30" i="389"/>
  <c r="O30" i="389"/>
  <c r="N30" i="389"/>
  <c r="S30" i="389" s="1"/>
  <c r="M30" i="389"/>
  <c r="L30" i="389"/>
  <c r="L18" i="389"/>
  <c r="L17" i="389"/>
  <c r="L15" i="389"/>
  <c r="L14" i="389"/>
  <c r="L13" i="389"/>
  <c r="L12" i="389"/>
  <c r="AA62" i="390" l="1"/>
  <c r="Y62" i="390"/>
  <c r="Z63" i="390"/>
  <c r="AN61" i="390"/>
  <c r="AA48" i="390"/>
  <c r="AA64" i="390"/>
  <c r="X61" i="390"/>
  <c r="V62" i="390"/>
  <c r="AM7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T10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AH84"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AE97" i="390"/>
  <c r="Z54" i="390"/>
  <c r="Q57" i="390"/>
  <c r="R61" i="390"/>
  <c r="Z61" i="390"/>
  <c r="AF63" i="390"/>
  <c r="AN63" i="390"/>
  <c r="S64" i="390"/>
  <c r="AL65" i="390"/>
  <c r="AF97" i="390"/>
  <c r="AA54" i="390"/>
  <c r="T55" i="390"/>
  <c r="R57" i="390"/>
  <c r="AL62" i="390"/>
  <c r="Q63" i="390"/>
  <c r="AE65" i="390"/>
  <c r="S57" i="390"/>
  <c r="AH33" i="390"/>
  <c r="M83" i="390"/>
  <c r="AF46" i="390"/>
  <c r="AL53" i="390"/>
  <c r="AC54" i="390"/>
  <c r="AJ44" i="390"/>
  <c r="X69" i="390"/>
  <c r="AA87" i="390"/>
  <c r="AA45" i="390"/>
  <c r="AH46" i="390"/>
  <c r="AA47" i="390"/>
  <c r="AC53" i="390"/>
  <c r="AM53" i="390"/>
  <c r="V54" i="390"/>
  <c r="S55" i="390"/>
  <c r="AA56" i="390"/>
  <c r="AL56" i="390"/>
  <c r="T57" i="390"/>
  <c r="AG57" i="390"/>
  <c r="AJ35" i="390"/>
  <c r="Y69" i="390"/>
  <c r="AH80" i="390"/>
  <c r="AN53" i="390"/>
  <c r="AF54" i="390"/>
  <c r="AM56" i="390"/>
  <c r="AH57" i="390"/>
  <c r="O99" i="390"/>
  <c r="AC45" i="390"/>
  <c r="AE53" i="390"/>
  <c r="X54" i="390"/>
  <c r="AG54" i="390"/>
  <c r="AN56" i="390"/>
  <c r="AM35" i="390"/>
  <c r="Y51" i="390"/>
  <c r="Y77" i="390"/>
  <c r="AH91" i="390"/>
  <c r="AC97" i="390"/>
  <c r="Y54" i="390"/>
  <c r="AE56" i="390"/>
  <c r="Y57" i="390"/>
  <c r="O56" i="390"/>
  <c r="X37" i="390"/>
  <c r="AN72" i="390"/>
  <c r="Z87" i="390"/>
  <c r="T100" i="390"/>
  <c r="AM45" i="390"/>
  <c r="AH48" i="390"/>
  <c r="Z49" i="390"/>
  <c r="O53" i="390"/>
  <c r="AH54" i="390"/>
  <c r="M55" i="390"/>
  <c r="AC55" i="390"/>
  <c r="V53" i="390"/>
  <c r="AJ55" i="390"/>
  <c r="AA37" i="390"/>
  <c r="X67" i="390"/>
  <c r="AF77" i="390"/>
  <c r="AH82" i="390"/>
  <c r="S83" i="390"/>
  <c r="AN45" i="390"/>
  <c r="X48" i="390"/>
  <c r="X53" i="390"/>
  <c r="V55" i="390"/>
  <c r="AL55" i="390"/>
  <c r="Q56" i="390"/>
  <c r="AJ57" i="390"/>
  <c r="AG97" i="390"/>
  <c r="Y48" i="390"/>
  <c r="Q53" i="390"/>
  <c r="Y53" i="390"/>
  <c r="AJ54" i="390"/>
  <c r="O55" i="390"/>
  <c r="AE55" i="390"/>
  <c r="AM55" i="390"/>
  <c r="R56" i="390"/>
  <c r="Z56" i="390"/>
  <c r="AH56" i="390"/>
  <c r="M57" i="390"/>
  <c r="AC57" i="390"/>
  <c r="AG77" i="390"/>
  <c r="AL66" i="390"/>
  <c r="AA67" i="390"/>
  <c r="AL74" i="390"/>
  <c r="Y100" i="390"/>
  <c r="AE45" i="390"/>
  <c r="S47" i="390"/>
  <c r="Z48" i="390"/>
  <c r="R53" i="390"/>
  <c r="Z53" i="390"/>
  <c r="AH53" i="390"/>
  <c r="M54" i="390"/>
  <c r="X55" i="390"/>
  <c r="AF55" i="390"/>
  <c r="AN55" i="390"/>
  <c r="S56" i="390"/>
  <c r="V57" i="390"/>
  <c r="AL57" i="390"/>
  <c r="Y67" i="390"/>
  <c r="AM52" i="390"/>
  <c r="AF60" i="390"/>
  <c r="AN74" i="390"/>
  <c r="AN82" i="390"/>
  <c r="Z100" i="390"/>
  <c r="AF45" i="390"/>
  <c r="AL54" i="390"/>
  <c r="Q55" i="390"/>
  <c r="Y55" i="390"/>
  <c r="AE57" i="390"/>
  <c r="AM57" i="390"/>
  <c r="AH40" i="390"/>
  <c r="Y43" i="390"/>
  <c r="AF92" i="390"/>
  <c r="V46" i="390"/>
  <c r="AG46" i="390"/>
  <c r="Q49" i="390"/>
  <c r="M79" i="390"/>
  <c r="M81" i="390"/>
  <c r="T89" i="390"/>
  <c r="T95" i="390"/>
  <c r="M97" i="390"/>
  <c r="M45" i="390"/>
  <c r="O97" i="390"/>
  <c r="AN35" i="390"/>
  <c r="AM66" i="390"/>
  <c r="AG75" i="390"/>
  <c r="Y83" i="390"/>
  <c r="AJ84" i="390"/>
  <c r="AG92" i="390"/>
  <c r="Q46" i="390"/>
  <c r="R49" i="390"/>
  <c r="AG33" i="390"/>
  <c r="AA34" i="390"/>
  <c r="O51" i="390"/>
  <c r="X59" i="390"/>
  <c r="AH74" i="390"/>
  <c r="S79" i="390"/>
  <c r="AJ82" i="390"/>
  <c r="O83" i="390"/>
  <c r="Z83" i="390"/>
  <c r="Y85" i="390"/>
  <c r="R46" i="390"/>
  <c r="Z46" i="390"/>
  <c r="AL48" i="390"/>
  <c r="S49" i="390"/>
  <c r="AG49" i="390"/>
  <c r="V96" i="390"/>
  <c r="Z59" i="390"/>
  <c r="R73" i="390"/>
  <c r="Q75" i="390"/>
  <c r="AA81" i="390"/>
  <c r="AA83" i="390"/>
  <c r="AL84" i="390"/>
  <c r="AA85" i="390"/>
  <c r="AE89" i="390"/>
  <c r="X90" i="390"/>
  <c r="V100" i="390"/>
  <c r="S46" i="390"/>
  <c r="AN46" i="390"/>
  <c r="AM48" i="390"/>
  <c r="AH49" i="390"/>
  <c r="S73" i="390"/>
  <c r="AJ74" i="390"/>
  <c r="S75" i="390"/>
  <c r="AL82" i="390"/>
  <c r="Q83" i="390"/>
  <c r="AF89" i="390"/>
  <c r="Z90" i="390"/>
  <c r="AL45" i="390"/>
  <c r="M47" i="390"/>
  <c r="AE48" i="390"/>
  <c r="AN48" i="390"/>
  <c r="Q52" i="390"/>
  <c r="AH66" i="390"/>
  <c r="AA79" i="390"/>
  <c r="T80" i="390"/>
  <c r="M85" i="390"/>
  <c r="Y87" i="390"/>
  <c r="M98" i="390"/>
  <c r="AF48" i="390"/>
  <c r="M49" i="390"/>
  <c r="Y49" i="390"/>
  <c r="O48" i="390"/>
  <c r="AC34" i="390"/>
  <c r="Y40" i="390"/>
  <c r="AL51" i="390"/>
  <c r="Y52" i="390"/>
  <c r="AN52" i="390"/>
  <c r="AF69" i="390"/>
  <c r="Y73" i="390"/>
  <c r="AC74" i="390"/>
  <c r="X78" i="390"/>
  <c r="AE80" i="390"/>
  <c r="Q87" i="390"/>
  <c r="V89" i="390"/>
  <c r="Y97" i="390"/>
  <c r="O45" i="390"/>
  <c r="AC47" i="390"/>
  <c r="O33" i="390"/>
  <c r="AJ47" i="390"/>
  <c r="Z40" i="390"/>
  <c r="AM51" i="390"/>
  <c r="M66" i="390"/>
  <c r="Q67" i="390"/>
  <c r="AG69" i="390"/>
  <c r="Y70" i="390"/>
  <c r="AE72" i="390"/>
  <c r="AA73" i="390"/>
  <c r="AM73" i="390"/>
  <c r="Y78" i="390"/>
  <c r="V80" i="390"/>
  <c r="AF80" i="390"/>
  <c r="X82" i="390"/>
  <c r="R87" i="390"/>
  <c r="AM89" i="390"/>
  <c r="Q92" i="390"/>
  <c r="Z97" i="390"/>
  <c r="AH97" i="390"/>
  <c r="AA101" i="390"/>
  <c r="X45" i="390"/>
  <c r="V47" i="390"/>
  <c r="AL47" i="390"/>
  <c r="Q48" i="390"/>
  <c r="T49" i="390"/>
  <c r="AJ49" i="390"/>
  <c r="AJ73" i="390"/>
  <c r="V82" i="390"/>
  <c r="AG34" i="390"/>
  <c r="R67" i="390"/>
  <c r="Z70" i="390"/>
  <c r="AF72" i="390"/>
  <c r="AE74" i="390"/>
  <c r="S87" i="390"/>
  <c r="X89" i="390"/>
  <c r="AN89" i="390"/>
  <c r="AF94" i="390"/>
  <c r="Q102" i="390"/>
  <c r="AL102" i="390"/>
  <c r="Q45" i="390"/>
  <c r="Y45" i="390"/>
  <c r="AJ46" i="390"/>
  <c r="O47" i="390"/>
  <c r="AE47" i="390"/>
  <c r="AM47" i="390"/>
  <c r="R48" i="390"/>
  <c r="AC49" i="390"/>
  <c r="V45" i="390"/>
  <c r="AH31" i="390"/>
  <c r="AA41" i="390"/>
  <c r="Z51" i="390"/>
  <c r="AH52" i="390"/>
  <c r="AG60" i="390"/>
  <c r="S67" i="390"/>
  <c r="M75" i="390"/>
  <c r="X80" i="390"/>
  <c r="AH90" i="390"/>
  <c r="AG94" i="390"/>
  <c r="AC101" i="390"/>
  <c r="AN102" i="390"/>
  <c r="R45" i="390"/>
  <c r="Z45" i="390"/>
  <c r="AH45" i="390"/>
  <c r="M46" i="390"/>
  <c r="AC46" i="390"/>
  <c r="X47" i="390"/>
  <c r="AF47" i="390"/>
  <c r="AN47" i="390"/>
  <c r="S48" i="390"/>
  <c r="V49" i="390"/>
  <c r="AL49" i="390"/>
  <c r="R76" i="390"/>
  <c r="Y80" i="390"/>
  <c r="Q93" i="390"/>
  <c r="Q97" i="390"/>
  <c r="AE99" i="390"/>
  <c r="AL46" i="390"/>
  <c r="Q47" i="390"/>
  <c r="Y47" i="390"/>
  <c r="AE49" i="390"/>
  <c r="AM49" i="390"/>
  <c r="AE33" i="390"/>
  <c r="Z37" i="390"/>
  <c r="X43" i="390"/>
  <c r="R52" i="390"/>
  <c r="AJ52" i="390"/>
  <c r="AN66" i="390"/>
  <c r="AA69" i="390"/>
  <c r="O75" i="390"/>
  <c r="AF75" i="390"/>
  <c r="S76" i="390"/>
  <c r="T82" i="390"/>
  <c r="X83" i="390"/>
  <c r="R93" i="390"/>
  <c r="S97" i="390"/>
  <c r="AF99" i="390"/>
  <c r="AE101" i="390"/>
  <c r="AA102" i="390"/>
  <c r="V41" i="390"/>
  <c r="AC67" i="390"/>
  <c r="Q70" i="390"/>
  <c r="AL71" i="390"/>
  <c r="R74" i="390"/>
  <c r="Q78" i="390"/>
  <c r="AJ80" i="390"/>
  <c r="O81" i="390"/>
  <c r="AC83" i="390"/>
  <c r="O85" i="390"/>
  <c r="AL85" i="390"/>
  <c r="AJ91" i="390"/>
  <c r="X94" i="390"/>
  <c r="R100" i="390"/>
  <c r="O40" i="390"/>
  <c r="AJ76" i="390"/>
  <c r="AJ96" i="390"/>
  <c r="AL30" i="390"/>
  <c r="AJ31" i="390"/>
  <c r="R34" i="390"/>
  <c r="AC30" i="390"/>
  <c r="AM30" i="390"/>
  <c r="X31" i="390"/>
  <c r="AJ33" i="390"/>
  <c r="S34" i="390"/>
  <c r="AH34" i="390"/>
  <c r="S38" i="390"/>
  <c r="AJ39" i="390"/>
  <c r="Q40" i="390"/>
  <c r="X44" i="390"/>
  <c r="V60" i="390"/>
  <c r="AE66" i="390"/>
  <c r="Z69" i="390"/>
  <c r="R70" i="390"/>
  <c r="X72" i="390"/>
  <c r="AH72" i="390"/>
  <c r="M73" i="390"/>
  <c r="AA75" i="390"/>
  <c r="AA77" i="390"/>
  <c r="R78" i="390"/>
  <c r="Z78" i="390"/>
  <c r="AC79" i="390"/>
  <c r="M84" i="390"/>
  <c r="AC85" i="390"/>
  <c r="AM85" i="390"/>
  <c r="T87" i="390"/>
  <c r="AH89" i="390"/>
  <c r="AE90" i="390"/>
  <c r="S93" i="390"/>
  <c r="M94" i="390"/>
  <c r="AA94" i="390"/>
  <c r="Q95" i="390"/>
  <c r="AC96" i="390"/>
  <c r="AL96" i="390"/>
  <c r="AG99" i="390"/>
  <c r="S100" i="390"/>
  <c r="AA100" i="390"/>
  <c r="AG101" i="390"/>
  <c r="V102" i="390"/>
  <c r="AF102" i="390"/>
  <c r="M103" i="390"/>
  <c r="AN30" i="390"/>
  <c r="Z31" i="390"/>
  <c r="AN31" i="390"/>
  <c r="Q37" i="390"/>
  <c r="T38" i="390"/>
  <c r="R40" i="390"/>
  <c r="X41" i="390"/>
  <c r="Y44" i="390"/>
  <c r="AF59" i="390"/>
  <c r="AF66" i="390"/>
  <c r="AF67" i="390"/>
  <c r="AL69" i="390"/>
  <c r="S70" i="390"/>
  <c r="Y72" i="390"/>
  <c r="AL77" i="390"/>
  <c r="S78" i="390"/>
  <c r="AL80" i="390"/>
  <c r="Q81" i="390"/>
  <c r="AE83" i="390"/>
  <c r="Q85" i="390"/>
  <c r="AN85" i="390"/>
  <c r="AF90" i="390"/>
  <c r="AL91" i="390"/>
  <c r="X92" i="390"/>
  <c r="AL92" i="390"/>
  <c r="AL94" i="390"/>
  <c r="R95" i="390"/>
  <c r="AM96" i="390"/>
  <c r="X99" i="390"/>
  <c r="AG102" i="390"/>
  <c r="V72" i="390"/>
  <c r="AE30" i="390"/>
  <c r="AJ32" i="390"/>
  <c r="AL33" i="390"/>
  <c r="R37" i="390"/>
  <c r="AL39" i="390"/>
  <c r="S40" i="390"/>
  <c r="Z41" i="390"/>
  <c r="AH51" i="390"/>
  <c r="AH59" i="390"/>
  <c r="X60" i="390"/>
  <c r="AG66" i="390"/>
  <c r="M67" i="390"/>
  <c r="AG67" i="390"/>
  <c r="T69" i="390"/>
  <c r="AM69" i="390"/>
  <c r="T70" i="390"/>
  <c r="Z72" i="390"/>
  <c r="AJ72" i="390"/>
  <c r="O73" i="390"/>
  <c r="AC75" i="390"/>
  <c r="AC77" i="390"/>
  <c r="AM77" i="390"/>
  <c r="T78" i="390"/>
  <c r="AE79" i="390"/>
  <c r="AM80" i="390"/>
  <c r="R81" i="390"/>
  <c r="AF83" i="390"/>
  <c r="AE85" i="390"/>
  <c r="V87" i="390"/>
  <c r="AJ89" i="390"/>
  <c r="AG90" i="390"/>
  <c r="M92" i="390"/>
  <c r="Y92" i="390"/>
  <c r="AM92" i="390"/>
  <c r="O94" i="390"/>
  <c r="AC94" i="390"/>
  <c r="AM94" i="390"/>
  <c r="S95" i="390"/>
  <c r="AE96" i="390"/>
  <c r="AN96" i="390"/>
  <c r="AJ98" i="390"/>
  <c r="AA99" i="390"/>
  <c r="X102" i="390"/>
  <c r="AH102" i="390"/>
  <c r="V31" i="390"/>
  <c r="AC66" i="390"/>
  <c r="AF30" i="390"/>
  <c r="AM33" i="390"/>
  <c r="AM39" i="390"/>
  <c r="AN69" i="390"/>
  <c r="AN77" i="390"/>
  <c r="AF85" i="390"/>
  <c r="AN92" i="390"/>
  <c r="AN94" i="390"/>
  <c r="AF96" i="390"/>
  <c r="AM99" i="390"/>
  <c r="AF100" i="390"/>
  <c r="AL101" i="390"/>
  <c r="Y102" i="390"/>
  <c r="Q103" i="390"/>
  <c r="O95" i="390"/>
  <c r="AG30" i="390"/>
  <c r="T31" i="390"/>
  <c r="AG31" i="390"/>
  <c r="T32" i="390"/>
  <c r="AF33" i="390"/>
  <c r="AL35" i="390"/>
  <c r="AM37" i="390"/>
  <c r="AA38" i="390"/>
  <c r="AN39" i="390"/>
  <c r="V43" i="390"/>
  <c r="AJ51" i="390"/>
  <c r="Z67" i="390"/>
  <c r="AE69" i="390"/>
  <c r="V70" i="390"/>
  <c r="AG80" i="390"/>
  <c r="X85" i="390"/>
  <c r="Y90" i="390"/>
  <c r="O92" i="390"/>
  <c r="Q94" i="390"/>
  <c r="X97" i="390"/>
  <c r="AN99" i="390"/>
  <c r="AG100" i="390"/>
  <c r="Z102" i="390"/>
  <c r="S103" i="390"/>
  <c r="T93" i="390"/>
  <c r="M93" i="390"/>
  <c r="O90" i="390"/>
  <c r="Q90" i="390"/>
  <c r="AA90" i="390"/>
  <c r="AA92" i="390"/>
  <c r="R90" i="390"/>
  <c r="S90" i="390"/>
  <c r="M91" i="390"/>
  <c r="AC92"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76" i="390"/>
  <c r="AF76" i="390"/>
  <c r="AE76" i="390"/>
  <c r="AA76" i="390"/>
  <c r="AJ38" i="390"/>
  <c r="M30" i="390"/>
  <c r="AA32" i="390"/>
  <c r="T35" i="390"/>
  <c r="AH38" i="390"/>
  <c r="M39" i="390"/>
  <c r="M41" i="390"/>
  <c r="M59" i="390"/>
  <c r="M60" i="390"/>
  <c r="T66" i="390"/>
  <c r="Z66" i="390"/>
  <c r="Y66" i="390"/>
  <c r="M68" i="390"/>
  <c r="AA68" i="390"/>
  <c r="AN70" i="390"/>
  <c r="AM70" i="390"/>
  <c r="AL70" i="390"/>
  <c r="M80" i="390"/>
  <c r="S80" i="390"/>
  <c r="O80" i="390"/>
  <c r="Z84" i="390"/>
  <c r="Y84" i="390"/>
  <c r="X84" i="390"/>
  <c r="V84" i="390"/>
  <c r="R43" i="390"/>
  <c r="O43" i="390"/>
  <c r="V35" i="390"/>
  <c r="S77" i="390"/>
  <c r="R77" i="390"/>
  <c r="Q77" i="390"/>
  <c r="S101" i="390"/>
  <c r="R101" i="390"/>
  <c r="Q101" i="390"/>
  <c r="O101" i="390"/>
  <c r="M101"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75" i="390"/>
  <c r="T75" i="390"/>
  <c r="Z75" i="390"/>
  <c r="Y75" i="390"/>
  <c r="X75" i="390"/>
  <c r="O77" i="390"/>
  <c r="R80"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0" i="390"/>
  <c r="AE70" i="390"/>
  <c r="AC70" i="390"/>
  <c r="AF71" i="390"/>
  <c r="AA71" i="390"/>
  <c r="AG71" i="390"/>
  <c r="Y74" i="390"/>
  <c r="Z74" i="390"/>
  <c r="X74" i="390"/>
  <c r="AL75" i="390"/>
  <c r="AJ75" i="390"/>
  <c r="AH75" i="390"/>
  <c r="Z101" i="390"/>
  <c r="Y101" i="390"/>
  <c r="X101" i="390"/>
  <c r="T101" i="390"/>
  <c r="V101"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1" i="390"/>
  <c r="R71" i="390"/>
  <c r="Q71" i="390"/>
  <c r="AC71" i="390"/>
  <c r="M72" i="390"/>
  <c r="S72" i="390"/>
  <c r="R72" i="390"/>
  <c r="Q72" i="390"/>
  <c r="O72" i="390"/>
  <c r="V74" i="390"/>
  <c r="AM78" i="390"/>
  <c r="AL78" i="390"/>
  <c r="AN78" i="390"/>
  <c r="AH79" i="390"/>
  <c r="AN79" i="390"/>
  <c r="AJ79" i="390"/>
  <c r="AM79" i="390"/>
  <c r="AL79" i="390"/>
  <c r="M69" i="390"/>
  <c r="S69" i="390"/>
  <c r="R69"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0" i="390"/>
  <c r="O71" i="390"/>
  <c r="AM75" i="390"/>
  <c r="AJ78" i="390"/>
  <c r="Z79" i="390"/>
  <c r="Y79" i="390"/>
  <c r="X79" i="390"/>
  <c r="T79" i="390"/>
  <c r="V79" i="390"/>
  <c r="AN81" i="390"/>
  <c r="AM81" i="390"/>
  <c r="AL81" i="390"/>
  <c r="AH81" i="390"/>
  <c r="Z71" i="390"/>
  <c r="Y71" i="390"/>
  <c r="X71" i="390"/>
  <c r="AG95" i="390"/>
  <c r="AF95" i="390"/>
  <c r="AE95" i="390"/>
  <c r="AC95" i="390"/>
  <c r="O59" i="390"/>
  <c r="O69" i="390"/>
  <c r="V71" i="390"/>
  <c r="AC76" i="390"/>
  <c r="AE40" i="390"/>
  <c r="AF43" i="390"/>
  <c r="M44" i="390"/>
  <c r="R44" i="390"/>
  <c r="AG44" i="390"/>
  <c r="M51" i="390"/>
  <c r="AG51" i="390"/>
  <c r="AF52" i="390"/>
  <c r="AL68" i="390"/>
  <c r="AH70" i="390"/>
  <c r="AE71" i="390"/>
  <c r="AF73" i="390"/>
  <c r="AG73" i="390"/>
  <c r="AE73" i="390"/>
  <c r="AN75" i="390"/>
  <c r="Y76" i="390"/>
  <c r="X76" i="390"/>
  <c r="Z76" i="390"/>
  <c r="V76" i="390"/>
  <c r="X81" i="390"/>
  <c r="V81" i="390"/>
  <c r="Z81" i="390"/>
  <c r="T81" i="390"/>
  <c r="AJ81" i="390"/>
  <c r="T84" i="390"/>
  <c r="AN95" i="390"/>
  <c r="AM95" i="390"/>
  <c r="AL95" i="390"/>
  <c r="AH95" i="390"/>
  <c r="Z98" i="390"/>
  <c r="Y98" i="390"/>
  <c r="X98" i="390"/>
  <c r="V98" i="390"/>
  <c r="AG103" i="390"/>
  <c r="AF103" i="390"/>
  <c r="AE103" i="390"/>
  <c r="AC103" i="390"/>
  <c r="T67" i="390"/>
  <c r="AH69" i="390"/>
  <c r="M70" i="390"/>
  <c r="X73" i="390"/>
  <c r="V73" i="390"/>
  <c r="AN76" i="390"/>
  <c r="AM76" i="390"/>
  <c r="AF81" i="390"/>
  <c r="AE81" i="390"/>
  <c r="S82" i="390"/>
  <c r="R82" i="390"/>
  <c r="Q82" i="390"/>
  <c r="M82" i="390"/>
  <c r="AA82" i="390"/>
  <c r="AG82" i="390"/>
  <c r="AC82" i="390"/>
  <c r="AM83" i="390"/>
  <c r="AL83" i="390"/>
  <c r="AJ83" i="390"/>
  <c r="AN83" i="390"/>
  <c r="AN87" i="390"/>
  <c r="AM87" i="390"/>
  <c r="AL87" i="390"/>
  <c r="AJ87" i="390"/>
  <c r="Z91" i="390"/>
  <c r="Y91" i="390"/>
  <c r="X91" i="390"/>
  <c r="V91" i="390"/>
  <c r="AJ95" i="390"/>
  <c r="AH71" i="390"/>
  <c r="AN71" i="390"/>
  <c r="S74" i="390"/>
  <c r="Q74" i="390"/>
  <c r="AE78" i="390"/>
  <c r="AC78" i="390"/>
  <c r="AG78" i="390"/>
  <c r="AG84" i="390"/>
  <c r="AF84" i="390"/>
  <c r="AE84" i="390"/>
  <c r="AA84" i="390"/>
  <c r="AG93" i="390"/>
  <c r="AF93" i="390"/>
  <c r="AE93" i="390"/>
  <c r="AC93" i="390"/>
  <c r="AG98" i="390"/>
  <c r="AF98" i="390"/>
  <c r="AE98" i="390"/>
  <c r="AA98" i="390"/>
  <c r="AN100" i="390"/>
  <c r="AM100" i="390"/>
  <c r="AL100" i="390"/>
  <c r="AJ100" i="390"/>
  <c r="AN103" i="390"/>
  <c r="AM103" i="390"/>
  <c r="AL103" i="390"/>
  <c r="AH103" i="390"/>
  <c r="AJ71" i="390"/>
  <c r="O74" i="390"/>
  <c r="Q76" i="390"/>
  <c r="O76" i="390"/>
  <c r="T77" i="390"/>
  <c r="Z77" i="390"/>
  <c r="AC84" i="390"/>
  <c r="S89" i="390"/>
  <c r="R89" i="390"/>
  <c r="Q89" i="390"/>
  <c r="M89" i="390"/>
  <c r="AG91" i="390"/>
  <c r="AF91" i="390"/>
  <c r="AE91" i="390"/>
  <c r="AA91" i="390"/>
  <c r="S96" i="390"/>
  <c r="R96" i="390"/>
  <c r="Q96" i="390"/>
  <c r="M96" i="390"/>
  <c r="AC98" i="390"/>
  <c r="AJ103" i="390"/>
  <c r="AC72" i="390"/>
  <c r="AA72" i="390"/>
  <c r="Z73" i="390"/>
  <c r="AN73" i="390"/>
  <c r="AL73" i="390"/>
  <c r="AA74" i="390"/>
  <c r="AG74" i="390"/>
  <c r="AL76" i="390"/>
  <c r="V77" i="390"/>
  <c r="AF78" i="390"/>
  <c r="R79" i="390"/>
  <c r="Q79" i="390"/>
  <c r="AG81" i="390"/>
  <c r="AF82" i="390"/>
  <c r="O89" i="390"/>
  <c r="AC91" i="390"/>
  <c r="AN93" i="390"/>
  <c r="AM93" i="390"/>
  <c r="AL93" i="390"/>
  <c r="AH93" i="390"/>
  <c r="O96" i="390"/>
  <c r="S84" i="390"/>
  <c r="V85" i="390"/>
  <c r="AG87" i="390"/>
  <c r="AC89" i="390"/>
  <c r="AN90" i="390"/>
  <c r="S91" i="390"/>
  <c r="V92" i="390"/>
  <c r="Z93" i="390"/>
  <c r="V94" i="390"/>
  <c r="Z95" i="390"/>
  <c r="AN97" i="390"/>
  <c r="S98" i="390"/>
  <c r="V99" i="390"/>
  <c r="AL99" i="390"/>
  <c r="Q100" i="390"/>
  <c r="AJ101" i="390"/>
  <c r="O102" i="390"/>
  <c r="AE102" i="390"/>
  <c r="AM102" i="390"/>
  <c r="R103" i="390"/>
  <c r="Z103" i="390"/>
  <c r="Y94" i="390"/>
  <c r="X96" i="390"/>
  <c r="AL98" i="390"/>
  <c r="Q99" i="390"/>
  <c r="Y99" i="390"/>
  <c r="AM101" i="390"/>
  <c r="R102" i="390"/>
  <c r="AH77" i="390"/>
  <c r="M78" i="390"/>
  <c r="AF79" i="390"/>
  <c r="AA80" i="390"/>
  <c r="Y82" i="390"/>
  <c r="T83" i="390"/>
  <c r="O84" i="390"/>
  <c r="AM84" i="390"/>
  <c r="R85" i="390"/>
  <c r="Z85" i="390"/>
  <c r="AH85" i="390"/>
  <c r="M87" i="390"/>
  <c r="AC87" i="390"/>
  <c r="Y89" i="390"/>
  <c r="AG89" i="390"/>
  <c r="T90" i="390"/>
  <c r="AJ90" i="390"/>
  <c r="O91" i="390"/>
  <c r="AM91" i="390"/>
  <c r="R92" i="390"/>
  <c r="Z92" i="390"/>
  <c r="AH92" i="390"/>
  <c r="V93" i="390"/>
  <c r="R94" i="390"/>
  <c r="Z94" i="390"/>
  <c r="AH94" i="390"/>
  <c r="V95" i="390"/>
  <c r="Y96" i="390"/>
  <c r="AG96" i="390"/>
  <c r="T97" i="390"/>
  <c r="AJ97" i="390"/>
  <c r="O98" i="390"/>
  <c r="AM98" i="390"/>
  <c r="R99" i="390"/>
  <c r="Z99" i="390"/>
  <c r="AH99" i="390"/>
  <c r="M100" i="390"/>
  <c r="AC100" i="390"/>
  <c r="AN101" i="390"/>
  <c r="S102" i="390"/>
  <c r="V103" i="390"/>
  <c r="Z96" i="390"/>
  <c r="AN98" i="390"/>
  <c r="S99" i="390"/>
  <c r="Q84" i="390"/>
  <c r="AE87" i="390"/>
  <c r="AL90" i="390"/>
  <c r="Q91" i="390"/>
  <c r="X93" i="390"/>
  <c r="X95" i="390"/>
  <c r="AL97" i="390"/>
  <c r="Q98" i="390"/>
  <c r="X103"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L88" i="389" s="1"/>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L85" i="389" s="1"/>
  <c r="Z85" i="389"/>
  <c r="Y85" i="389"/>
  <c r="AA89" i="389"/>
  <c r="AF89" i="389"/>
  <c r="AE89" i="389"/>
  <c r="AC89" i="389"/>
  <c r="AC90" i="389"/>
  <c r="AA90" i="389"/>
  <c r="L90" i="389" s="1"/>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M97" i="389"/>
  <c r="S97" i="389"/>
  <c r="R97" i="389"/>
  <c r="Q97" i="389"/>
  <c r="O97" i="389"/>
  <c r="Z73" i="389"/>
  <c r="AA76" i="389"/>
  <c r="T79" i="389"/>
  <c r="AH82" i="389"/>
  <c r="T86" i="389"/>
  <c r="AH88" i="389"/>
  <c r="M89" i="389"/>
  <c r="AA91" i="389"/>
  <c r="AM92" i="389"/>
  <c r="Y95" i="389"/>
  <c r="T96" i="389"/>
  <c r="AH98" i="389"/>
  <c r="M99" i="389"/>
  <c r="AA101" i="389"/>
  <c r="AJ91" i="389"/>
  <c r="AN92" i="389"/>
  <c r="AJ93" i="389"/>
  <c r="O94" i="389"/>
  <c r="L94" i="389" s="1"/>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L86" i="389" s="1"/>
  <c r="AE86" i="389"/>
  <c r="AC88" i="389"/>
  <c r="X89" i="389"/>
  <c r="V91" i="389"/>
  <c r="AL91" i="389"/>
  <c r="AH92" i="389"/>
  <c r="V93" i="389"/>
  <c r="AL93" i="389"/>
  <c r="Q94" i="389"/>
  <c r="T95" i="389"/>
  <c r="L95" i="389" s="1"/>
  <c r="AJ95" i="389"/>
  <c r="O96" i="389"/>
  <c r="AE96" i="389"/>
  <c r="AH97" i="389"/>
  <c r="M98" i="389"/>
  <c r="AC98" i="389"/>
  <c r="X99" i="389"/>
  <c r="V101" i="389"/>
  <c r="AL101" i="389"/>
  <c r="X96" i="389"/>
  <c r="AF96" i="389"/>
  <c r="AL98" i="389"/>
  <c r="Q99" i="389"/>
  <c r="Y99" i="389"/>
  <c r="T100" i="389"/>
  <c r="AJ100" i="389"/>
  <c r="L100" i="389" s="1"/>
  <c r="O101" i="389"/>
  <c r="AE101" i="389"/>
  <c r="AM101" i="389"/>
  <c r="AL70" i="389"/>
  <c r="Q71" i="389"/>
  <c r="AE73" i="389"/>
  <c r="X76" i="389"/>
  <c r="AF76" i="389"/>
  <c r="AL78" i="389"/>
  <c r="Q79" i="389"/>
  <c r="Y79" i="389"/>
  <c r="AE82" i="389"/>
  <c r="AM82" i="389"/>
  <c r="AL85" i="389"/>
  <c r="Q86" i="389"/>
  <c r="Y86" i="389"/>
  <c r="AE88" i="389"/>
  <c r="AM88" i="389"/>
  <c r="R89" i="389"/>
  <c r="X91" i="389"/>
  <c r="L91" i="389" s="1"/>
  <c r="AF91" i="389"/>
  <c r="X93" i="389"/>
  <c r="AF93" i="389"/>
  <c r="AL95" i="389"/>
  <c r="Q96" i="389"/>
  <c r="Y96" i="389"/>
  <c r="AE98" i="389"/>
  <c r="AM98" i="389"/>
  <c r="R99" i="389"/>
  <c r="X101" i="389"/>
  <c r="AF101" i="389"/>
  <c r="L64" i="390" l="1"/>
  <c r="L62" i="390"/>
  <c r="L65" i="390"/>
  <c r="L63" i="390"/>
  <c r="L56" i="390"/>
  <c r="L48" i="390"/>
  <c r="L57" i="390"/>
  <c r="L54" i="390"/>
  <c r="L55" i="390"/>
  <c r="L49" i="390"/>
  <c r="L46" i="390"/>
  <c r="L47" i="390"/>
  <c r="L43" i="390"/>
  <c r="L40" i="390"/>
  <c r="L97" i="390"/>
  <c r="L99" i="390"/>
  <c r="L102" i="390"/>
  <c r="L33" i="390"/>
  <c r="L51" i="390"/>
  <c r="L37" i="390"/>
  <c r="L93" i="390"/>
  <c r="L90" i="390"/>
  <c r="L91" i="390"/>
  <c r="L92" i="390"/>
  <c r="L32" i="390"/>
  <c r="L39" i="390"/>
  <c r="L35" i="390"/>
  <c r="L60" i="390"/>
  <c r="L30" i="390"/>
  <c r="L52" i="390"/>
  <c r="L34" i="390"/>
  <c r="L44" i="390"/>
  <c r="L31" i="390"/>
  <c r="L59" i="390"/>
  <c r="L38" i="390"/>
  <c r="L41" i="390"/>
  <c r="L96" i="390"/>
  <c r="L100" i="390"/>
  <c r="L98" i="390"/>
  <c r="L101" i="390"/>
  <c r="L97" i="389"/>
  <c r="L98" i="389"/>
  <c r="L99" i="389"/>
  <c r="L87" i="389"/>
  <c r="L96" i="389"/>
  <c r="L89" i="389"/>
  <c r="AK51" i="388" l="1"/>
  <c r="AI51" i="388"/>
  <c r="AN51" i="388" s="1"/>
  <c r="AD51" i="388"/>
  <c r="AB51" i="388"/>
  <c r="AG51" i="388" s="1"/>
  <c r="AA51" i="388"/>
  <c r="Z51" i="388"/>
  <c r="W51" i="388"/>
  <c r="U51" i="388"/>
  <c r="Y51" i="388" s="1"/>
  <c r="T51" i="388"/>
  <c r="S51" i="388"/>
  <c r="R51" i="388"/>
  <c r="P51" i="388"/>
  <c r="N51" i="388"/>
  <c r="Q51" i="388" s="1"/>
  <c r="M51" i="388"/>
  <c r="AN50" i="388"/>
  <c r="AM50" i="388"/>
  <c r="AL50" i="388"/>
  <c r="AK50" i="388"/>
  <c r="AI50" i="388"/>
  <c r="AJ50" i="388" s="1"/>
  <c r="AH50" i="388"/>
  <c r="AG50" i="388"/>
  <c r="AF50" i="388"/>
  <c r="AE50" i="388"/>
  <c r="AD50" i="388"/>
  <c r="AC50" i="388"/>
  <c r="AB50" i="388"/>
  <c r="AA50" i="388"/>
  <c r="Z50" i="388"/>
  <c r="Y50" i="388"/>
  <c r="X50" i="388"/>
  <c r="W50" i="388"/>
  <c r="V50" i="388"/>
  <c r="U50" i="388"/>
  <c r="T50" i="388" s="1"/>
  <c r="P50" i="388"/>
  <c r="O50" i="388"/>
  <c r="N50" i="388"/>
  <c r="M50" i="388" s="1"/>
  <c r="AK49" i="388"/>
  <c r="AJ49" i="388"/>
  <c r="AI49" i="388"/>
  <c r="AH49" i="388" s="1"/>
  <c r="AD49" i="388"/>
  <c r="AB49" i="388"/>
  <c r="AC49" i="388" s="1"/>
  <c r="W49" i="388"/>
  <c r="U49" i="388"/>
  <c r="Z49" i="388" s="1"/>
  <c r="T49" i="388"/>
  <c r="S49" i="388"/>
  <c r="P49" i="388"/>
  <c r="N49" i="388"/>
  <c r="R49" i="388" s="1"/>
  <c r="M49" i="388"/>
  <c r="AN48" i="388"/>
  <c r="AK48" i="388"/>
  <c r="AI48" i="388"/>
  <c r="AM48" i="388" s="1"/>
  <c r="AH48" i="388"/>
  <c r="AG48" i="388"/>
  <c r="AF48" i="388"/>
  <c r="AD48" i="388"/>
  <c r="AB48" i="388"/>
  <c r="AE48" i="388" s="1"/>
  <c r="AA48" i="388"/>
  <c r="Z48" i="388"/>
  <c r="Y48" i="388"/>
  <c r="X48" i="388"/>
  <c r="W48" i="388"/>
  <c r="U48" i="388"/>
  <c r="V48" i="388" s="1"/>
  <c r="T48" i="388"/>
  <c r="S48" i="388"/>
  <c r="R48" i="388"/>
  <c r="Q48" i="388"/>
  <c r="P48" i="388"/>
  <c r="N48" i="388"/>
  <c r="O48" i="388" s="1"/>
  <c r="AN47" i="388"/>
  <c r="AM47" i="388"/>
  <c r="AL47" i="388"/>
  <c r="AK47" i="388"/>
  <c r="AI47" i="388"/>
  <c r="AJ47" i="388" s="1"/>
  <c r="AG47" i="388"/>
  <c r="AF47" i="388"/>
  <c r="AE47" i="388"/>
  <c r="AD47" i="388"/>
  <c r="AC47" i="388"/>
  <c r="AB47" i="388"/>
  <c r="AA47" i="388"/>
  <c r="W47" i="388"/>
  <c r="V47" i="388"/>
  <c r="U47" i="388"/>
  <c r="T47" i="388" s="1"/>
  <c r="P47" i="388"/>
  <c r="N47" i="388"/>
  <c r="O47" i="388" s="1"/>
  <c r="AK45" i="388"/>
  <c r="AI45" i="388"/>
  <c r="AN45" i="388" s="1"/>
  <c r="AD45" i="388"/>
  <c r="AB45" i="388"/>
  <c r="AG45" i="388" s="1"/>
  <c r="AA45" i="388"/>
  <c r="Z45" i="388"/>
  <c r="W45" i="388"/>
  <c r="U45" i="388"/>
  <c r="Y45" i="388" s="1"/>
  <c r="T45" i="388"/>
  <c r="S45" i="388"/>
  <c r="R45" i="388"/>
  <c r="P45" i="388"/>
  <c r="N45" i="388"/>
  <c r="Q45" i="388" s="1"/>
  <c r="M45" i="388"/>
  <c r="AN44" i="388"/>
  <c r="AM44" i="388"/>
  <c r="AK44" i="388"/>
  <c r="AI44" i="388"/>
  <c r="AL44" i="388" s="1"/>
  <c r="AH44" i="388"/>
  <c r="AG44" i="388"/>
  <c r="AF44" i="388"/>
  <c r="AE44" i="388"/>
  <c r="AD44" i="388"/>
  <c r="AC44" i="388"/>
  <c r="AB44" i="388"/>
  <c r="AA44" i="388"/>
  <c r="Z44" i="388"/>
  <c r="Y44" i="388"/>
  <c r="X44" i="388"/>
  <c r="W44" i="388"/>
  <c r="U44" i="388"/>
  <c r="V44" i="388" s="1"/>
  <c r="S44" i="388"/>
  <c r="R44" i="388"/>
  <c r="Q44" i="388"/>
  <c r="P44" i="388"/>
  <c r="O44" i="388"/>
  <c r="N44" i="388"/>
  <c r="M44" i="388"/>
  <c r="AN43" i="388"/>
  <c r="AM43" i="388"/>
  <c r="AL43" i="388"/>
  <c r="AK43" i="388"/>
  <c r="AJ43" i="388"/>
  <c r="AI43" i="388"/>
  <c r="AH43" i="388"/>
  <c r="AD43" i="388"/>
  <c r="AC43" i="388"/>
  <c r="AB43" i="388"/>
  <c r="AA43" i="388" s="1"/>
  <c r="W43" i="388"/>
  <c r="U43" i="388"/>
  <c r="V43" i="388" s="1"/>
  <c r="P43" i="388"/>
  <c r="N43" i="388"/>
  <c r="S43" i="388" s="1"/>
  <c r="M43" i="388"/>
  <c r="AK42" i="388"/>
  <c r="AI42" i="388"/>
  <c r="AN42" i="388" s="1"/>
  <c r="AH42" i="388"/>
  <c r="AG42" i="388"/>
  <c r="AD42" i="388"/>
  <c r="AB42" i="388"/>
  <c r="AF42" i="388" s="1"/>
  <c r="AA42" i="388"/>
  <c r="Z42" i="388"/>
  <c r="Y42" i="388"/>
  <c r="W42" i="388"/>
  <c r="U42" i="388"/>
  <c r="X42" i="388" s="1"/>
  <c r="T42" i="388"/>
  <c r="S42" i="388"/>
  <c r="R42" i="388"/>
  <c r="Q42" i="388"/>
  <c r="P42" i="388"/>
  <c r="N42" i="388"/>
  <c r="O42" i="388" s="1"/>
  <c r="M42" i="388"/>
  <c r="AN40" i="388"/>
  <c r="AM40" i="388"/>
  <c r="AL40" i="388"/>
  <c r="AK40" i="388"/>
  <c r="AI40" i="388"/>
  <c r="AJ40" i="388" s="1"/>
  <c r="AH40" i="388"/>
  <c r="AG40" i="388"/>
  <c r="AF40" i="388"/>
  <c r="AE40" i="388"/>
  <c r="AD40" i="388"/>
  <c r="AB40" i="388"/>
  <c r="AC40" i="388" s="1"/>
  <c r="AA40" i="388"/>
  <c r="Z40" i="388"/>
  <c r="Y40" i="388"/>
  <c r="X40" i="388"/>
  <c r="W40" i="388"/>
  <c r="V40" i="388"/>
  <c r="U40" i="388"/>
  <c r="T40" i="388"/>
  <c r="P40" i="388"/>
  <c r="O40" i="388"/>
  <c r="N40" i="388"/>
  <c r="M40" i="388" s="1"/>
  <c r="AK39" i="388"/>
  <c r="AJ39" i="388"/>
  <c r="AI39" i="388"/>
  <c r="AH39" i="388" s="1"/>
  <c r="AD39" i="388"/>
  <c r="AB39" i="388"/>
  <c r="AG39" i="388" s="1"/>
  <c r="W39" i="388"/>
  <c r="U39" i="388"/>
  <c r="Z39" i="388" s="1"/>
  <c r="T39" i="388"/>
  <c r="S39" i="388"/>
  <c r="P39" i="388"/>
  <c r="N39" i="388"/>
  <c r="R39" i="388" s="1"/>
  <c r="M39" i="388"/>
  <c r="AN38" i="388"/>
  <c r="AK38" i="388"/>
  <c r="AI38" i="388"/>
  <c r="AM38" i="388" s="1"/>
  <c r="AH38" i="388"/>
  <c r="AG38" i="388"/>
  <c r="AF38" i="388"/>
  <c r="AD38" i="388"/>
  <c r="AB38" i="388"/>
  <c r="AE38" i="388" s="1"/>
  <c r="AA38" i="388"/>
  <c r="Z38" i="388"/>
  <c r="Y38" i="388"/>
  <c r="X38" i="388"/>
  <c r="W38" i="388"/>
  <c r="V38" i="388"/>
  <c r="U38" i="388"/>
  <c r="T38" i="388"/>
  <c r="S38" i="388"/>
  <c r="R38" i="388"/>
  <c r="Q38" i="388"/>
  <c r="P38" i="388"/>
  <c r="N38" i="388"/>
  <c r="O38" i="388" s="1"/>
  <c r="AN37" i="388"/>
  <c r="AM37" i="388"/>
  <c r="AL37" i="388"/>
  <c r="AK37" i="388"/>
  <c r="AI37" i="388"/>
  <c r="AJ37" i="388" s="1"/>
  <c r="AG37" i="388"/>
  <c r="AF37" i="388"/>
  <c r="AE37" i="388"/>
  <c r="AD37" i="388"/>
  <c r="AC37" i="388"/>
  <c r="AB37" i="388"/>
  <c r="AA37" i="388"/>
  <c r="W37" i="388"/>
  <c r="V37" i="388"/>
  <c r="U37" i="388"/>
  <c r="T37" i="388" s="1"/>
  <c r="P37" i="388"/>
  <c r="N37" i="388"/>
  <c r="S37" i="388" s="1"/>
  <c r="AK35" i="388"/>
  <c r="AI35" i="388"/>
  <c r="AN35" i="388" s="1"/>
  <c r="AD35" i="388"/>
  <c r="AB35" i="388"/>
  <c r="AG35" i="388" s="1"/>
  <c r="AA35" i="388"/>
  <c r="Z35" i="388"/>
  <c r="W35" i="388"/>
  <c r="U35" i="388"/>
  <c r="Y35" i="388" s="1"/>
  <c r="T35" i="388"/>
  <c r="S35" i="388"/>
  <c r="R35" i="388"/>
  <c r="P35" i="388"/>
  <c r="N35" i="388"/>
  <c r="Q35" i="388" s="1"/>
  <c r="M35" i="388"/>
  <c r="AN34" i="388"/>
  <c r="AM34" i="388"/>
  <c r="AK34" i="388"/>
  <c r="AI34" i="388"/>
  <c r="AL34" i="388" s="1"/>
  <c r="AH34" i="388"/>
  <c r="AG34" i="388"/>
  <c r="AF34" i="388"/>
  <c r="AE34" i="388"/>
  <c r="AD34" i="388"/>
  <c r="AC34" i="388"/>
  <c r="AB34" i="388"/>
  <c r="AA34" i="388"/>
  <c r="Z34" i="388"/>
  <c r="Y34" i="388"/>
  <c r="X34" i="388"/>
  <c r="W34" i="388"/>
  <c r="U34" i="388"/>
  <c r="V34" i="388" s="1"/>
  <c r="S34" i="388"/>
  <c r="R34" i="388"/>
  <c r="Q34" i="388"/>
  <c r="P34" i="388"/>
  <c r="O34" i="388"/>
  <c r="N34" i="388"/>
  <c r="M34" i="388"/>
  <c r="AN33" i="388"/>
  <c r="AM33" i="388"/>
  <c r="AL33" i="388"/>
  <c r="AK33" i="388"/>
  <c r="AJ33" i="388"/>
  <c r="AI33" i="388"/>
  <c r="AH33" i="388"/>
  <c r="AD33" i="388"/>
  <c r="AC33" i="388"/>
  <c r="AB33" i="388"/>
  <c r="AA33" i="388" s="1"/>
  <c r="W33" i="388"/>
  <c r="U33" i="388"/>
  <c r="Z33" i="388" s="1"/>
  <c r="P33" i="388"/>
  <c r="N33" i="388"/>
  <c r="S33" i="388" s="1"/>
  <c r="M33" i="388"/>
  <c r="AK32" i="388"/>
  <c r="AI32" i="388"/>
  <c r="AN32" i="388" s="1"/>
  <c r="AH32" i="388"/>
  <c r="AG32" i="388"/>
  <c r="AD32" i="388"/>
  <c r="AB32" i="388"/>
  <c r="AF32" i="388" s="1"/>
  <c r="AA32" i="388"/>
  <c r="Z32" i="388"/>
  <c r="Y32" i="388"/>
  <c r="W32" i="388"/>
  <c r="U32" i="388"/>
  <c r="X32" i="388" s="1"/>
  <c r="T32" i="388"/>
  <c r="S32" i="388"/>
  <c r="R32" i="388"/>
  <c r="Q32" i="388"/>
  <c r="P32" i="388"/>
  <c r="O32" i="388"/>
  <c r="N32" i="388"/>
  <c r="M32" i="388"/>
  <c r="AN31" i="388"/>
  <c r="AM31" i="388"/>
  <c r="AL31" i="388"/>
  <c r="AK31" i="388"/>
  <c r="AJ31" i="388"/>
  <c r="AI31" i="388"/>
  <c r="AH31" i="388"/>
  <c r="AG31" i="388"/>
  <c r="AF31" i="388"/>
  <c r="AE31" i="388"/>
  <c r="AD31" i="388"/>
  <c r="AB31" i="388"/>
  <c r="AC31" i="388" s="1"/>
  <c r="Z31" i="388"/>
  <c r="Y31" i="388"/>
  <c r="X31" i="388"/>
  <c r="W31" i="388"/>
  <c r="V31" i="388"/>
  <c r="U31" i="388"/>
  <c r="T31" i="388"/>
  <c r="P31" i="388"/>
  <c r="O31" i="388"/>
  <c r="N31" i="388"/>
  <c r="M31" i="388" s="1"/>
  <c r="AK30" i="388"/>
  <c r="AJ30" i="388"/>
  <c r="AI30" i="388"/>
  <c r="AH30" i="388" s="1"/>
  <c r="AD30" i="388"/>
  <c r="AB30" i="388"/>
  <c r="AG30" i="388" s="1"/>
  <c r="W30" i="388"/>
  <c r="U30" i="388"/>
  <c r="Z30" i="388" s="1"/>
  <c r="T30" i="388"/>
  <c r="S30" i="388"/>
  <c r="P30" i="388"/>
  <c r="N30" i="388"/>
  <c r="R30" i="388" s="1"/>
  <c r="M30" i="388"/>
  <c r="L18" i="388"/>
  <c r="L17" i="388"/>
  <c r="L15" i="388"/>
  <c r="L14" i="388"/>
  <c r="L13" i="388"/>
  <c r="L12" i="388"/>
  <c r="AK59" i="387"/>
  <c r="AI59" i="387"/>
  <c r="AN59" i="387" s="1"/>
  <c r="AD59" i="387"/>
  <c r="AB59" i="387"/>
  <c r="AC59" i="387" s="1"/>
  <c r="AA59" i="387"/>
  <c r="W59" i="387"/>
  <c r="U59" i="387"/>
  <c r="Z59" i="387" s="1"/>
  <c r="T59" i="387"/>
  <c r="P59" i="387"/>
  <c r="N59" i="387"/>
  <c r="S59" i="387" s="1"/>
  <c r="AK58" i="387"/>
  <c r="AI58" i="387"/>
  <c r="AH58" i="387" s="1"/>
  <c r="AD58" i="387"/>
  <c r="AB58" i="387"/>
  <c r="AG58" i="387" s="1"/>
  <c r="AA58" i="387"/>
  <c r="W58" i="387"/>
  <c r="U58" i="387"/>
  <c r="X58" i="387" s="1"/>
  <c r="P58" i="387"/>
  <c r="N58" i="387"/>
  <c r="S58" i="387" s="1"/>
  <c r="AK57" i="387"/>
  <c r="AI57" i="387"/>
  <c r="AN57" i="387" s="1"/>
  <c r="AD57" i="387"/>
  <c r="AB57" i="387"/>
  <c r="AG57" i="387" s="1"/>
  <c r="W57" i="387"/>
  <c r="U57" i="387"/>
  <c r="Z57" i="387" s="1"/>
  <c r="T57" i="387"/>
  <c r="P57" i="387"/>
  <c r="N57" i="387"/>
  <c r="S57" i="387" s="1"/>
  <c r="AK56" i="387"/>
  <c r="AI56" i="387"/>
  <c r="AL56" i="387" s="1"/>
  <c r="AD56" i="387"/>
  <c r="AB56" i="387"/>
  <c r="AG56" i="387" s="1"/>
  <c r="W56" i="387"/>
  <c r="U56" i="387"/>
  <c r="Z56" i="387" s="1"/>
  <c r="P56" i="387"/>
  <c r="N56" i="387"/>
  <c r="S56" i="387" s="1"/>
  <c r="M56" i="387"/>
  <c r="AK55" i="387"/>
  <c r="AI55" i="387"/>
  <c r="AN55" i="387" s="1"/>
  <c r="AD55" i="387"/>
  <c r="AB55" i="387"/>
  <c r="AE55" i="387" s="1"/>
  <c r="AA55" i="387"/>
  <c r="W55" i="387"/>
  <c r="U55" i="387"/>
  <c r="Y55" i="387" s="1"/>
  <c r="P55" i="387"/>
  <c r="N55" i="387"/>
  <c r="O55" i="387" s="1"/>
  <c r="M55" i="387"/>
  <c r="AK54" i="387"/>
  <c r="AI54" i="387"/>
  <c r="AN54" i="387" s="1"/>
  <c r="AD54" i="387"/>
  <c r="AB54" i="387"/>
  <c r="AC54" i="387" s="1"/>
  <c r="AA54" i="387"/>
  <c r="W54" i="387"/>
  <c r="U54" i="387"/>
  <c r="V54" i="387" s="1"/>
  <c r="T54" i="387"/>
  <c r="P54" i="387"/>
  <c r="N54" i="387"/>
  <c r="S54" i="387" s="1"/>
  <c r="AK53" i="387"/>
  <c r="AI53" i="387"/>
  <c r="AM53" i="387" s="1"/>
  <c r="AH53" i="387"/>
  <c r="AD53" i="387"/>
  <c r="AB53" i="387"/>
  <c r="AG53" i="387" s="1"/>
  <c r="W53" i="387"/>
  <c r="U53" i="387"/>
  <c r="Y53" i="387" s="1"/>
  <c r="T53" i="387"/>
  <c r="P53" i="387"/>
  <c r="N53" i="387"/>
  <c r="S53" i="387" s="1"/>
  <c r="M53" i="387"/>
  <c r="AK47" i="387"/>
  <c r="AI47" i="387"/>
  <c r="AD47" i="387"/>
  <c r="AB47" i="387"/>
  <c r="AG47" i="387" s="1"/>
  <c r="W47" i="387"/>
  <c r="U47" i="387"/>
  <c r="T47" i="387" s="1"/>
  <c r="P47" i="387"/>
  <c r="N47" i="387"/>
  <c r="S47" i="387" s="1"/>
  <c r="AK52" i="387"/>
  <c r="AI52" i="387"/>
  <c r="AN52" i="387" s="1"/>
  <c r="AD52" i="387"/>
  <c r="AB52" i="387"/>
  <c r="AA52" i="387" s="1"/>
  <c r="W52" i="387"/>
  <c r="U52" i="387"/>
  <c r="T52" i="387" s="1"/>
  <c r="P52" i="387"/>
  <c r="N52" i="387"/>
  <c r="R52" i="387" s="1"/>
  <c r="AK51" i="387"/>
  <c r="AI51" i="387"/>
  <c r="AM51" i="387" s="1"/>
  <c r="AH51" i="387"/>
  <c r="AD51" i="387"/>
  <c r="AB51" i="387"/>
  <c r="AG51" i="387" s="1"/>
  <c r="W51" i="387"/>
  <c r="U51" i="387"/>
  <c r="Z51" i="387" s="1"/>
  <c r="P51" i="387"/>
  <c r="N51" i="387"/>
  <c r="M51" i="387" s="1"/>
  <c r="AK50" i="387"/>
  <c r="AI50" i="387"/>
  <c r="AN50" i="387" s="1"/>
  <c r="AD50" i="387"/>
  <c r="AB50" i="387"/>
  <c r="AA50" i="387"/>
  <c r="W50" i="387"/>
  <c r="U50" i="387"/>
  <c r="T50" i="387" s="1"/>
  <c r="P50" i="387"/>
  <c r="N50" i="387"/>
  <c r="O50" i="387" s="1"/>
  <c r="M50" i="387"/>
  <c r="AK49" i="387"/>
  <c r="AI49" i="387"/>
  <c r="AN49" i="387" s="1"/>
  <c r="AD49" i="387"/>
  <c r="AB49" i="387"/>
  <c r="AG49" i="387" s="1"/>
  <c r="W49" i="387"/>
  <c r="U49" i="387"/>
  <c r="Y49" i="387" s="1"/>
  <c r="P49" i="387"/>
  <c r="N49" i="387"/>
  <c r="Q49" i="387" s="1"/>
  <c r="AK48" i="387"/>
  <c r="AI48" i="387"/>
  <c r="AJ48" i="387" s="1"/>
  <c r="AD48" i="387"/>
  <c r="AB48" i="387"/>
  <c r="AG48" i="387" s="1"/>
  <c r="W48" i="387"/>
  <c r="U48" i="387"/>
  <c r="P48" i="387"/>
  <c r="N48" i="387"/>
  <c r="S48" i="387" s="1"/>
  <c r="AK46" i="387"/>
  <c r="AI46" i="387"/>
  <c r="AH46" i="387" s="1"/>
  <c r="AD46" i="387"/>
  <c r="AB46" i="387"/>
  <c r="AG46" i="387" s="1"/>
  <c r="W46" i="387"/>
  <c r="U46" i="387"/>
  <c r="Z46" i="387" s="1"/>
  <c r="P46" i="387"/>
  <c r="N46" i="387"/>
  <c r="Q46" i="387" s="1"/>
  <c r="AK45" i="387"/>
  <c r="AI45" i="387"/>
  <c r="AN45" i="387" s="1"/>
  <c r="AD45" i="387"/>
  <c r="AB45" i="387"/>
  <c r="AF45" i="387" s="1"/>
  <c r="W45" i="387"/>
  <c r="U45" i="387"/>
  <c r="Z45" i="387" s="1"/>
  <c r="P45" i="387"/>
  <c r="N45" i="387"/>
  <c r="S45" i="387" s="1"/>
  <c r="AK44" i="387"/>
  <c r="AI44" i="387"/>
  <c r="AN44" i="387" s="1"/>
  <c r="AD44" i="387"/>
  <c r="AB44" i="387"/>
  <c r="AA44" i="387" s="1"/>
  <c r="W44" i="387"/>
  <c r="U44" i="387"/>
  <c r="Z44" i="387" s="1"/>
  <c r="P44" i="387"/>
  <c r="N44" i="387"/>
  <c r="S44" i="387" s="1"/>
  <c r="AK42" i="387"/>
  <c r="AI42" i="387"/>
  <c r="AH42" i="387" s="1"/>
  <c r="AD42" i="387"/>
  <c r="AB42" i="387"/>
  <c r="AG42" i="387" s="1"/>
  <c r="W42" i="387"/>
  <c r="U42" i="387"/>
  <c r="Z42" i="387" s="1"/>
  <c r="P42" i="387"/>
  <c r="N42" i="387"/>
  <c r="R42" i="387" s="1"/>
  <c r="AK41" i="387"/>
  <c r="AI41" i="387"/>
  <c r="AH41" i="387" s="1"/>
  <c r="AD41" i="387"/>
  <c r="AB41" i="387"/>
  <c r="AG41" i="387" s="1"/>
  <c r="W41" i="387"/>
  <c r="U41" i="387"/>
  <c r="V41" i="387" s="1"/>
  <c r="P41" i="387"/>
  <c r="N41" i="387"/>
  <c r="S41" i="387" s="1"/>
  <c r="AK40" i="387"/>
  <c r="AI40" i="387"/>
  <c r="AJ40" i="387" s="1"/>
  <c r="AD40" i="387"/>
  <c r="AB40" i="387"/>
  <c r="AG40" i="387" s="1"/>
  <c r="AA40" i="387"/>
  <c r="W40" i="387"/>
  <c r="U40" i="387"/>
  <c r="T40" i="387" s="1"/>
  <c r="P40" i="387"/>
  <c r="N40" i="387"/>
  <c r="S40" i="387" s="1"/>
  <c r="AK38" i="387"/>
  <c r="AI38" i="387"/>
  <c r="AN38" i="387" s="1"/>
  <c r="AH38" i="387"/>
  <c r="AD38" i="387"/>
  <c r="AB38" i="387"/>
  <c r="AE38" i="387" s="1"/>
  <c r="W38" i="387"/>
  <c r="U38" i="387"/>
  <c r="Z38" i="387" s="1"/>
  <c r="P38" i="387"/>
  <c r="N38" i="387"/>
  <c r="O38" i="387" s="1"/>
  <c r="AK37" i="387"/>
  <c r="AI37" i="387"/>
  <c r="AN37" i="387" s="1"/>
  <c r="AD37" i="387"/>
  <c r="AB37" i="387"/>
  <c r="AF37" i="387" s="1"/>
  <c r="W37" i="387"/>
  <c r="U37" i="387"/>
  <c r="T37" i="387" s="1"/>
  <c r="P37" i="387"/>
  <c r="N37" i="387"/>
  <c r="M37" i="387" s="1"/>
  <c r="AK36" i="387"/>
  <c r="AI36" i="387"/>
  <c r="AN36" i="387" s="1"/>
  <c r="AD36" i="387"/>
  <c r="AB36" i="387"/>
  <c r="AG36" i="387" s="1"/>
  <c r="W36" i="387"/>
  <c r="U36" i="387"/>
  <c r="Z36" i="387" s="1"/>
  <c r="P36" i="387"/>
  <c r="N36" i="387"/>
  <c r="Q36" i="387" s="1"/>
  <c r="M36" i="387"/>
  <c r="AK35" i="387"/>
  <c r="AI35" i="387"/>
  <c r="AN35" i="387" s="1"/>
  <c r="AD35" i="387"/>
  <c r="AB35" i="387"/>
  <c r="AF35" i="387" s="1"/>
  <c r="W35" i="387"/>
  <c r="U35" i="387"/>
  <c r="Z35" i="387" s="1"/>
  <c r="P35" i="387"/>
  <c r="N35" i="387"/>
  <c r="S35" i="387" s="1"/>
  <c r="AK34" i="387"/>
  <c r="AI34" i="387"/>
  <c r="AJ34" i="387" s="1"/>
  <c r="AD34" i="387"/>
  <c r="AB34" i="387"/>
  <c r="AG34" i="387" s="1"/>
  <c r="W34" i="387"/>
  <c r="U34" i="387"/>
  <c r="T34" i="387" s="1"/>
  <c r="P34" i="387"/>
  <c r="N34" i="387"/>
  <c r="Q34" i="387" s="1"/>
  <c r="AK33" i="387"/>
  <c r="AI33" i="387"/>
  <c r="AH33" i="387" s="1"/>
  <c r="AD33" i="387"/>
  <c r="AB33" i="387"/>
  <c r="AG33" i="387" s="1"/>
  <c r="W33" i="387"/>
  <c r="U33" i="387"/>
  <c r="Z33" i="387" s="1"/>
  <c r="P33" i="387"/>
  <c r="N33" i="387"/>
  <c r="M33" i="387" s="1"/>
  <c r="AK32" i="387"/>
  <c r="AI32" i="387"/>
  <c r="AL32" i="387" s="1"/>
  <c r="AD32" i="387"/>
  <c r="AB32" i="387"/>
  <c r="AC32" i="387" s="1"/>
  <c r="W32" i="387"/>
  <c r="U32" i="387"/>
  <c r="Y32" i="387" s="1"/>
  <c r="P32" i="387"/>
  <c r="N32" i="387"/>
  <c r="AK31" i="387"/>
  <c r="AI31" i="387"/>
  <c r="AM31" i="387" s="1"/>
  <c r="AD31" i="387"/>
  <c r="AB31" i="387"/>
  <c r="AA31" i="387" s="1"/>
  <c r="W31" i="387"/>
  <c r="U31" i="387"/>
  <c r="Z31" i="387" s="1"/>
  <c r="P31" i="387"/>
  <c r="N31" i="387"/>
  <c r="S31" i="387" s="1"/>
  <c r="AK30" i="387"/>
  <c r="AI30" i="387"/>
  <c r="AH30" i="387" s="1"/>
  <c r="AD30" i="387"/>
  <c r="AB30" i="387"/>
  <c r="AG30" i="387" s="1"/>
  <c r="AA30" i="387"/>
  <c r="W30" i="387"/>
  <c r="U30" i="387"/>
  <c r="Y30" i="387" s="1"/>
  <c r="P30" i="387"/>
  <c r="N30" i="387"/>
  <c r="S30" i="387" s="1"/>
  <c r="L18" i="387"/>
  <c r="L17" i="387"/>
  <c r="L15" i="387"/>
  <c r="L14" i="387"/>
  <c r="L13" i="387"/>
  <c r="L12" i="387"/>
  <c r="N47" i="386"/>
  <c r="M47" i="386" s="1"/>
  <c r="P47" i="386"/>
  <c r="U47" i="386"/>
  <c r="T47" i="386" s="1"/>
  <c r="W47" i="386"/>
  <c r="AB47" i="386"/>
  <c r="AA47" i="386" s="1"/>
  <c r="AD47" i="386"/>
  <c r="AI47" i="386"/>
  <c r="AH47" i="386" s="1"/>
  <c r="AJ47" i="386"/>
  <c r="AK47" i="386"/>
  <c r="AL47" i="386"/>
  <c r="AK58" i="386"/>
  <c r="AI58" i="386"/>
  <c r="AL58" i="386" s="1"/>
  <c r="AD58" i="386"/>
  <c r="AB58" i="386"/>
  <c r="AC58" i="386" s="1"/>
  <c r="W58" i="386"/>
  <c r="U58" i="386"/>
  <c r="Z58" i="386" s="1"/>
  <c r="P58" i="386"/>
  <c r="N58" i="386"/>
  <c r="M58" i="386" s="1"/>
  <c r="AK57" i="386"/>
  <c r="AI57" i="386"/>
  <c r="AN57" i="386" s="1"/>
  <c r="AD57" i="386"/>
  <c r="AB57" i="386"/>
  <c r="AG57" i="386" s="1"/>
  <c r="AA57" i="386"/>
  <c r="W57" i="386"/>
  <c r="U57" i="386"/>
  <c r="T57" i="386" s="1"/>
  <c r="P57" i="386"/>
  <c r="N57" i="386"/>
  <c r="S57" i="386" s="1"/>
  <c r="AK56" i="386"/>
  <c r="AI56" i="386"/>
  <c r="AM56" i="386" s="1"/>
  <c r="AD56" i="386"/>
  <c r="AB56" i="386"/>
  <c r="AF56" i="386" s="1"/>
  <c r="W56" i="386"/>
  <c r="U56" i="386"/>
  <c r="V56" i="386" s="1"/>
  <c r="P56" i="386"/>
  <c r="N56" i="386"/>
  <c r="Q56" i="386" s="1"/>
  <c r="AK55" i="386"/>
  <c r="AI55" i="386"/>
  <c r="AJ55" i="386" s="1"/>
  <c r="AD55" i="386"/>
  <c r="AB55" i="386"/>
  <c r="AF55" i="386" s="1"/>
  <c r="W55" i="386"/>
  <c r="U55" i="386"/>
  <c r="V55" i="386" s="1"/>
  <c r="P55" i="386"/>
  <c r="N55" i="386"/>
  <c r="O55" i="386" s="1"/>
  <c r="AK54" i="386"/>
  <c r="AI54" i="386"/>
  <c r="AH54" i="386" s="1"/>
  <c r="AD54" i="386"/>
  <c r="AB54" i="386"/>
  <c r="AG54" i="386" s="1"/>
  <c r="W54" i="386"/>
  <c r="U54" i="386"/>
  <c r="Z54" i="386" s="1"/>
  <c r="P54" i="386"/>
  <c r="N54" i="386"/>
  <c r="Q54" i="386" s="1"/>
  <c r="AK52" i="386"/>
  <c r="AI52" i="386"/>
  <c r="AN52" i="386" s="1"/>
  <c r="AD52" i="386"/>
  <c r="AB52" i="386"/>
  <c r="AA52" i="386" s="1"/>
  <c r="W52" i="386"/>
  <c r="U52" i="386"/>
  <c r="Z52" i="386" s="1"/>
  <c r="P52" i="386"/>
  <c r="N52" i="386"/>
  <c r="M52" i="386" s="1"/>
  <c r="AK51" i="386"/>
  <c r="AI51" i="386"/>
  <c r="AJ51" i="386" s="1"/>
  <c r="AD51" i="386"/>
  <c r="AB51" i="386"/>
  <c r="AA51" i="386" s="1"/>
  <c r="W51" i="386"/>
  <c r="U51" i="386"/>
  <c r="X51" i="386" s="1"/>
  <c r="P51" i="386"/>
  <c r="N51" i="386"/>
  <c r="Q51" i="386" s="1"/>
  <c r="AK50" i="386"/>
  <c r="AI50" i="386"/>
  <c r="AN50" i="386" s="1"/>
  <c r="AD50" i="386"/>
  <c r="AB50" i="386"/>
  <c r="AC50" i="386" s="1"/>
  <c r="W50" i="386"/>
  <c r="U50" i="386"/>
  <c r="T50" i="386" s="1"/>
  <c r="P50" i="386"/>
  <c r="N50" i="386"/>
  <c r="S50" i="386" s="1"/>
  <c r="AK49" i="386"/>
  <c r="AI49" i="386"/>
  <c r="AJ49" i="386" s="1"/>
  <c r="AH49" i="386"/>
  <c r="AD49" i="386"/>
  <c r="AB49" i="386"/>
  <c r="AA49" i="386" s="1"/>
  <c r="W49" i="386"/>
  <c r="U49" i="386"/>
  <c r="Z49" i="386" s="1"/>
  <c r="T49" i="386"/>
  <c r="P49" i="386"/>
  <c r="N49" i="386"/>
  <c r="R49" i="386" s="1"/>
  <c r="AK48" i="386"/>
  <c r="AI48" i="386"/>
  <c r="AN48" i="386" s="1"/>
  <c r="AD48" i="386"/>
  <c r="AB48" i="386"/>
  <c r="AE48" i="386" s="1"/>
  <c r="W48" i="386"/>
  <c r="U48" i="386"/>
  <c r="Z48" i="386" s="1"/>
  <c r="P48" i="386"/>
  <c r="N48" i="386"/>
  <c r="S48" i="386" s="1"/>
  <c r="AK46" i="386"/>
  <c r="AI46" i="386"/>
  <c r="AN46" i="386" s="1"/>
  <c r="AD46" i="386"/>
  <c r="AB46" i="386"/>
  <c r="AA46" i="386" s="1"/>
  <c r="W46" i="386"/>
  <c r="U46" i="386"/>
  <c r="T46" i="386" s="1"/>
  <c r="P46" i="386"/>
  <c r="N46" i="386"/>
  <c r="Q46" i="386" s="1"/>
  <c r="AK45" i="386"/>
  <c r="AI45" i="386"/>
  <c r="AL45" i="386" s="1"/>
  <c r="AD45" i="386"/>
  <c r="AB45" i="386"/>
  <c r="AE45" i="386" s="1"/>
  <c r="W45" i="386"/>
  <c r="U45" i="386"/>
  <c r="V45" i="386" s="1"/>
  <c r="P45" i="386"/>
  <c r="N45" i="386"/>
  <c r="S45" i="386" s="1"/>
  <c r="AK44" i="386"/>
  <c r="AI44" i="386"/>
  <c r="AH44" i="386" s="1"/>
  <c r="AD44" i="386"/>
  <c r="AB44" i="386"/>
  <c r="AG44" i="386" s="1"/>
  <c r="W44" i="386"/>
  <c r="U44" i="386"/>
  <c r="V44" i="386" s="1"/>
  <c r="P44" i="386"/>
  <c r="N44" i="386"/>
  <c r="M44" i="386" s="1"/>
  <c r="AK43" i="386"/>
  <c r="AI43" i="386"/>
  <c r="AN43" i="386" s="1"/>
  <c r="AD43" i="386"/>
  <c r="AB43" i="386"/>
  <c r="AF43" i="386" s="1"/>
  <c r="W43" i="386"/>
  <c r="U43" i="386"/>
  <c r="Y43" i="386" s="1"/>
  <c r="P43" i="386"/>
  <c r="N43" i="386"/>
  <c r="O43" i="386" s="1"/>
  <c r="AK42" i="386"/>
  <c r="AI42" i="386"/>
  <c r="AH42" i="386" s="1"/>
  <c r="AD42" i="386"/>
  <c r="AB42" i="386"/>
  <c r="AG42" i="386" s="1"/>
  <c r="W42" i="386"/>
  <c r="U42" i="386"/>
  <c r="Y42" i="386" s="1"/>
  <c r="P42" i="386"/>
  <c r="N42" i="386"/>
  <c r="O42" i="386" s="1"/>
  <c r="AK40" i="386"/>
  <c r="AI40" i="386"/>
  <c r="AH40" i="386" s="1"/>
  <c r="AD40" i="386"/>
  <c r="AB40" i="386"/>
  <c r="AG40" i="386" s="1"/>
  <c r="W40" i="386"/>
  <c r="U40" i="386"/>
  <c r="V40" i="386" s="1"/>
  <c r="P40" i="386"/>
  <c r="N40" i="386"/>
  <c r="S40" i="386" s="1"/>
  <c r="AK39" i="386"/>
  <c r="AI39" i="386"/>
  <c r="AJ39" i="386" s="1"/>
  <c r="AD39" i="386"/>
  <c r="AB39" i="386"/>
  <c r="AG39" i="386" s="1"/>
  <c r="W39" i="386"/>
  <c r="U39" i="386"/>
  <c r="T39" i="386" s="1"/>
  <c r="P39" i="386"/>
  <c r="N39" i="386"/>
  <c r="S39" i="386" s="1"/>
  <c r="AK38" i="386"/>
  <c r="AI38" i="386"/>
  <c r="AJ38" i="386" s="1"/>
  <c r="AH38" i="386"/>
  <c r="AD38" i="386"/>
  <c r="AB38" i="386"/>
  <c r="AA38" i="386" s="1"/>
  <c r="W38" i="386"/>
  <c r="U38" i="386"/>
  <c r="V38" i="386" s="1"/>
  <c r="P38" i="386"/>
  <c r="N38" i="386"/>
  <c r="Q38" i="386" s="1"/>
  <c r="AK37" i="386"/>
  <c r="AI37" i="386"/>
  <c r="AM37" i="386" s="1"/>
  <c r="AD37" i="386"/>
  <c r="AB37" i="386"/>
  <c r="AG37" i="386" s="1"/>
  <c r="W37" i="386"/>
  <c r="U37" i="386"/>
  <c r="Z37" i="386" s="1"/>
  <c r="P37" i="386"/>
  <c r="N37" i="386"/>
  <c r="M37" i="386" s="1"/>
  <c r="AK36" i="386"/>
  <c r="AI36" i="386"/>
  <c r="AM36" i="386" s="1"/>
  <c r="AD36" i="386"/>
  <c r="AB36" i="386"/>
  <c r="AC36" i="386" s="1"/>
  <c r="W36" i="386"/>
  <c r="U36" i="386"/>
  <c r="T36" i="386" s="1"/>
  <c r="P36" i="386"/>
  <c r="N36" i="386"/>
  <c r="S36" i="386" s="1"/>
  <c r="AK34" i="386"/>
  <c r="AI34" i="386"/>
  <c r="AJ34" i="386" s="1"/>
  <c r="AD34" i="386"/>
  <c r="AB34" i="386"/>
  <c r="AG34" i="386" s="1"/>
  <c r="W34" i="386"/>
  <c r="U34" i="386"/>
  <c r="Z34" i="386" s="1"/>
  <c r="P34" i="386"/>
  <c r="N34" i="386"/>
  <c r="O34" i="386" s="1"/>
  <c r="AK33" i="386"/>
  <c r="AI33" i="386"/>
  <c r="AH33" i="386" s="1"/>
  <c r="AD33" i="386"/>
  <c r="AB33" i="386"/>
  <c r="AG33" i="386" s="1"/>
  <c r="W33" i="386"/>
  <c r="U33" i="386"/>
  <c r="T33" i="386" s="1"/>
  <c r="P33" i="386"/>
  <c r="N33" i="386"/>
  <c r="M33" i="386"/>
  <c r="AK32" i="386"/>
  <c r="AI32" i="386"/>
  <c r="AN32" i="386" s="1"/>
  <c r="AD32" i="386"/>
  <c r="AB32" i="386"/>
  <c r="AE32" i="386" s="1"/>
  <c r="W32" i="386"/>
  <c r="U32" i="386"/>
  <c r="X32" i="386" s="1"/>
  <c r="P32" i="386"/>
  <c r="N32" i="386"/>
  <c r="O32" i="386" s="1"/>
  <c r="AK31" i="386"/>
  <c r="AI31" i="386"/>
  <c r="AN31" i="386" s="1"/>
  <c r="AD31" i="386"/>
  <c r="AB31" i="386"/>
  <c r="AA31" i="386" s="1"/>
  <c r="W31" i="386"/>
  <c r="U31" i="386"/>
  <c r="Z31" i="386" s="1"/>
  <c r="P31" i="386"/>
  <c r="N31" i="386"/>
  <c r="S31" i="386" s="1"/>
  <c r="AK30" i="386"/>
  <c r="AI30" i="386"/>
  <c r="AH30" i="386" s="1"/>
  <c r="AD30" i="386"/>
  <c r="AB30" i="386"/>
  <c r="AA30" i="386" s="1"/>
  <c r="W30" i="386"/>
  <c r="U30" i="386"/>
  <c r="Y30" i="386" s="1"/>
  <c r="P30" i="386"/>
  <c r="N30" i="386"/>
  <c r="R30" i="386" s="1"/>
  <c r="L18" i="386"/>
  <c r="L17" i="386"/>
  <c r="L15" i="386"/>
  <c r="L14" i="386"/>
  <c r="L13" i="386"/>
  <c r="L12" i="386"/>
  <c r="AK50" i="385"/>
  <c r="AI50" i="385"/>
  <c r="AN50" i="385" s="1"/>
  <c r="AD50" i="385"/>
  <c r="AB50" i="385"/>
  <c r="AG50" i="385" s="1"/>
  <c r="W50" i="385"/>
  <c r="U50" i="385"/>
  <c r="Z50" i="385" s="1"/>
  <c r="P50" i="385"/>
  <c r="N50" i="385"/>
  <c r="S50" i="385" s="1"/>
  <c r="AK49" i="385"/>
  <c r="AI49" i="385"/>
  <c r="AN49" i="385" s="1"/>
  <c r="AD49" i="385"/>
  <c r="AB49" i="385"/>
  <c r="AE49" i="385" s="1"/>
  <c r="W49" i="385"/>
  <c r="U49" i="385"/>
  <c r="Z49" i="385" s="1"/>
  <c r="T49" i="385"/>
  <c r="P49" i="385"/>
  <c r="N49" i="385"/>
  <c r="S49" i="385" s="1"/>
  <c r="M49" i="385"/>
  <c r="AK48" i="385"/>
  <c r="AI48" i="385"/>
  <c r="AN48" i="385" s="1"/>
  <c r="AD48" i="385"/>
  <c r="AB48" i="385"/>
  <c r="AC48" i="385" s="1"/>
  <c r="AA48" i="385"/>
  <c r="W48" i="385"/>
  <c r="U48" i="385"/>
  <c r="V48" i="385" s="1"/>
  <c r="P48" i="385"/>
  <c r="N48" i="385"/>
  <c r="S48" i="385" s="1"/>
  <c r="AK47" i="385"/>
  <c r="AI47" i="385"/>
  <c r="AN47" i="385" s="1"/>
  <c r="AD47" i="385"/>
  <c r="AB47" i="385"/>
  <c r="AG47" i="385" s="1"/>
  <c r="W47" i="385"/>
  <c r="U47" i="385"/>
  <c r="V47" i="385" s="1"/>
  <c r="P47" i="385"/>
  <c r="N47" i="385"/>
  <c r="S47" i="385" s="1"/>
  <c r="AK51" i="385"/>
  <c r="AI51" i="385"/>
  <c r="AN51" i="385" s="1"/>
  <c r="AD51" i="385"/>
  <c r="AB51" i="385"/>
  <c r="AF51" i="385" s="1"/>
  <c r="W51" i="385"/>
  <c r="U51" i="385"/>
  <c r="T51" i="385" s="1"/>
  <c r="P51" i="385"/>
  <c r="N51" i="385"/>
  <c r="S51" i="385" s="1"/>
  <c r="AK45" i="385"/>
  <c r="AI45" i="385"/>
  <c r="AL45" i="385" s="1"/>
  <c r="AD45" i="385"/>
  <c r="AB45" i="385"/>
  <c r="AG45" i="385" s="1"/>
  <c r="W45" i="385"/>
  <c r="U45" i="385"/>
  <c r="Z45" i="385" s="1"/>
  <c r="P45" i="385"/>
  <c r="N45" i="385"/>
  <c r="Q45" i="385" s="1"/>
  <c r="AK44" i="385"/>
  <c r="AI44" i="385"/>
  <c r="AH44" i="385" s="1"/>
  <c r="AD44" i="385"/>
  <c r="AB44" i="385"/>
  <c r="AG44" i="385" s="1"/>
  <c r="W44" i="385"/>
  <c r="U44" i="385"/>
  <c r="Z44" i="385" s="1"/>
  <c r="P44" i="385"/>
  <c r="N44" i="385"/>
  <c r="O44" i="385" s="1"/>
  <c r="AK43" i="385"/>
  <c r="AI43" i="385"/>
  <c r="AM43" i="385" s="1"/>
  <c r="AD43" i="385"/>
  <c r="AB43" i="385"/>
  <c r="AE43" i="385" s="1"/>
  <c r="W43" i="385"/>
  <c r="U43" i="385"/>
  <c r="Z43" i="385" s="1"/>
  <c r="P43" i="385"/>
  <c r="N43" i="385"/>
  <c r="R43" i="385" s="1"/>
  <c r="AK42" i="385"/>
  <c r="AI42" i="385"/>
  <c r="AJ42" i="385" s="1"/>
  <c r="AH42" i="385"/>
  <c r="AD42" i="385"/>
  <c r="AB42" i="385"/>
  <c r="AG42" i="385" s="1"/>
  <c r="W42" i="385"/>
  <c r="U42" i="385"/>
  <c r="Z42" i="385" s="1"/>
  <c r="P42" i="385"/>
  <c r="N42" i="385"/>
  <c r="O42" i="385" s="1"/>
  <c r="AK40" i="385"/>
  <c r="AI40" i="385"/>
  <c r="AJ40" i="385" s="1"/>
  <c r="AH40" i="385"/>
  <c r="AD40" i="385"/>
  <c r="AB40" i="385"/>
  <c r="AC40" i="385" s="1"/>
  <c r="W40" i="385"/>
  <c r="U40" i="385"/>
  <c r="V40" i="385" s="1"/>
  <c r="P40" i="385"/>
  <c r="N40" i="385"/>
  <c r="S40" i="385" s="1"/>
  <c r="M40" i="385"/>
  <c r="AK39" i="385"/>
  <c r="AI39" i="385"/>
  <c r="AN39" i="385" s="1"/>
  <c r="AD39" i="385"/>
  <c r="AB39" i="385"/>
  <c r="AG39" i="385" s="1"/>
  <c r="W39" i="385"/>
  <c r="U39" i="385"/>
  <c r="T39" i="385" s="1"/>
  <c r="P39" i="385"/>
  <c r="N39" i="385"/>
  <c r="S39" i="385" s="1"/>
  <c r="AK38" i="385"/>
  <c r="AI38" i="385"/>
  <c r="AN38" i="385" s="1"/>
  <c r="AD38" i="385"/>
  <c r="AB38" i="385"/>
  <c r="AG38" i="385" s="1"/>
  <c r="W38" i="385"/>
  <c r="U38" i="385"/>
  <c r="X38" i="385" s="1"/>
  <c r="P38" i="385"/>
  <c r="N38" i="385"/>
  <c r="S38" i="385" s="1"/>
  <c r="AK37" i="385"/>
  <c r="AI37" i="385"/>
  <c r="AN37" i="385" s="1"/>
  <c r="AD37" i="385"/>
  <c r="AB37" i="385"/>
  <c r="AF37" i="385" s="1"/>
  <c r="W37" i="385"/>
  <c r="U37" i="385"/>
  <c r="Z37" i="385" s="1"/>
  <c r="P37" i="385"/>
  <c r="N37" i="385"/>
  <c r="M37" i="385" s="1"/>
  <c r="AK35" i="385"/>
  <c r="AI35" i="385"/>
  <c r="AN35" i="385" s="1"/>
  <c r="AD35" i="385"/>
  <c r="AB35" i="385"/>
  <c r="AE35" i="385" s="1"/>
  <c r="W35" i="385"/>
  <c r="U35" i="385"/>
  <c r="Z35" i="385" s="1"/>
  <c r="P35" i="385"/>
  <c r="N35" i="385"/>
  <c r="O35" i="385" s="1"/>
  <c r="AK34" i="385"/>
  <c r="AI34" i="385"/>
  <c r="AJ34" i="385" s="1"/>
  <c r="AD34" i="385"/>
  <c r="AB34" i="385"/>
  <c r="AG34" i="385" s="1"/>
  <c r="W34" i="385"/>
  <c r="U34" i="385"/>
  <c r="V34" i="385" s="1"/>
  <c r="P34" i="385"/>
  <c r="N34" i="385"/>
  <c r="Q34" i="385" s="1"/>
  <c r="AK32" i="385"/>
  <c r="AI32" i="385"/>
  <c r="AM32" i="385" s="1"/>
  <c r="AD32" i="385"/>
  <c r="AB32" i="385"/>
  <c r="AC32" i="385" s="1"/>
  <c r="W32" i="385"/>
  <c r="U32" i="385"/>
  <c r="Z32" i="385" s="1"/>
  <c r="P32" i="385"/>
  <c r="N32" i="385"/>
  <c r="S32" i="385" s="1"/>
  <c r="M32" i="385"/>
  <c r="AK31" i="385"/>
  <c r="AI31" i="385"/>
  <c r="AN31" i="385" s="1"/>
  <c r="AH31" i="385"/>
  <c r="AD31" i="385"/>
  <c r="AB31" i="385"/>
  <c r="AA31" i="385" s="1"/>
  <c r="W31" i="385"/>
  <c r="U31" i="385"/>
  <c r="Z31" i="385" s="1"/>
  <c r="P31" i="385"/>
  <c r="N31" i="385"/>
  <c r="S31" i="385" s="1"/>
  <c r="AK30" i="385"/>
  <c r="AI30" i="385"/>
  <c r="AL30" i="385" s="1"/>
  <c r="AD30" i="385"/>
  <c r="AB30" i="385"/>
  <c r="AF30" i="385" s="1"/>
  <c r="W30" i="385"/>
  <c r="U30" i="385"/>
  <c r="X30" i="385" s="1"/>
  <c r="P30" i="385"/>
  <c r="N30" i="385"/>
  <c r="S30" i="385" s="1"/>
  <c r="L18" i="385"/>
  <c r="L17" i="385"/>
  <c r="L15" i="385"/>
  <c r="L14" i="385"/>
  <c r="L13" i="385"/>
  <c r="L12" i="385"/>
  <c r="AK70" i="384"/>
  <c r="AI70" i="384"/>
  <c r="AJ70" i="384" s="1"/>
  <c r="AD70" i="384"/>
  <c r="AB70" i="384"/>
  <c r="W70" i="384"/>
  <c r="U70" i="384"/>
  <c r="Y70" i="384" s="1"/>
  <c r="P70" i="384"/>
  <c r="N70" i="384"/>
  <c r="Q70" i="384" s="1"/>
  <c r="AK69" i="384"/>
  <c r="AI69" i="384"/>
  <c r="AH69" i="384" s="1"/>
  <c r="AD69" i="384"/>
  <c r="AB69" i="384"/>
  <c r="AA69" i="384" s="1"/>
  <c r="W69" i="384"/>
  <c r="U69" i="384"/>
  <c r="V69" i="384" s="1"/>
  <c r="P69" i="384"/>
  <c r="N69" i="384"/>
  <c r="M69" i="384" s="1"/>
  <c r="AK68" i="384"/>
  <c r="AI68" i="384"/>
  <c r="AH68" i="384" s="1"/>
  <c r="AD68" i="384"/>
  <c r="AB68" i="384"/>
  <c r="AF68" i="384" s="1"/>
  <c r="W68" i="384"/>
  <c r="U68" i="384"/>
  <c r="X68" i="384" s="1"/>
  <c r="P68" i="384"/>
  <c r="N68" i="384"/>
  <c r="Q68" i="384" s="1"/>
  <c r="AK67" i="384"/>
  <c r="AI67" i="384"/>
  <c r="AJ67" i="384" s="1"/>
  <c r="AD67" i="384"/>
  <c r="AB67" i="384"/>
  <c r="AC67" i="384" s="1"/>
  <c r="W67" i="384"/>
  <c r="U67" i="384"/>
  <c r="Z67" i="384" s="1"/>
  <c r="P67" i="384"/>
  <c r="N67" i="384"/>
  <c r="M67" i="384" s="1"/>
  <c r="AK66" i="384"/>
  <c r="AI66" i="384"/>
  <c r="AH66" i="384" s="1"/>
  <c r="AD66" i="384"/>
  <c r="AB66" i="384"/>
  <c r="W66" i="384"/>
  <c r="U66" i="384"/>
  <c r="T66" i="384" s="1"/>
  <c r="P66" i="384"/>
  <c r="N66" i="384"/>
  <c r="R66" i="384" s="1"/>
  <c r="AK65" i="384"/>
  <c r="AI65" i="384"/>
  <c r="AM65" i="384" s="1"/>
  <c r="AD65" i="384"/>
  <c r="AB65" i="384"/>
  <c r="AE65" i="384" s="1"/>
  <c r="W65" i="384"/>
  <c r="U65" i="384"/>
  <c r="T65" i="384" s="1"/>
  <c r="P65" i="384"/>
  <c r="N65" i="384"/>
  <c r="O65" i="384" s="1"/>
  <c r="AK64" i="384"/>
  <c r="AI64" i="384"/>
  <c r="AJ64" i="384" s="1"/>
  <c r="AD64" i="384"/>
  <c r="AB64" i="384"/>
  <c r="AG64" i="384" s="1"/>
  <c r="W64" i="384"/>
  <c r="U64" i="384"/>
  <c r="T64" i="384" s="1"/>
  <c r="P64" i="384"/>
  <c r="N64" i="384"/>
  <c r="O64" i="384" s="1"/>
  <c r="AK74" i="384"/>
  <c r="AI74" i="384"/>
  <c r="AH74" i="384" s="1"/>
  <c r="AD74" i="384"/>
  <c r="AB74" i="384"/>
  <c r="AE74" i="384" s="1"/>
  <c r="W74" i="384"/>
  <c r="U74" i="384"/>
  <c r="V74" i="384" s="1"/>
  <c r="P74" i="384"/>
  <c r="N74" i="384"/>
  <c r="O74" i="384" s="1"/>
  <c r="AK73" i="384"/>
  <c r="AI73" i="384"/>
  <c r="AJ73" i="384" s="1"/>
  <c r="AD73" i="384"/>
  <c r="AB73" i="384"/>
  <c r="AA73" i="384" s="1"/>
  <c r="W73" i="384"/>
  <c r="U73" i="384"/>
  <c r="T73" i="384" s="1"/>
  <c r="P73" i="384"/>
  <c r="N73" i="384"/>
  <c r="AK72" i="384"/>
  <c r="AI72" i="384"/>
  <c r="AJ72" i="384" s="1"/>
  <c r="AD72" i="384"/>
  <c r="AB72" i="384"/>
  <c r="AA72" i="384" s="1"/>
  <c r="W72" i="384"/>
  <c r="U72" i="384"/>
  <c r="P72" i="384"/>
  <c r="N72" i="384"/>
  <c r="Q72" i="384" s="1"/>
  <c r="AK62" i="384"/>
  <c r="AI62" i="384"/>
  <c r="AJ62" i="384" s="1"/>
  <c r="AD62" i="384"/>
  <c r="AB62" i="384"/>
  <c r="AC62" i="384" s="1"/>
  <c r="W62" i="384"/>
  <c r="U62" i="384"/>
  <c r="V62" i="384" s="1"/>
  <c r="P62" i="384"/>
  <c r="N62" i="384"/>
  <c r="AK61" i="384"/>
  <c r="AI61" i="384"/>
  <c r="AL61" i="384" s="1"/>
  <c r="AD61" i="384"/>
  <c r="AB61" i="384"/>
  <c r="AA61" i="384" s="1"/>
  <c r="W61" i="384"/>
  <c r="U61" i="384"/>
  <c r="T61" i="384" s="1"/>
  <c r="P61" i="384"/>
  <c r="N61" i="384"/>
  <c r="S61" i="384" s="1"/>
  <c r="AK60" i="384"/>
  <c r="AI60" i="384"/>
  <c r="AH60" i="384" s="1"/>
  <c r="AD60" i="384"/>
  <c r="AB60" i="384"/>
  <c r="AE60" i="384" s="1"/>
  <c r="W60" i="384"/>
  <c r="U60" i="384"/>
  <c r="T60" i="384" s="1"/>
  <c r="P60" i="384"/>
  <c r="N60" i="384"/>
  <c r="AK59" i="384"/>
  <c r="AI59" i="384"/>
  <c r="AD59" i="384"/>
  <c r="AB59" i="384"/>
  <c r="AE59" i="384" s="1"/>
  <c r="W59" i="384"/>
  <c r="U59" i="384"/>
  <c r="X59" i="384" s="1"/>
  <c r="P59" i="384"/>
  <c r="N59" i="384"/>
  <c r="M59" i="384" s="1"/>
  <c r="AK58" i="384"/>
  <c r="AI58" i="384"/>
  <c r="AH58" i="384" s="1"/>
  <c r="AD58" i="384"/>
  <c r="AB58" i="384"/>
  <c r="AF58" i="384" s="1"/>
  <c r="W58" i="384"/>
  <c r="U58" i="384"/>
  <c r="T58" i="384" s="1"/>
  <c r="P58" i="384"/>
  <c r="N58" i="384"/>
  <c r="Q58" i="384" s="1"/>
  <c r="AK57" i="384"/>
  <c r="AI57" i="384"/>
  <c r="AL57" i="384" s="1"/>
  <c r="AD57" i="384"/>
  <c r="AB57" i="384"/>
  <c r="AA57" i="384" s="1"/>
  <c r="W57" i="384"/>
  <c r="U57" i="384"/>
  <c r="P57" i="384"/>
  <c r="N57" i="384"/>
  <c r="S57" i="384" s="1"/>
  <c r="AK56" i="384"/>
  <c r="AI56" i="384"/>
  <c r="AN56" i="384" s="1"/>
  <c r="AD56" i="384"/>
  <c r="AB56" i="384"/>
  <c r="AA56" i="384" s="1"/>
  <c r="W56" i="384"/>
  <c r="U56" i="384"/>
  <c r="T56" i="384" s="1"/>
  <c r="P56" i="384"/>
  <c r="N56" i="384"/>
  <c r="Q56" i="384" s="1"/>
  <c r="AK54" i="384"/>
  <c r="AI54" i="384"/>
  <c r="AH54" i="384" s="1"/>
  <c r="AD54" i="384"/>
  <c r="AB54" i="384"/>
  <c r="AG54" i="384" s="1"/>
  <c r="W54" i="384"/>
  <c r="U54" i="384"/>
  <c r="T54" i="384" s="1"/>
  <c r="P54" i="384"/>
  <c r="N54" i="384"/>
  <c r="M54" i="384" s="1"/>
  <c r="AK53" i="384"/>
  <c r="AI53" i="384"/>
  <c r="AM53" i="384" s="1"/>
  <c r="AD53" i="384"/>
  <c r="AB53" i="384"/>
  <c r="AE53" i="384" s="1"/>
  <c r="W53" i="384"/>
  <c r="U53" i="384"/>
  <c r="Z53" i="384" s="1"/>
  <c r="P53" i="384"/>
  <c r="N53" i="384"/>
  <c r="M53" i="384" s="1"/>
  <c r="AK52" i="384"/>
  <c r="AI52" i="384"/>
  <c r="AD52" i="384"/>
  <c r="AB52" i="384"/>
  <c r="AC52" i="384" s="1"/>
  <c r="W52" i="384"/>
  <c r="U52" i="384"/>
  <c r="X52" i="384" s="1"/>
  <c r="P52" i="384"/>
  <c r="N52" i="384"/>
  <c r="O52" i="384" s="1"/>
  <c r="AK51" i="384"/>
  <c r="AI51" i="384"/>
  <c r="AJ51" i="384" s="1"/>
  <c r="AD51" i="384"/>
  <c r="AB51" i="384"/>
  <c r="AC51" i="384" s="1"/>
  <c r="W51" i="384"/>
  <c r="U51" i="384"/>
  <c r="T51" i="384" s="1"/>
  <c r="P51" i="384"/>
  <c r="N51" i="384"/>
  <c r="Q51" i="384" s="1"/>
  <c r="AK50" i="384"/>
  <c r="AI50" i="384"/>
  <c r="AL50" i="384" s="1"/>
  <c r="AD50" i="384"/>
  <c r="AB50" i="384"/>
  <c r="AC50" i="384" s="1"/>
  <c r="W50" i="384"/>
  <c r="U50" i="384"/>
  <c r="V50" i="384" s="1"/>
  <c r="P50" i="384"/>
  <c r="N50" i="384"/>
  <c r="S50" i="384" s="1"/>
  <c r="AK49" i="384"/>
  <c r="AI49" i="384"/>
  <c r="AJ49" i="384" s="1"/>
  <c r="AD49" i="384"/>
  <c r="AB49" i="384"/>
  <c r="AC49" i="384" s="1"/>
  <c r="W49" i="384"/>
  <c r="U49" i="384"/>
  <c r="T49" i="384" s="1"/>
  <c r="P49" i="384"/>
  <c r="N49" i="384"/>
  <c r="AK48" i="384"/>
  <c r="AI48" i="384"/>
  <c r="AH48" i="384" s="1"/>
  <c r="AD48" i="384"/>
  <c r="AB48" i="384"/>
  <c r="AA48" i="384" s="1"/>
  <c r="W48" i="384"/>
  <c r="U48" i="384"/>
  <c r="X48" i="384" s="1"/>
  <c r="P48" i="384"/>
  <c r="N48" i="384"/>
  <c r="O48" i="384" s="1"/>
  <c r="AK47" i="384"/>
  <c r="AI47" i="384"/>
  <c r="AJ47" i="384" s="1"/>
  <c r="AD47" i="384"/>
  <c r="AB47" i="384"/>
  <c r="AC47" i="384" s="1"/>
  <c r="W47" i="384"/>
  <c r="U47" i="384"/>
  <c r="Z47" i="384" s="1"/>
  <c r="P47" i="384"/>
  <c r="N47" i="384"/>
  <c r="AK45" i="384"/>
  <c r="AI45" i="384"/>
  <c r="AN45" i="384" s="1"/>
  <c r="AD45" i="384"/>
  <c r="AB45" i="384"/>
  <c r="AE45" i="384" s="1"/>
  <c r="W45" i="384"/>
  <c r="U45" i="384"/>
  <c r="V45" i="384" s="1"/>
  <c r="P45" i="384"/>
  <c r="N45" i="384"/>
  <c r="O45" i="384" s="1"/>
  <c r="AK44" i="384"/>
  <c r="AI44" i="384"/>
  <c r="AJ44" i="384" s="1"/>
  <c r="AD44" i="384"/>
  <c r="AB44" i="384"/>
  <c r="AG44" i="384" s="1"/>
  <c r="W44" i="384"/>
  <c r="U44" i="384"/>
  <c r="P44" i="384"/>
  <c r="N44" i="384"/>
  <c r="AK43" i="384"/>
  <c r="AI43" i="384"/>
  <c r="AH43" i="384" s="1"/>
  <c r="AD43" i="384"/>
  <c r="AB43" i="384"/>
  <c r="AA43" i="384" s="1"/>
  <c r="W43" i="384"/>
  <c r="U43" i="384"/>
  <c r="T43" i="384" s="1"/>
  <c r="P43" i="384"/>
  <c r="N43" i="384"/>
  <c r="Q43" i="384" s="1"/>
  <c r="AK42" i="384"/>
  <c r="AI42" i="384"/>
  <c r="AL42" i="384" s="1"/>
  <c r="AD42" i="384"/>
  <c r="AB42" i="384"/>
  <c r="AC42" i="384" s="1"/>
  <c r="W42" i="384"/>
  <c r="U42" i="384"/>
  <c r="V42" i="384" s="1"/>
  <c r="P42" i="384"/>
  <c r="N42" i="384"/>
  <c r="R42" i="384" s="1"/>
  <c r="AK41" i="384"/>
  <c r="AI41" i="384"/>
  <c r="AH41" i="384" s="1"/>
  <c r="AD41" i="384"/>
  <c r="AB41" i="384"/>
  <c r="AC41" i="384" s="1"/>
  <c r="W41" i="384"/>
  <c r="U41" i="384"/>
  <c r="T41" i="384" s="1"/>
  <c r="P41" i="384"/>
  <c r="N41" i="384"/>
  <c r="AK39" i="384"/>
  <c r="AI39" i="384"/>
  <c r="AJ39" i="384" s="1"/>
  <c r="AD39" i="384"/>
  <c r="AB39" i="384"/>
  <c r="AC39" i="384" s="1"/>
  <c r="W39" i="384"/>
  <c r="U39" i="384"/>
  <c r="X39" i="384" s="1"/>
  <c r="P39" i="384"/>
  <c r="N39" i="384"/>
  <c r="AK38" i="384"/>
  <c r="AI38" i="384"/>
  <c r="AL38" i="384" s="1"/>
  <c r="AD38" i="384"/>
  <c r="AB38" i="384"/>
  <c r="AA38" i="384" s="1"/>
  <c r="W38" i="384"/>
  <c r="U38" i="384"/>
  <c r="V38" i="384" s="1"/>
  <c r="P38" i="384"/>
  <c r="N38" i="384"/>
  <c r="M38" i="384" s="1"/>
  <c r="AK37" i="384"/>
  <c r="AI37" i="384"/>
  <c r="AH37" i="384" s="1"/>
  <c r="AD37" i="384"/>
  <c r="AB37" i="384"/>
  <c r="AE37" i="384" s="1"/>
  <c r="W37" i="384"/>
  <c r="U37" i="384"/>
  <c r="V37" i="384" s="1"/>
  <c r="P37" i="384"/>
  <c r="N37" i="384"/>
  <c r="O37" i="384" s="1"/>
  <c r="AK35" i="384"/>
  <c r="AI35" i="384"/>
  <c r="AH35" i="384" s="1"/>
  <c r="AD35" i="384"/>
  <c r="AB35" i="384"/>
  <c r="AC35" i="384" s="1"/>
  <c r="W35" i="384"/>
  <c r="U35" i="384"/>
  <c r="T35" i="384" s="1"/>
  <c r="P35" i="384"/>
  <c r="N35" i="384"/>
  <c r="Q35" i="384" s="1"/>
  <c r="AK34" i="384"/>
  <c r="AI34" i="384"/>
  <c r="AL34" i="384" s="1"/>
  <c r="AD34" i="384"/>
  <c r="AB34" i="384"/>
  <c r="AC34" i="384" s="1"/>
  <c r="W34" i="384"/>
  <c r="U34" i="384"/>
  <c r="V34" i="384" s="1"/>
  <c r="P34" i="384"/>
  <c r="N34" i="384"/>
  <c r="O34" i="384" s="1"/>
  <c r="AK33" i="384"/>
  <c r="AI33" i="384"/>
  <c r="AN33" i="384" s="1"/>
  <c r="AD33" i="384"/>
  <c r="AB33" i="384"/>
  <c r="AE33" i="384" s="1"/>
  <c r="W33" i="384"/>
  <c r="U33" i="384"/>
  <c r="V33" i="384" s="1"/>
  <c r="P33" i="384"/>
  <c r="N33" i="384"/>
  <c r="M33" i="384" s="1"/>
  <c r="AK32" i="384"/>
  <c r="AI32" i="384"/>
  <c r="AL32" i="384" s="1"/>
  <c r="AD32" i="384"/>
  <c r="AB32" i="384"/>
  <c r="AA32" i="384" s="1"/>
  <c r="W32" i="384"/>
  <c r="U32" i="384"/>
  <c r="X32" i="384" s="1"/>
  <c r="P32" i="384"/>
  <c r="N32" i="384"/>
  <c r="S32" i="384" s="1"/>
  <c r="AK31" i="384"/>
  <c r="AI31" i="384"/>
  <c r="AD31" i="384"/>
  <c r="AB31" i="384"/>
  <c r="AC31" i="384" s="1"/>
  <c r="W31" i="384"/>
  <c r="U31" i="384"/>
  <c r="Y31" i="384" s="1"/>
  <c r="P31" i="384"/>
  <c r="N31" i="384"/>
  <c r="S31" i="384" s="1"/>
  <c r="AK30" i="384"/>
  <c r="AI30" i="384"/>
  <c r="AN30" i="384" s="1"/>
  <c r="AD30" i="384"/>
  <c r="AB30" i="384"/>
  <c r="AC30" i="384" s="1"/>
  <c r="W30" i="384"/>
  <c r="U30" i="384"/>
  <c r="X30" i="384" s="1"/>
  <c r="P30" i="384"/>
  <c r="N30" i="384"/>
  <c r="M30" i="384" s="1"/>
  <c r="L18" i="384"/>
  <c r="L17" i="384"/>
  <c r="L15" i="384"/>
  <c r="L14" i="384"/>
  <c r="L13" i="384"/>
  <c r="L12" i="384"/>
  <c r="AK83" i="383"/>
  <c r="AI83" i="383"/>
  <c r="AN83" i="383" s="1"/>
  <c r="AD83" i="383"/>
  <c r="AB83" i="383"/>
  <c r="AF83" i="383" s="1"/>
  <c r="W83" i="383"/>
  <c r="U83" i="383"/>
  <c r="X83" i="383" s="1"/>
  <c r="P83" i="383"/>
  <c r="N83" i="383"/>
  <c r="O83" i="383" s="1"/>
  <c r="AK84" i="383"/>
  <c r="AI84" i="383"/>
  <c r="AN84" i="383" s="1"/>
  <c r="AD84" i="383"/>
  <c r="AB84" i="383"/>
  <c r="AE84" i="383" s="1"/>
  <c r="W84" i="383"/>
  <c r="U84" i="383"/>
  <c r="X84" i="383" s="1"/>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K60" i="380"/>
  <c r="AI60" i="380"/>
  <c r="AN60" i="380" s="1"/>
  <c r="AD60" i="380"/>
  <c r="AB60" i="380"/>
  <c r="AF60" i="380" s="1"/>
  <c r="W60" i="380"/>
  <c r="U60" i="380"/>
  <c r="Z60" i="380" s="1"/>
  <c r="P60" i="380"/>
  <c r="N60" i="380"/>
  <c r="S60" i="380" s="1"/>
  <c r="AK59" i="380"/>
  <c r="AI59" i="380"/>
  <c r="AH59" i="380" s="1"/>
  <c r="AD59" i="380"/>
  <c r="AB59" i="380"/>
  <c r="AC59" i="380" s="1"/>
  <c r="W59" i="380"/>
  <c r="U59" i="380"/>
  <c r="Z59" i="380" s="1"/>
  <c r="P59" i="380"/>
  <c r="N59" i="380"/>
  <c r="S59" i="380" s="1"/>
  <c r="AK58" i="380"/>
  <c r="AI58" i="380"/>
  <c r="AJ58" i="380" s="1"/>
  <c r="AD58" i="380"/>
  <c r="AB58" i="380"/>
  <c r="AA58" i="380" s="1"/>
  <c r="W58" i="380"/>
  <c r="U58" i="380"/>
  <c r="Z58" i="380" s="1"/>
  <c r="P58" i="380"/>
  <c r="N58" i="380"/>
  <c r="S58" i="380" s="1"/>
  <c r="AK57" i="380"/>
  <c r="AI57" i="380"/>
  <c r="AM57" i="380" s="1"/>
  <c r="AH57" i="380"/>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W55" i="380"/>
  <c r="U55" i="380"/>
  <c r="X55" i="380" s="1"/>
  <c r="P55" i="380"/>
  <c r="N55" i="380"/>
  <c r="S55" i="380" s="1"/>
  <c r="AK54" i="380"/>
  <c r="AI54" i="380"/>
  <c r="AL54" i="380" s="1"/>
  <c r="AD54" i="380"/>
  <c r="AB54" i="380"/>
  <c r="AC54" i="380" s="1"/>
  <c r="W54" i="380"/>
  <c r="U54" i="380"/>
  <c r="V54" i="380" s="1"/>
  <c r="P54" i="380"/>
  <c r="N54" i="380"/>
  <c r="S54" i="380" s="1"/>
  <c r="AK53" i="380"/>
  <c r="AI53" i="380"/>
  <c r="AN53" i="380" s="1"/>
  <c r="AD53" i="380"/>
  <c r="AB53" i="380"/>
  <c r="AG53" i="380" s="1"/>
  <c r="W53" i="380"/>
  <c r="U53" i="380"/>
  <c r="T53" i="380" s="1"/>
  <c r="P53" i="380"/>
  <c r="N53" i="380"/>
  <c r="S53" i="380" s="1"/>
  <c r="AK52" i="380"/>
  <c r="AI52" i="380"/>
  <c r="AH52" i="380" s="1"/>
  <c r="AD52" i="380"/>
  <c r="AB52" i="380"/>
  <c r="AE52" i="380" s="1"/>
  <c r="W52" i="380"/>
  <c r="U52" i="380"/>
  <c r="Z52" i="380" s="1"/>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s="1"/>
  <c r="P50" i="380"/>
  <c r="N50" i="380"/>
  <c r="S50" i="380" s="1"/>
  <c r="A50" i="380"/>
  <c r="A51" i="380" s="1"/>
  <c r="A52" i="380" s="1"/>
  <c r="A53" i="380" s="1"/>
  <c r="A54" i="380" s="1"/>
  <c r="A55" i="380" s="1"/>
  <c r="AK49" i="380"/>
  <c r="AI49" i="380"/>
  <c r="AN49" i="380" s="1"/>
  <c r="AD49" i="380"/>
  <c r="AB49" i="380"/>
  <c r="AG49" i="380" s="1"/>
  <c r="W49" i="380"/>
  <c r="U49" i="380"/>
  <c r="Y49" i="380" s="1"/>
  <c r="R49" i="380"/>
  <c r="P49" i="380"/>
  <c r="N49" i="380"/>
  <c r="O49" i="380" s="1"/>
  <c r="AK48" i="380"/>
  <c r="AI48" i="380"/>
  <c r="AN48" i="380" s="1"/>
  <c r="AD48" i="380"/>
  <c r="AB48" i="380"/>
  <c r="AE48" i="380" s="1"/>
  <c r="W48" i="380"/>
  <c r="U48" i="380"/>
  <c r="X48" i="380" s="1"/>
  <c r="P48" i="380"/>
  <c r="N48" i="380"/>
  <c r="M48" i="380" s="1"/>
  <c r="AK47" i="380"/>
  <c r="AI47" i="380"/>
  <c r="AL47" i="380" s="1"/>
  <c r="AD47" i="380"/>
  <c r="AB47" i="380"/>
  <c r="AG47" i="380" s="1"/>
  <c r="W47" i="380"/>
  <c r="U47" i="380"/>
  <c r="Y47" i="380" s="1"/>
  <c r="P47" i="380"/>
  <c r="N47" i="380"/>
  <c r="O47" i="380" s="1"/>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AK44" i="380"/>
  <c r="AI44" i="380"/>
  <c r="AN44" i="380" s="1"/>
  <c r="AD44" i="380"/>
  <c r="AB44" i="380"/>
  <c r="AF44" i="380" s="1"/>
  <c r="W44" i="380"/>
  <c r="U44" i="380"/>
  <c r="Z44" i="380" s="1"/>
  <c r="P44" i="380"/>
  <c r="N44" i="380"/>
  <c r="S44" i="380" s="1"/>
  <c r="A44" i="380"/>
  <c r="A45" i="380" s="1"/>
  <c r="A46" i="380" s="1"/>
  <c r="A47" i="380" s="1"/>
  <c r="A48" i="380" s="1"/>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P41" i="380"/>
  <c r="N41" i="380"/>
  <c r="R41" i="380" s="1"/>
  <c r="AK40" i="380"/>
  <c r="AI40" i="380"/>
  <c r="AL40" i="380" s="1"/>
  <c r="AD40" i="380"/>
  <c r="AB40" i="380"/>
  <c r="AA40" i="380" s="1"/>
  <c r="W40" i="380"/>
  <c r="U40" i="380"/>
  <c r="Y40" i="380" s="1"/>
  <c r="Q40" i="380"/>
  <c r="P40" i="380"/>
  <c r="N40" i="380"/>
  <c r="S40" i="380" s="1"/>
  <c r="AK39" i="380"/>
  <c r="AI39" i="380"/>
  <c r="AJ39" i="380" s="1"/>
  <c r="AD39" i="380"/>
  <c r="AB39" i="380"/>
  <c r="AA39" i="380" s="1"/>
  <c r="W39" i="380"/>
  <c r="U39" i="380"/>
  <c r="V39" i="380" s="1"/>
  <c r="P39" i="380"/>
  <c r="N39" i="380"/>
  <c r="S39" i="380" s="1"/>
  <c r="AK38" i="380"/>
  <c r="AI38" i="380"/>
  <c r="AN38" i="380" s="1"/>
  <c r="AD38" i="380"/>
  <c r="AB38" i="380"/>
  <c r="AC38" i="380" s="1"/>
  <c r="W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W35" i="380"/>
  <c r="U35" i="380"/>
  <c r="Z35" i="380" s="1"/>
  <c r="P35" i="380"/>
  <c r="N35" i="380"/>
  <c r="Q35" i="380" s="1"/>
  <c r="M35" i="380"/>
  <c r="AK34" i="380"/>
  <c r="AI34" i="380"/>
  <c r="AL34" i="380" s="1"/>
  <c r="AD34" i="380"/>
  <c r="AB34" i="380"/>
  <c r="AG34" i="380" s="1"/>
  <c r="W34" i="380"/>
  <c r="U34" i="380"/>
  <c r="T34" i="380" s="1"/>
  <c r="P34" i="380"/>
  <c r="N34" i="380"/>
  <c r="O34" i="380" s="1"/>
  <c r="AK33" i="380"/>
  <c r="AI33" i="380"/>
  <c r="AN33" i="380" s="1"/>
  <c r="AD33" i="380"/>
  <c r="AB33" i="380"/>
  <c r="AC33" i="380" s="1"/>
  <c r="W33" i="380"/>
  <c r="U33" i="380"/>
  <c r="T33" i="380" s="1"/>
  <c r="P33" i="380"/>
  <c r="N33" i="380"/>
  <c r="M33" i="380" s="1"/>
  <c r="AK32" i="380"/>
  <c r="AI32" i="380"/>
  <c r="AN32" i="380" s="1"/>
  <c r="AD32" i="380"/>
  <c r="AB32" i="380"/>
  <c r="AA32" i="380" s="1"/>
  <c r="W32" i="380"/>
  <c r="U32" i="380"/>
  <c r="X32" i="380" s="1"/>
  <c r="P32" i="380"/>
  <c r="N32" i="380"/>
  <c r="R32" i="380" s="1"/>
  <c r="AK31" i="380"/>
  <c r="AI31" i="380"/>
  <c r="AN31" i="380" s="1"/>
  <c r="AH31" i="380"/>
  <c r="AD31" i="380"/>
  <c r="AB31" i="380"/>
  <c r="AG31" i="380" s="1"/>
  <c r="W31" i="380"/>
  <c r="U31" i="380"/>
  <c r="Z31" i="380" s="1"/>
  <c r="P31" i="380"/>
  <c r="N31" i="380"/>
  <c r="M31" i="380" s="1"/>
  <c r="AK30" i="380"/>
  <c r="AI30" i="380"/>
  <c r="AM30" i="380" s="1"/>
  <c r="AD30" i="380"/>
  <c r="AB30" i="380"/>
  <c r="AG30" i="380" s="1"/>
  <c r="W30" i="380"/>
  <c r="U30" i="380"/>
  <c r="Z30" i="380" s="1"/>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L40" i="388" l="1"/>
  <c r="V33" i="388"/>
  <c r="AA30" i="388"/>
  <c r="T33" i="388"/>
  <c r="AH35" i="388"/>
  <c r="M37" i="388"/>
  <c r="L37" i="388" s="1"/>
  <c r="AA39" i="388"/>
  <c r="T43" i="388"/>
  <c r="AH45" i="388"/>
  <c r="M47" i="388"/>
  <c r="AA49" i="388"/>
  <c r="AH51" i="388"/>
  <c r="O37" i="388"/>
  <c r="AJ51" i="388"/>
  <c r="V30" i="388"/>
  <c r="AL30" i="388"/>
  <c r="Q31" i="388"/>
  <c r="L31" i="388" s="1"/>
  <c r="AJ32" i="388"/>
  <c r="O33" i="388"/>
  <c r="L33" i="388" s="1"/>
  <c r="AE33" i="388"/>
  <c r="AC35" i="388"/>
  <c r="X37" i="388"/>
  <c r="V39" i="388"/>
  <c r="AL39" i="388"/>
  <c r="Q40" i="388"/>
  <c r="AJ42" i="388"/>
  <c r="O43" i="388"/>
  <c r="AE43" i="388"/>
  <c r="AC45" i="388"/>
  <c r="X47" i="388"/>
  <c r="V49" i="388"/>
  <c r="AL49" i="388"/>
  <c r="Q50" i="388"/>
  <c r="L50" i="388" s="1"/>
  <c r="AC51" i="388"/>
  <c r="O30" i="388"/>
  <c r="AE30" i="388"/>
  <c r="AM30" i="388"/>
  <c r="R31" i="388"/>
  <c r="AC32" i="388"/>
  <c r="X33" i="388"/>
  <c r="AF33" i="388"/>
  <c r="V35" i="388"/>
  <c r="AL35" i="388"/>
  <c r="Q37" i="388"/>
  <c r="Y37" i="388"/>
  <c r="AJ38" i="388"/>
  <c r="O39" i="388"/>
  <c r="L39" i="388" s="1"/>
  <c r="AE39" i="388"/>
  <c r="AM39" i="388"/>
  <c r="R40" i="388"/>
  <c r="AC42" i="388"/>
  <c r="X43" i="388"/>
  <c r="AF43" i="388"/>
  <c r="V45" i="388"/>
  <c r="AL45" i="388"/>
  <c r="Q47" i="388"/>
  <c r="Y47" i="388"/>
  <c r="AJ48" i="388"/>
  <c r="O49" i="388"/>
  <c r="AE49" i="388"/>
  <c r="AM49" i="388"/>
  <c r="R50" i="388"/>
  <c r="V51" i="388"/>
  <c r="AL51" i="388"/>
  <c r="AC30" i="388"/>
  <c r="X30" i="388"/>
  <c r="AF30" i="388"/>
  <c r="AN30" i="388"/>
  <c r="S31" i="388"/>
  <c r="AA31" i="388"/>
  <c r="V32" i="388"/>
  <c r="L32" i="388" s="1"/>
  <c r="AL32" i="388"/>
  <c r="Q33" i="388"/>
  <c r="Y33" i="388"/>
  <c r="AG33" i="388"/>
  <c r="T34" i="388"/>
  <c r="L34" i="388" s="1"/>
  <c r="AJ34" i="388"/>
  <c r="O35" i="388"/>
  <c r="AE35" i="388"/>
  <c r="AM35" i="388"/>
  <c r="R37" i="388"/>
  <c r="Z37" i="388"/>
  <c r="AH37" i="388"/>
  <c r="M38" i="388"/>
  <c r="AC38" i="388"/>
  <c r="X39" i="388"/>
  <c r="AF39" i="388"/>
  <c r="AN39" i="388"/>
  <c r="S40" i="388"/>
  <c r="V42" i="388"/>
  <c r="L42" i="388" s="1"/>
  <c r="AL42" i="388"/>
  <c r="Q43" i="388"/>
  <c r="Y43" i="388"/>
  <c r="AG43" i="388"/>
  <c r="T44" i="388"/>
  <c r="L44" i="388" s="1"/>
  <c r="AJ44" i="388"/>
  <c r="O45" i="388"/>
  <c r="AE45" i="388"/>
  <c r="AM45" i="388"/>
  <c r="R47" i="388"/>
  <c r="Z47" i="388"/>
  <c r="AH47" i="388"/>
  <c r="M48" i="388"/>
  <c r="L48" i="388" s="1"/>
  <c r="AC48" i="388"/>
  <c r="X49" i="388"/>
  <c r="AF49" i="388"/>
  <c r="AN49" i="388"/>
  <c r="S50" i="388"/>
  <c r="O51" i="388"/>
  <c r="AE51" i="388"/>
  <c r="AM51" i="388"/>
  <c r="AJ35" i="388"/>
  <c r="AC39" i="388"/>
  <c r="AJ45" i="388"/>
  <c r="Q30" i="388"/>
  <c r="Y30" i="388"/>
  <c r="AE32" i="388"/>
  <c r="AM32" i="388"/>
  <c r="R33" i="388"/>
  <c r="X35" i="388"/>
  <c r="AF35" i="388"/>
  <c r="AL38" i="388"/>
  <c r="Q39" i="388"/>
  <c r="Y39" i="388"/>
  <c r="AE42" i="388"/>
  <c r="AM42" i="388"/>
  <c r="R43" i="388"/>
  <c r="L43" i="388" s="1"/>
  <c r="Z43" i="388"/>
  <c r="X45" i="388"/>
  <c r="AF45" i="388"/>
  <c r="S47" i="388"/>
  <c r="AL48" i="388"/>
  <c r="Q49" i="388"/>
  <c r="Y49" i="388"/>
  <c r="AG49" i="388"/>
  <c r="X51" i="388"/>
  <c r="AF51" i="388"/>
  <c r="O35" i="380"/>
  <c r="V47" i="380"/>
  <c r="AM47" i="380"/>
  <c r="AH30" i="385"/>
  <c r="T38" i="385"/>
  <c r="AE47" i="385"/>
  <c r="AA55" i="386"/>
  <c r="AH32" i="387"/>
  <c r="M38" i="387"/>
  <c r="AH57" i="387"/>
  <c r="AN47" i="380"/>
  <c r="AC32" i="380"/>
  <c r="Z47" i="380"/>
  <c r="AA37" i="386"/>
  <c r="AA58" i="386"/>
  <c r="AH34" i="387"/>
  <c r="AA45" i="387"/>
  <c r="T49" i="387"/>
  <c r="AA47" i="387"/>
  <c r="T30" i="381"/>
  <c r="AA66" i="382"/>
  <c r="AH35" i="385"/>
  <c r="AH36" i="386"/>
  <c r="T42" i="386"/>
  <c r="T32" i="387"/>
  <c r="M34" i="387"/>
  <c r="AA56" i="387"/>
  <c r="T30" i="380"/>
  <c r="Y39" i="380"/>
  <c r="T41" i="380"/>
  <c r="AH47" i="380"/>
  <c r="S49" i="380"/>
  <c r="Y47" i="386"/>
  <c r="M35" i="387"/>
  <c r="AH36" i="387"/>
  <c r="T41" i="387"/>
  <c r="AH45" i="387"/>
  <c r="M47" i="387"/>
  <c r="AA57" i="387"/>
  <c r="AH52" i="387"/>
  <c r="T36" i="387"/>
  <c r="T55" i="387"/>
  <c r="M31" i="387"/>
  <c r="AH54" i="387"/>
  <c r="AA53" i="387"/>
  <c r="AH55" i="387"/>
  <c r="M59" i="387"/>
  <c r="M54" i="387"/>
  <c r="Q55" i="387"/>
  <c r="R55" i="387"/>
  <c r="AH56" i="387"/>
  <c r="AH59" i="387"/>
  <c r="AL54" i="387"/>
  <c r="AM54" i="387"/>
  <c r="S55" i="387"/>
  <c r="AA35" i="387"/>
  <c r="T44" i="387"/>
  <c r="X59" i="387"/>
  <c r="Y59" i="387"/>
  <c r="Q58" i="387"/>
  <c r="R58" i="387"/>
  <c r="V57" i="387"/>
  <c r="O56" i="387"/>
  <c r="Q56" i="387"/>
  <c r="X54" i="387"/>
  <c r="R56" i="387"/>
  <c r="Z55" i="387"/>
  <c r="AF57" i="387"/>
  <c r="Y54" i="387"/>
  <c r="X57" i="387"/>
  <c r="Y57" i="387"/>
  <c r="AC57" i="387"/>
  <c r="AE57" i="387"/>
  <c r="Z54" i="387"/>
  <c r="T56" i="387"/>
  <c r="M58" i="387"/>
  <c r="AC56" i="387"/>
  <c r="AE59" i="387"/>
  <c r="AE56" i="387"/>
  <c r="Y58" i="387"/>
  <c r="AF59" i="387"/>
  <c r="AF56" i="387"/>
  <c r="Z58" i="387"/>
  <c r="AG59" i="387"/>
  <c r="Q59" i="387"/>
  <c r="AF53" i="387"/>
  <c r="AL55" i="387"/>
  <c r="O58" i="387"/>
  <c r="AN58" i="387"/>
  <c r="O59" i="387"/>
  <c r="AC53" i="387"/>
  <c r="R59" i="387"/>
  <c r="AG54" i="387"/>
  <c r="AJ55" i="387"/>
  <c r="AM56" i="387"/>
  <c r="AE53" i="387"/>
  <c r="AN56" i="387"/>
  <c r="AJ54" i="387"/>
  <c r="AM55" i="387"/>
  <c r="M57" i="387"/>
  <c r="V59" i="387"/>
  <c r="AJ56" i="387"/>
  <c r="O57" i="387"/>
  <c r="AJ53" i="387"/>
  <c r="T46" i="387"/>
  <c r="Q57" i="387"/>
  <c r="T58" i="387"/>
  <c r="AJ57" i="387"/>
  <c r="AF55" i="387"/>
  <c r="AG55" i="387"/>
  <c r="AE54" i="387"/>
  <c r="AF54" i="387"/>
  <c r="AJ58" i="387"/>
  <c r="AL58" i="387"/>
  <c r="AM58" i="387"/>
  <c r="AL57" i="387"/>
  <c r="AM57" i="387"/>
  <c r="R57" i="387"/>
  <c r="AN53" i="387"/>
  <c r="AC55" i="387"/>
  <c r="AL53" i="387"/>
  <c r="V58" i="387"/>
  <c r="V53" i="387"/>
  <c r="Z53" i="387"/>
  <c r="O54" i="387"/>
  <c r="V56" i="387"/>
  <c r="Q54" i="387"/>
  <c r="O53" i="387"/>
  <c r="R54" i="387"/>
  <c r="X56" i="387"/>
  <c r="AJ59" i="387"/>
  <c r="M52" i="387"/>
  <c r="V55" i="387"/>
  <c r="Y56" i="387"/>
  <c r="AE58" i="387"/>
  <c r="X53" i="387"/>
  <c r="AC58" i="387"/>
  <c r="Q53" i="387"/>
  <c r="AF58" i="387"/>
  <c r="AL59" i="387"/>
  <c r="R53" i="387"/>
  <c r="X55" i="387"/>
  <c r="AM59" i="387"/>
  <c r="AA33" i="387"/>
  <c r="AA36" i="387"/>
  <c r="AH49" i="387"/>
  <c r="AH31" i="387"/>
  <c r="AA42" i="387"/>
  <c r="AA51" i="387"/>
  <c r="M40" i="387"/>
  <c r="AA48" i="387"/>
  <c r="AL51" i="387"/>
  <c r="AN48" i="387"/>
  <c r="AN51" i="387"/>
  <c r="AM34" i="387"/>
  <c r="AN34" i="387"/>
  <c r="Z32" i="387"/>
  <c r="AA38" i="387"/>
  <c r="AA32" i="387"/>
  <c r="M48" i="387"/>
  <c r="AL48" i="387"/>
  <c r="AL34" i="387"/>
  <c r="AA37" i="387"/>
  <c r="AM48" i="387"/>
  <c r="AJ51" i="387"/>
  <c r="AL38" i="387"/>
  <c r="AM38" i="387"/>
  <c r="AM33" i="387"/>
  <c r="AM46" i="387"/>
  <c r="AJ38" i="387"/>
  <c r="AJ46" i="387"/>
  <c r="AJ49" i="387"/>
  <c r="AJ33" i="387"/>
  <c r="AL46" i="387"/>
  <c r="AN33" i="387"/>
  <c r="AN46" i="387"/>
  <c r="O47" i="387"/>
  <c r="AJ36" i="387"/>
  <c r="AL36" i="387"/>
  <c r="AM36" i="387"/>
  <c r="M45" i="387"/>
  <c r="AH48" i="387"/>
  <c r="AG38" i="387"/>
  <c r="Z37" i="387"/>
  <c r="AE51" i="387"/>
  <c r="X52" i="387"/>
  <c r="AC35" i="387"/>
  <c r="AC40" i="387"/>
  <c r="AC44" i="387"/>
  <c r="Y52" i="387"/>
  <c r="AE37" i="387"/>
  <c r="Z52" i="387"/>
  <c r="AC33" i="387"/>
  <c r="S50" i="387"/>
  <c r="AG35" i="387"/>
  <c r="AF44" i="387"/>
  <c r="AF31" i="387"/>
  <c r="X50" i="387"/>
  <c r="AG31" i="387"/>
  <c r="AC48" i="387"/>
  <c r="Q38" i="387"/>
  <c r="R38" i="387"/>
  <c r="AE48" i="387"/>
  <c r="S38" i="387"/>
  <c r="AA41" i="387"/>
  <c r="V52" i="387"/>
  <c r="AC37" i="387"/>
  <c r="Q50" i="387"/>
  <c r="R50" i="387"/>
  <c r="AC31" i="387"/>
  <c r="AE35" i="387"/>
  <c r="AG37" i="387"/>
  <c r="AE44" i="387"/>
  <c r="AE31" i="387"/>
  <c r="AG44" i="387"/>
  <c r="V32" i="387"/>
  <c r="AC38" i="387"/>
  <c r="AG45" i="387"/>
  <c r="X32" i="387"/>
  <c r="X37" i="387"/>
  <c r="AE32" i="387"/>
  <c r="AF32" i="387"/>
  <c r="AG32" i="387"/>
  <c r="AE49" i="387"/>
  <c r="V37" i="387"/>
  <c r="AF49" i="387"/>
  <c r="T35" i="387"/>
  <c r="Y37" i="387"/>
  <c r="O46" i="387"/>
  <c r="R46" i="387"/>
  <c r="O31" i="387"/>
  <c r="S46" i="387"/>
  <c r="X41" i="387"/>
  <c r="Q31" i="387"/>
  <c r="Y41" i="387"/>
  <c r="R31" i="387"/>
  <c r="Z41" i="387"/>
  <c r="O37" i="387"/>
  <c r="O51" i="387"/>
  <c r="X46" i="387"/>
  <c r="Y46" i="387"/>
  <c r="Q51" i="387"/>
  <c r="R37" i="387"/>
  <c r="R51" i="387"/>
  <c r="Y33" i="387"/>
  <c r="S37" i="387"/>
  <c r="S51" i="387"/>
  <c r="X35" i="387"/>
  <c r="T51" i="387"/>
  <c r="X44" i="387"/>
  <c r="Y44" i="387"/>
  <c r="V46" i="387"/>
  <c r="R49" i="387"/>
  <c r="S49" i="387"/>
  <c r="Q37" i="387"/>
  <c r="M42" i="387"/>
  <c r="V44" i="387"/>
  <c r="O42" i="387"/>
  <c r="O45" i="387"/>
  <c r="Q42" i="387"/>
  <c r="O40" i="387"/>
  <c r="S42" i="387"/>
  <c r="Q45" i="387"/>
  <c r="T30" i="387"/>
  <c r="M44" i="387"/>
  <c r="V50" i="387"/>
  <c r="S52" i="387"/>
  <c r="Z30" i="387"/>
  <c r="M46" i="387"/>
  <c r="AC30" i="387"/>
  <c r="AN31" i="387"/>
  <c r="Y40" i="387"/>
  <c r="AE47" i="387"/>
  <c r="AN42" i="387"/>
  <c r="AM42" i="387"/>
  <c r="AJ42" i="387"/>
  <c r="AJ32" i="387"/>
  <c r="O36" i="387"/>
  <c r="AL42" i="387"/>
  <c r="AM32" i="387"/>
  <c r="R36" i="387"/>
  <c r="AC41" i="387"/>
  <c r="AF52" i="387"/>
  <c r="AE52" i="387"/>
  <c r="AN32" i="387"/>
  <c r="S36" i="387"/>
  <c r="AE41" i="387"/>
  <c r="O48" i="387"/>
  <c r="AF41" i="387"/>
  <c r="AG52" i="387"/>
  <c r="X47" i="387"/>
  <c r="S33" i="387"/>
  <c r="O33" i="387"/>
  <c r="V36" i="387"/>
  <c r="AJ45" i="387"/>
  <c r="Q48" i="387"/>
  <c r="V51" i="387"/>
  <c r="Y47" i="387"/>
  <c r="R48" i="387"/>
  <c r="Z47" i="387"/>
  <c r="AJ31" i="387"/>
  <c r="AN41" i="387"/>
  <c r="AJ41" i="387"/>
  <c r="AL45" i="387"/>
  <c r="Z48" i="387"/>
  <c r="Y48" i="387"/>
  <c r="X48" i="387"/>
  <c r="T48" i="387"/>
  <c r="X51" i="387"/>
  <c r="R33" i="387"/>
  <c r="AM45" i="387"/>
  <c r="V48" i="387"/>
  <c r="Y51" i="387"/>
  <c r="AL31" i="387"/>
  <c r="AL41" i="387"/>
  <c r="AC47" i="387"/>
  <c r="O35" i="387"/>
  <c r="X40" i="387"/>
  <c r="AM41" i="387"/>
  <c r="Q35" i="387"/>
  <c r="Z40" i="387"/>
  <c r="AF47" i="387"/>
  <c r="AE30" i="387"/>
  <c r="S32" i="387"/>
  <c r="R32" i="387"/>
  <c r="Q32" i="387"/>
  <c r="M32" i="387"/>
  <c r="R35" i="387"/>
  <c r="AN47" i="387"/>
  <c r="AM47" i="387"/>
  <c r="AL47" i="387"/>
  <c r="AJ47" i="387"/>
  <c r="AH47" i="387"/>
  <c r="AF30" i="387"/>
  <c r="O32" i="387"/>
  <c r="T38" i="387"/>
  <c r="Z34" i="387"/>
  <c r="Y34" i="387"/>
  <c r="X34" i="387"/>
  <c r="V34" i="387"/>
  <c r="V40" i="387"/>
  <c r="V38" i="387"/>
  <c r="AH44" i="387"/>
  <c r="AM30" i="387"/>
  <c r="AL30" i="387"/>
  <c r="AE40" i="387"/>
  <c r="AJ30" i="387"/>
  <c r="X38" i="387"/>
  <c r="AF40" i="387"/>
  <c r="AJ44" i="387"/>
  <c r="AL33" i="387"/>
  <c r="Y38" i="387"/>
  <c r="AN40" i="387"/>
  <c r="AM40" i="387"/>
  <c r="AL40" i="387"/>
  <c r="AH40" i="387"/>
  <c r="Z50" i="387"/>
  <c r="Y50" i="387"/>
  <c r="AN30" i="387"/>
  <c r="AL44" i="387"/>
  <c r="AM44" i="387"/>
  <c r="AC42" i="387"/>
  <c r="M49" i="387"/>
  <c r="Q33" i="387"/>
  <c r="Z49" i="387"/>
  <c r="V49" i="387"/>
  <c r="X49" i="387"/>
  <c r="AC52" i="387"/>
  <c r="Y36" i="387"/>
  <c r="X36" i="387"/>
  <c r="S34" i="387"/>
  <c r="R34" i="387"/>
  <c r="AE42" i="387"/>
  <c r="O49" i="387"/>
  <c r="AG50" i="387"/>
  <c r="AF50" i="387"/>
  <c r="AE50" i="387"/>
  <c r="AC50" i="387"/>
  <c r="O34" i="387"/>
  <c r="AF38" i="387"/>
  <c r="AF42" i="387"/>
  <c r="V47" i="387"/>
  <c r="V35" i="387"/>
  <c r="AC51" i="387"/>
  <c r="Y35" i="387"/>
  <c r="AF51" i="387"/>
  <c r="T33" i="387"/>
  <c r="AC36" i="387"/>
  <c r="O44" i="387"/>
  <c r="R45" i="387"/>
  <c r="AA49" i="387"/>
  <c r="AJ52" i="387"/>
  <c r="M30" i="387"/>
  <c r="V33" i="387"/>
  <c r="AE36" i="387"/>
  <c r="AH37" i="387"/>
  <c r="Q44" i="387"/>
  <c r="T45" i="387"/>
  <c r="AC49" i="387"/>
  <c r="AL52" i="387"/>
  <c r="AF36" i="387"/>
  <c r="R44" i="387"/>
  <c r="AM52" i="387"/>
  <c r="O30" i="387"/>
  <c r="X33" i="387"/>
  <c r="AA34" i="387"/>
  <c r="AJ37" i="387"/>
  <c r="M41" i="387"/>
  <c r="V45" i="387"/>
  <c r="AH50" i="387"/>
  <c r="Q30" i="387"/>
  <c r="T31" i="387"/>
  <c r="AC34" i="387"/>
  <c r="AL37" i="387"/>
  <c r="O41" i="387"/>
  <c r="X45" i="387"/>
  <c r="AA46" i="387"/>
  <c r="AJ50" i="387"/>
  <c r="R30" i="387"/>
  <c r="AM37" i="387"/>
  <c r="Y45" i="387"/>
  <c r="V31" i="387"/>
  <c r="AE34" i="387"/>
  <c r="AH35" i="387"/>
  <c r="Q41" i="387"/>
  <c r="T42" i="387"/>
  <c r="AC46" i="387"/>
  <c r="AF48" i="387"/>
  <c r="AL50" i="387"/>
  <c r="AF34" i="387"/>
  <c r="R41" i="387"/>
  <c r="AM50" i="387"/>
  <c r="X31" i="387"/>
  <c r="AJ35" i="387"/>
  <c r="V42" i="387"/>
  <c r="AE46" i="387"/>
  <c r="V30" i="387"/>
  <c r="Y31" i="387"/>
  <c r="AE33" i="387"/>
  <c r="Q40" i="387"/>
  <c r="AC45" i="387"/>
  <c r="AF46" i="387"/>
  <c r="AL49" i="387"/>
  <c r="O52" i="387"/>
  <c r="Q47" i="387"/>
  <c r="AF33" i="387"/>
  <c r="AL35" i="387"/>
  <c r="R40" i="387"/>
  <c r="X42" i="387"/>
  <c r="AM49" i="387"/>
  <c r="R47" i="387"/>
  <c r="X30" i="387"/>
  <c r="AM35" i="387"/>
  <c r="Y42" i="387"/>
  <c r="AE45" i="387"/>
  <c r="Q52" i="387"/>
  <c r="AA50" i="386"/>
  <c r="M51" i="386"/>
  <c r="AG47" i="386"/>
  <c r="AF47" i="386"/>
  <c r="AE47" i="386"/>
  <c r="AC47" i="386"/>
  <c r="X47" i="386"/>
  <c r="AN47" i="386"/>
  <c r="AM47" i="386"/>
  <c r="AH52" i="386"/>
  <c r="V47" i="386"/>
  <c r="S47" i="386"/>
  <c r="T40" i="386"/>
  <c r="M54" i="386"/>
  <c r="R47" i="386"/>
  <c r="Q47" i="386"/>
  <c r="AH57" i="386"/>
  <c r="AA40" i="386"/>
  <c r="T45" i="386"/>
  <c r="O47" i="386"/>
  <c r="T37" i="386"/>
  <c r="M50" i="386"/>
  <c r="AH34" i="386"/>
  <c r="AH51" i="386"/>
  <c r="M49" i="386"/>
  <c r="AH56" i="386"/>
  <c r="AE36" i="386"/>
  <c r="AF36" i="386"/>
  <c r="AG36" i="386"/>
  <c r="Z47" i="386"/>
  <c r="T31" i="386"/>
  <c r="AL55" i="386"/>
  <c r="M36" i="386"/>
  <c r="AN55" i="386"/>
  <c r="M56" i="386"/>
  <c r="T34" i="386"/>
  <c r="M31" i="386"/>
  <c r="T38" i="386"/>
  <c r="AA42" i="386"/>
  <c r="AH31" i="386"/>
  <c r="AH58" i="386"/>
  <c r="AA36" i="386"/>
  <c r="AA48" i="386"/>
  <c r="AM55" i="386"/>
  <c r="AE31" i="386"/>
  <c r="AL44" i="386"/>
  <c r="AF31" i="386"/>
  <c r="AM44" i="386"/>
  <c r="AM58" i="386"/>
  <c r="AG31" i="386"/>
  <c r="AN44" i="386"/>
  <c r="AN58" i="386"/>
  <c r="T32" i="386"/>
  <c r="AA45" i="386"/>
  <c r="AN56" i="386"/>
  <c r="AM33" i="386"/>
  <c r="AJ44" i="386"/>
  <c r="Y32" i="386"/>
  <c r="Z32" i="386"/>
  <c r="AL38" i="386"/>
  <c r="AM38" i="386"/>
  <c r="AM45" i="386"/>
  <c r="AN38" i="386"/>
  <c r="AN45" i="386"/>
  <c r="AH32" i="386"/>
  <c r="AA43" i="386"/>
  <c r="M46" i="386"/>
  <c r="AL57" i="386"/>
  <c r="AM57" i="386"/>
  <c r="X33" i="386"/>
  <c r="T44" i="386"/>
  <c r="Y33" i="386"/>
  <c r="Z33" i="386"/>
  <c r="AJ57" i="386"/>
  <c r="AA44" i="386"/>
  <c r="V31" i="386"/>
  <c r="AC43" i="386"/>
  <c r="AC57" i="386"/>
  <c r="AC40" i="386"/>
  <c r="AJ48" i="386"/>
  <c r="AE55" i="386"/>
  <c r="X31" i="386"/>
  <c r="AG43" i="386"/>
  <c r="AC45" i="386"/>
  <c r="AJ52" i="386"/>
  <c r="AG55" i="386"/>
  <c r="AE57" i="386"/>
  <c r="Y31" i="386"/>
  <c r="V36" i="386"/>
  <c r="AL48" i="386"/>
  <c r="AE50" i="386"/>
  <c r="AH55" i="386"/>
  <c r="AF57" i="386"/>
  <c r="AF32" i="386"/>
  <c r="AN37" i="386"/>
  <c r="V50" i="386"/>
  <c r="X55" i="386"/>
  <c r="AG32" i="386"/>
  <c r="AL34" i="386"/>
  <c r="X40" i="386"/>
  <c r="V52" i="386"/>
  <c r="Y55" i="386"/>
  <c r="AM34" i="386"/>
  <c r="Y40" i="386"/>
  <c r="Z43" i="386"/>
  <c r="X50" i="386"/>
  <c r="Z55" i="386"/>
  <c r="AN34" i="386"/>
  <c r="Z40" i="386"/>
  <c r="Y50" i="386"/>
  <c r="AJ32" i="386"/>
  <c r="Z50" i="386"/>
  <c r="AF45" i="386"/>
  <c r="AM48" i="386"/>
  <c r="AF50" i="386"/>
  <c r="AL52" i="386"/>
  <c r="AC31" i="386"/>
  <c r="V33" i="386"/>
  <c r="AG45" i="386"/>
  <c r="AG50" i="386"/>
  <c r="M42" i="386"/>
  <c r="AH50" i="386"/>
  <c r="AJ31" i="386"/>
  <c r="X44" i="386"/>
  <c r="X49" i="386"/>
  <c r="Y54" i="386"/>
  <c r="X42" i="386"/>
  <c r="Y44" i="386"/>
  <c r="Y49" i="386"/>
  <c r="T56" i="386"/>
  <c r="T58" i="386"/>
  <c r="AL31" i="386"/>
  <c r="AL36" i="386"/>
  <c r="Z42" i="386"/>
  <c r="Z44" i="386"/>
  <c r="Y51" i="386"/>
  <c r="AM31" i="386"/>
  <c r="AN36" i="386"/>
  <c r="Z51" i="386"/>
  <c r="AN33" i="386"/>
  <c r="AC39" i="386"/>
  <c r="AJ54" i="386"/>
  <c r="T30" i="386"/>
  <c r="M34" i="386"/>
  <c r="AC42" i="386"/>
  <c r="AC44" i="386"/>
  <c r="AC46" i="386"/>
  <c r="AC51" i="386"/>
  <c r="AE39" i="386"/>
  <c r="AL54" i="386"/>
  <c r="AG56" i="386"/>
  <c r="V30" i="386"/>
  <c r="AF39" i="386"/>
  <c r="AE42" i="386"/>
  <c r="AE44" i="386"/>
  <c r="AE46" i="386"/>
  <c r="AE51" i="386"/>
  <c r="AM54" i="386"/>
  <c r="V37" i="386"/>
  <c r="AH39" i="386"/>
  <c r="AF42" i="386"/>
  <c r="AF44" i="386"/>
  <c r="AF46" i="386"/>
  <c r="AL49" i="386"/>
  <c r="AF51" i="386"/>
  <c r="AN54" i="386"/>
  <c r="V54" i="386"/>
  <c r="V49" i="386"/>
  <c r="Z30" i="386"/>
  <c r="V32" i="386"/>
  <c r="AG46" i="386"/>
  <c r="AM49" i="386"/>
  <c r="AG51" i="386"/>
  <c r="M55" i="386"/>
  <c r="AJ56" i="386"/>
  <c r="AJ58" i="386"/>
  <c r="AC33" i="386"/>
  <c r="AN49" i="386"/>
  <c r="AJ46" i="386"/>
  <c r="S42" i="386"/>
  <c r="X54" i="386"/>
  <c r="M43" i="386"/>
  <c r="T55" i="386"/>
  <c r="M57" i="386"/>
  <c r="O31" i="386"/>
  <c r="Q31" i="386"/>
  <c r="R31" i="386"/>
  <c r="S51" i="386"/>
  <c r="Q42" i="386"/>
  <c r="R42" i="386"/>
  <c r="M48" i="386"/>
  <c r="O48" i="386"/>
  <c r="R46" i="386"/>
  <c r="R48" i="386"/>
  <c r="R38" i="386"/>
  <c r="S46" i="386"/>
  <c r="Q48" i="386"/>
  <c r="S58" i="386"/>
  <c r="S38" i="386"/>
  <c r="M32" i="386"/>
  <c r="R37" i="386"/>
  <c r="O50" i="386"/>
  <c r="S30" i="386"/>
  <c r="S37" i="386"/>
  <c r="Q50" i="386"/>
  <c r="O52" i="386"/>
  <c r="O49" i="386"/>
  <c r="R52" i="386"/>
  <c r="S49" i="386"/>
  <c r="S52" i="386"/>
  <c r="O37" i="386"/>
  <c r="Q37" i="386"/>
  <c r="O39" i="386"/>
  <c r="R50" i="386"/>
  <c r="O57" i="386"/>
  <c r="O36" i="386"/>
  <c r="Q52" i="386"/>
  <c r="Q36" i="386"/>
  <c r="O56" i="386"/>
  <c r="R56" i="386"/>
  <c r="S56" i="386"/>
  <c r="O51" i="386"/>
  <c r="R51" i="386"/>
  <c r="R58" i="386"/>
  <c r="Z38" i="386"/>
  <c r="AN30" i="386"/>
  <c r="AM30" i="386"/>
  <c r="AL30" i="386"/>
  <c r="AJ30" i="386"/>
  <c r="AJ33" i="386"/>
  <c r="AG38" i="386"/>
  <c r="AF38" i="386"/>
  <c r="AE38" i="386"/>
  <c r="O46" i="386"/>
  <c r="O58" i="386"/>
  <c r="AC38" i="386"/>
  <c r="AL33" i="386"/>
  <c r="Q58" i="386"/>
  <c r="AE30" i="386"/>
  <c r="Y38" i="386"/>
  <c r="X46" i="386"/>
  <c r="V46" i="386"/>
  <c r="Y46" i="386"/>
  <c r="Z46" i="386"/>
  <c r="S34" i="386"/>
  <c r="R34" i="386"/>
  <c r="V58" i="386"/>
  <c r="AG49" i="386"/>
  <c r="AF49" i="386"/>
  <c r="AE49" i="386"/>
  <c r="Q34" i="386"/>
  <c r="X37" i="386"/>
  <c r="AE40" i="386"/>
  <c r="AH43" i="386"/>
  <c r="M45" i="386"/>
  <c r="AC49" i="386"/>
  <c r="AC52" i="386"/>
  <c r="Q57" i="386"/>
  <c r="Y58" i="386"/>
  <c r="X58" i="386"/>
  <c r="Y37" i="386"/>
  <c r="AF40" i="386"/>
  <c r="R57" i="386"/>
  <c r="AJ43" i="386"/>
  <c r="O45" i="386"/>
  <c r="T48" i="386"/>
  <c r="AE52" i="386"/>
  <c r="AF52" i="386"/>
  <c r="R36" i="386"/>
  <c r="AM40" i="386"/>
  <c r="AJ40" i="386"/>
  <c r="AL40" i="386"/>
  <c r="AN40" i="386"/>
  <c r="AL43" i="386"/>
  <c r="Q45" i="386"/>
  <c r="V48" i="386"/>
  <c r="AG52" i="386"/>
  <c r="Z57" i="386"/>
  <c r="Y57" i="386"/>
  <c r="X57" i="386"/>
  <c r="R55" i="386"/>
  <c r="Q55" i="386"/>
  <c r="S55" i="386"/>
  <c r="AL32" i="386"/>
  <c r="V39" i="386"/>
  <c r="AM43" i="386"/>
  <c r="R45" i="386"/>
  <c r="V57" i="386"/>
  <c r="AM32" i="386"/>
  <c r="X48" i="386"/>
  <c r="Y36" i="386"/>
  <c r="X36" i="386"/>
  <c r="Z36" i="386"/>
  <c r="X39" i="386"/>
  <c r="Y48" i="386"/>
  <c r="Y39" i="386"/>
  <c r="AF30" i="386"/>
  <c r="X38" i="386"/>
  <c r="AM42" i="386"/>
  <c r="AM51" i="386"/>
  <c r="AL51" i="386"/>
  <c r="AN51" i="386"/>
  <c r="AG30" i="386"/>
  <c r="AN42" i="386"/>
  <c r="Z39" i="386"/>
  <c r="S44" i="386"/>
  <c r="Q44" i="386"/>
  <c r="R44" i="386"/>
  <c r="AC30" i="386"/>
  <c r="AL42" i="386"/>
  <c r="O33" i="386"/>
  <c r="Q33" i="386"/>
  <c r="R33" i="386"/>
  <c r="S33" i="386"/>
  <c r="AA39" i="386"/>
  <c r="O44" i="386"/>
  <c r="AM52" i="386"/>
  <c r="AJ42" i="386"/>
  <c r="V34" i="386"/>
  <c r="AE37" i="386"/>
  <c r="Q43" i="386"/>
  <c r="AF48" i="386"/>
  <c r="AL50" i="386"/>
  <c r="R54" i="386"/>
  <c r="X56" i="386"/>
  <c r="O54" i="386"/>
  <c r="AC37" i="386"/>
  <c r="AJ50" i="386"/>
  <c r="Q32" i="386"/>
  <c r="AF37" i="386"/>
  <c r="AL39" i="386"/>
  <c r="R43" i="386"/>
  <c r="X45" i="386"/>
  <c r="AG48" i="386"/>
  <c r="AM50" i="386"/>
  <c r="S54" i="386"/>
  <c r="Y56" i="386"/>
  <c r="AE58" i="386"/>
  <c r="R32" i="386"/>
  <c r="X34" i="386"/>
  <c r="AM39" i="386"/>
  <c r="S43" i="386"/>
  <c r="Y45" i="386"/>
  <c r="AH48" i="386"/>
  <c r="T54" i="386"/>
  <c r="Z56" i="386"/>
  <c r="AF58" i="386"/>
  <c r="M30" i="386"/>
  <c r="S32" i="386"/>
  <c r="Y34" i="386"/>
  <c r="AH37" i="386"/>
  <c r="AN39" i="386"/>
  <c r="T43" i="386"/>
  <c r="Z45" i="386"/>
  <c r="AA56" i="386"/>
  <c r="AG58" i="386"/>
  <c r="O30" i="386"/>
  <c r="AA34" i="386"/>
  <c r="AJ37" i="386"/>
  <c r="M40" i="386"/>
  <c r="V43" i="386"/>
  <c r="AC56" i="386"/>
  <c r="Q30" i="386"/>
  <c r="AC34" i="386"/>
  <c r="AL37" i="386"/>
  <c r="O40" i="386"/>
  <c r="X43" i="386"/>
  <c r="AE56" i="386"/>
  <c r="AA33" i="386"/>
  <c r="AJ36" i="386"/>
  <c r="M39" i="386"/>
  <c r="V42" i="386"/>
  <c r="AH46" i="386"/>
  <c r="T52" i="386"/>
  <c r="AC55" i="386"/>
  <c r="AE34" i="386"/>
  <c r="Q40" i="386"/>
  <c r="AA54" i="386"/>
  <c r="AF34" i="386"/>
  <c r="R40" i="386"/>
  <c r="AA32" i="386"/>
  <c r="M38" i="386"/>
  <c r="AH45" i="386"/>
  <c r="T51" i="386"/>
  <c r="AC54" i="386"/>
  <c r="AE33" i="386"/>
  <c r="Q39" i="386"/>
  <c r="AL46" i="386"/>
  <c r="X52" i="386"/>
  <c r="AC32" i="386"/>
  <c r="AF33" i="386"/>
  <c r="O38" i="386"/>
  <c r="R39" i="386"/>
  <c r="AJ45" i="386"/>
  <c r="AM46" i="386"/>
  <c r="V51" i="386"/>
  <c r="Y52" i="386"/>
  <c r="AE54" i="386"/>
  <c r="AC48" i="386"/>
  <c r="X30" i="386"/>
  <c r="AE43" i="386"/>
  <c r="Q49" i="386"/>
  <c r="AF54" i="386"/>
  <c r="AL56" i="386"/>
  <c r="AH48" i="385"/>
  <c r="AH45" i="385"/>
  <c r="AA51" i="385"/>
  <c r="AH49" i="385"/>
  <c r="AA43" i="385"/>
  <c r="AA39" i="385"/>
  <c r="AJ39" i="385"/>
  <c r="AA45" i="385"/>
  <c r="M50" i="385"/>
  <c r="AA32" i="385"/>
  <c r="T47" i="385"/>
  <c r="AH32" i="385"/>
  <c r="AH47" i="385"/>
  <c r="M47" i="385"/>
  <c r="AA40" i="385"/>
  <c r="Y47" i="385"/>
  <c r="X47" i="385"/>
  <c r="Z47" i="385"/>
  <c r="AL49" i="385"/>
  <c r="AA47" i="385"/>
  <c r="AM49" i="385"/>
  <c r="X45" i="385"/>
  <c r="AF47" i="385"/>
  <c r="T50" i="385"/>
  <c r="AA50" i="385"/>
  <c r="AL47" i="385"/>
  <c r="AN45" i="385"/>
  <c r="AM47" i="385"/>
  <c r="AF35" i="385"/>
  <c r="M34" i="385"/>
  <c r="O49" i="385"/>
  <c r="X49" i="385"/>
  <c r="R49" i="385"/>
  <c r="Y49" i="385"/>
  <c r="Q49" i="385"/>
  <c r="V49" i="385"/>
  <c r="Y48" i="385"/>
  <c r="Z48" i="385"/>
  <c r="AG35" i="385"/>
  <c r="X48" i="385"/>
  <c r="AA49" i="385"/>
  <c r="O50" i="385"/>
  <c r="AG49" i="385"/>
  <c r="AE48" i="385"/>
  <c r="Q50" i="385"/>
  <c r="AC47" i="385"/>
  <c r="AF48" i="385"/>
  <c r="R50" i="385"/>
  <c r="AM45" i="385"/>
  <c r="AG48" i="385"/>
  <c r="AJ49" i="385"/>
  <c r="AL48" i="385"/>
  <c r="X50" i="385"/>
  <c r="AJ48" i="385"/>
  <c r="V50" i="385"/>
  <c r="AJ47" i="385"/>
  <c r="AM48" i="385"/>
  <c r="Y50" i="385"/>
  <c r="AC49" i="385"/>
  <c r="AA37" i="385"/>
  <c r="M44" i="385"/>
  <c r="AC50" i="385"/>
  <c r="AL34" i="385"/>
  <c r="T32" i="385"/>
  <c r="AM34" i="385"/>
  <c r="M48" i="385"/>
  <c r="AE50" i="385"/>
  <c r="AN34" i="385"/>
  <c r="T44" i="385"/>
  <c r="AF50" i="385"/>
  <c r="M35" i="385"/>
  <c r="O48" i="385"/>
  <c r="M38" i="385"/>
  <c r="X51" i="385"/>
  <c r="AH50" i="385"/>
  <c r="Y51" i="385"/>
  <c r="Q48" i="385"/>
  <c r="T35" i="385"/>
  <c r="Z51" i="385"/>
  <c r="O47" i="385"/>
  <c r="R48" i="385"/>
  <c r="AJ50" i="385"/>
  <c r="AF49" i="385"/>
  <c r="AJ44" i="385"/>
  <c r="Q47" i="385"/>
  <c r="T48" i="385"/>
  <c r="AL50" i="385"/>
  <c r="R47" i="385"/>
  <c r="AM50" i="385"/>
  <c r="AH51" i="385"/>
  <c r="M43" i="385"/>
  <c r="X43" i="385"/>
  <c r="AL37" i="385"/>
  <c r="Y43" i="385"/>
  <c r="AM37" i="385"/>
  <c r="AJ45" i="385"/>
  <c r="AJ51" i="385"/>
  <c r="T30" i="385"/>
  <c r="AL51" i="385"/>
  <c r="AH38" i="385"/>
  <c r="M31" i="385"/>
  <c r="AA44" i="385"/>
  <c r="T31" i="385"/>
  <c r="M42" i="385"/>
  <c r="AL44" i="385"/>
  <c r="AM44" i="385"/>
  <c r="AH39" i="385"/>
  <c r="AA42" i="385"/>
  <c r="AN44" i="385"/>
  <c r="M51" i="385"/>
  <c r="AA34" i="385"/>
  <c r="M45" i="385"/>
  <c r="S37" i="385"/>
  <c r="T37" i="385"/>
  <c r="AL39" i="385"/>
  <c r="T45" i="385"/>
  <c r="AE34" i="385"/>
  <c r="AE32" i="385"/>
  <c r="X40" i="385"/>
  <c r="AF32" i="385"/>
  <c r="AC34" i="385"/>
  <c r="AA38" i="385"/>
  <c r="Y40" i="385"/>
  <c r="O32" i="385"/>
  <c r="Q30" i="385"/>
  <c r="Q32" i="385"/>
  <c r="AF43" i="385"/>
  <c r="O38" i="385"/>
  <c r="Q38" i="385"/>
  <c r="AG32" i="385"/>
  <c r="AC42" i="385"/>
  <c r="O37" i="385"/>
  <c r="R30" i="385"/>
  <c r="X32" i="385"/>
  <c r="O40" i="385"/>
  <c r="Z30" i="385"/>
  <c r="R38" i="385"/>
  <c r="Q40" i="385"/>
  <c r="Z40" i="385"/>
  <c r="AE42" i="385"/>
  <c r="Q37" i="385"/>
  <c r="AF42" i="385"/>
  <c r="AE45" i="385"/>
  <c r="AG43" i="385"/>
  <c r="Y30" i="385"/>
  <c r="R37" i="385"/>
  <c r="M39" i="385"/>
  <c r="AC31" i="385"/>
  <c r="AE31" i="385"/>
  <c r="V37" i="385"/>
  <c r="AF31" i="385"/>
  <c r="X39" i="385"/>
  <c r="AG31" i="385"/>
  <c r="Y39" i="385"/>
  <c r="Z39" i="385"/>
  <c r="Q43" i="385"/>
  <c r="AC35" i="385"/>
  <c r="AE37" i="385"/>
  <c r="V45" i="385"/>
  <c r="AA30" i="385"/>
  <c r="V39" i="385"/>
  <c r="AH43" i="385"/>
  <c r="V51" i="385"/>
  <c r="AC30" i="385"/>
  <c r="AJ43" i="385"/>
  <c r="AJ32" i="385"/>
  <c r="AL43" i="385"/>
  <c r="Y38" i="385"/>
  <c r="AE40" i="385"/>
  <c r="AN43" i="385"/>
  <c r="AN32" i="385"/>
  <c r="Q35" i="385"/>
  <c r="Z38" i="385"/>
  <c r="AC39" i="385"/>
  <c r="AF40" i="385"/>
  <c r="O45" i="385"/>
  <c r="AC51" i="385"/>
  <c r="AL31" i="385"/>
  <c r="O34" i="385"/>
  <c r="X37" i="385"/>
  <c r="AG40" i="385"/>
  <c r="AM31" i="385"/>
  <c r="S35" i="385"/>
  <c r="V38" i="385"/>
  <c r="AJ31" i="385"/>
  <c r="AM30" i="385"/>
  <c r="S34" i="385"/>
  <c r="V35" i="385"/>
  <c r="AE38" i="385"/>
  <c r="Q44" i="385"/>
  <c r="AN30" i="385"/>
  <c r="T34" i="385"/>
  <c r="AC37" i="385"/>
  <c r="AF38" i="385"/>
  <c r="AL40" i="385"/>
  <c r="O43" i="385"/>
  <c r="R44" i="385"/>
  <c r="AM42" i="385"/>
  <c r="AJ30" i="385"/>
  <c r="AF39" i="385"/>
  <c r="Y35" i="385"/>
  <c r="O31" i="385"/>
  <c r="R32" i="385"/>
  <c r="X34" i="385"/>
  <c r="AA35" i="385"/>
  <c r="AG37" i="385"/>
  <c r="AJ38" i="385"/>
  <c r="AM39" i="385"/>
  <c r="S43" i="385"/>
  <c r="V44" i="385"/>
  <c r="Y45" i="385"/>
  <c r="AM51" i="385"/>
  <c r="M30" i="385"/>
  <c r="Y34" i="385"/>
  <c r="AH37" i="385"/>
  <c r="Q42" i="385"/>
  <c r="T43" i="385"/>
  <c r="Q31" i="385"/>
  <c r="Z34" i="385"/>
  <c r="AL38" i="385"/>
  <c r="R42" i="385"/>
  <c r="X44" i="385"/>
  <c r="AG30" i="385"/>
  <c r="O30" i="385"/>
  <c r="R31" i="385"/>
  <c r="AJ37" i="385"/>
  <c r="AM38" i="385"/>
  <c r="S42" i="385"/>
  <c r="V43" i="385"/>
  <c r="Y44" i="385"/>
  <c r="V32" i="385"/>
  <c r="T42" i="385"/>
  <c r="AC45" i="385"/>
  <c r="V42" i="385"/>
  <c r="AL42" i="385"/>
  <c r="V31" i="385"/>
  <c r="Y32" i="385"/>
  <c r="AC44" i="385"/>
  <c r="AF45" i="385"/>
  <c r="AE39" i="385"/>
  <c r="R45" i="385"/>
  <c r="AG51" i="385"/>
  <c r="AF34" i="385"/>
  <c r="O39" i="385"/>
  <c r="R40" i="385"/>
  <c r="X42" i="385"/>
  <c r="O51" i="385"/>
  <c r="Y37" i="385"/>
  <c r="S44" i="385"/>
  <c r="X31" i="385"/>
  <c r="AJ35" i="385"/>
  <c r="Y42" i="385"/>
  <c r="AE44" i="385"/>
  <c r="R35" i="385"/>
  <c r="AN42" i="385"/>
  <c r="AE51" i="385"/>
  <c r="AC38" i="385"/>
  <c r="V30" i="385"/>
  <c r="Y31" i="385"/>
  <c r="AH34" i="385"/>
  <c r="Q39" i="385"/>
  <c r="T40" i="385"/>
  <c r="AC43" i="385"/>
  <c r="AF44" i="385"/>
  <c r="Q51" i="385"/>
  <c r="AE30" i="385"/>
  <c r="AL32" i="385"/>
  <c r="X35" i="385"/>
  <c r="AL35" i="385"/>
  <c r="R39" i="385"/>
  <c r="R51" i="385"/>
  <c r="R34" i="385"/>
  <c r="S45" i="385"/>
  <c r="AM40" i="385"/>
  <c r="AN40" i="385"/>
  <c r="AM35" i="385"/>
  <c r="Q49" i="380"/>
  <c r="X52" i="380"/>
  <c r="X39" i="380"/>
  <c r="AL46" i="380"/>
  <c r="Z39" i="380"/>
  <c r="M47" i="380"/>
  <c r="AA35" i="380"/>
  <c r="AH39" i="380"/>
  <c r="AM60" i="380"/>
  <c r="AE32" i="380"/>
  <c r="X53" i="380"/>
  <c r="S68" i="384"/>
  <c r="Y53" i="380"/>
  <c r="AA44" i="380"/>
  <c r="Q58" i="380"/>
  <c r="AG44" i="380"/>
  <c r="AA33" i="380"/>
  <c r="AH53" i="379"/>
  <c r="S84" i="383"/>
  <c r="AF40" i="380"/>
  <c r="AG40" i="380"/>
  <c r="M45" i="380"/>
  <c r="X54" i="380"/>
  <c r="AA71" i="381"/>
  <c r="AA46" i="361"/>
  <c r="Y54" i="380"/>
  <c r="M34" i="380"/>
  <c r="M35" i="382"/>
  <c r="Q34" i="380"/>
  <c r="V59" i="380"/>
  <c r="R34" i="380"/>
  <c r="V38" i="380"/>
  <c r="AF48" i="380"/>
  <c r="S34" i="380"/>
  <c r="AG48" i="380"/>
  <c r="R83" i="383"/>
  <c r="AE59" i="380"/>
  <c r="AA34" i="380"/>
  <c r="M49" i="380"/>
  <c r="S52" i="380"/>
  <c r="Y55" i="380"/>
  <c r="AF59" i="380"/>
  <c r="AA44" i="384"/>
  <c r="AE52" i="384"/>
  <c r="Q42" i="384"/>
  <c r="AL51" i="384"/>
  <c r="AC37" i="384"/>
  <c r="AJ32" i="384"/>
  <c r="AG59" i="384"/>
  <c r="AM56" i="384"/>
  <c r="AH65" i="384"/>
  <c r="AF45" i="384"/>
  <c r="AA54" i="384"/>
  <c r="AH33" i="384"/>
  <c r="AE41" i="384"/>
  <c r="AN51" i="384"/>
  <c r="AF52" i="384"/>
  <c r="AA30" i="384"/>
  <c r="X74" i="384"/>
  <c r="Y47" i="384"/>
  <c r="AL73" i="384"/>
  <c r="Y74" i="384"/>
  <c r="AL67" i="384"/>
  <c r="AM73" i="384"/>
  <c r="Z74" i="384"/>
  <c r="AM67" i="384"/>
  <c r="Z34" i="384"/>
  <c r="AL56" i="384"/>
  <c r="AH57" i="384"/>
  <c r="Z60" i="384"/>
  <c r="AN73" i="384"/>
  <c r="AA64" i="384"/>
  <c r="R37" i="384"/>
  <c r="AA35" i="384"/>
  <c r="M42" i="384"/>
  <c r="AH42" i="384"/>
  <c r="AA45" i="384"/>
  <c r="T47" i="384"/>
  <c r="R58" i="384"/>
  <c r="AA65" i="384"/>
  <c r="AN67" i="384"/>
  <c r="AE31" i="384"/>
  <c r="AL47" i="384"/>
  <c r="AA51" i="384"/>
  <c r="AM62" i="384"/>
  <c r="AC73" i="384"/>
  <c r="AG31" i="384"/>
  <c r="Q34" i="384"/>
  <c r="AN34" i="384"/>
  <c r="AN47" i="384"/>
  <c r="AH50" i="384"/>
  <c r="AH32" i="384"/>
  <c r="M35" i="384"/>
  <c r="T31" i="384"/>
  <c r="AA47" i="384"/>
  <c r="O50" i="384"/>
  <c r="T68" i="384"/>
  <c r="M70" i="384"/>
  <c r="O68" i="384"/>
  <c r="Q33" i="384"/>
  <c r="AN37" i="384"/>
  <c r="AC43" i="384"/>
  <c r="S45" i="384"/>
  <c r="AG48" i="384"/>
  <c r="AJ50" i="384"/>
  <c r="AF53" i="384"/>
  <c r="V59" i="384"/>
  <c r="AL64" i="384"/>
  <c r="AC69" i="384"/>
  <c r="AE34" i="384"/>
  <c r="Z37" i="384"/>
  <c r="AJ38" i="384"/>
  <c r="Y39" i="384"/>
  <c r="AJ41" i="384"/>
  <c r="AM42" i="384"/>
  <c r="AF60" i="384"/>
  <c r="X65" i="384"/>
  <c r="AF30" i="384"/>
  <c r="X31" i="384"/>
  <c r="AF34" i="384"/>
  <c r="R35" i="384"/>
  <c r="X42" i="384"/>
  <c r="AN42" i="384"/>
  <c r="AM50" i="384"/>
  <c r="AE51" i="384"/>
  <c r="AM57" i="384"/>
  <c r="AE62" i="384"/>
  <c r="M72" i="384"/>
  <c r="X64" i="384"/>
  <c r="Y65" i="384"/>
  <c r="M66" i="384"/>
  <c r="AJ66" i="384"/>
  <c r="Y68" i="384"/>
  <c r="AE69" i="384"/>
  <c r="V39" i="384"/>
  <c r="Z31" i="384"/>
  <c r="S35" i="384"/>
  <c r="AE47" i="384"/>
  <c r="AL49" i="384"/>
  <c r="AF51" i="384"/>
  <c r="AN57" i="384"/>
  <c r="R65" i="384"/>
  <c r="Z65" i="384"/>
  <c r="AE67" i="384"/>
  <c r="Z68" i="384"/>
  <c r="R32" i="384"/>
  <c r="AF39" i="384"/>
  <c r="AF47" i="384"/>
  <c r="AM49" i="384"/>
  <c r="AF50" i="384"/>
  <c r="AL54" i="384"/>
  <c r="AJ56" i="384"/>
  <c r="Q74" i="384"/>
  <c r="S65" i="384"/>
  <c r="AF67" i="384"/>
  <c r="AJ69" i="384"/>
  <c r="R70" i="384"/>
  <c r="V65" i="384"/>
  <c r="AG33" i="384"/>
  <c r="AM34" i="384"/>
  <c r="Q37" i="384"/>
  <c r="T39" i="384"/>
  <c r="AG39" i="384"/>
  <c r="O42" i="384"/>
  <c r="AE42" i="384"/>
  <c r="M45" i="384"/>
  <c r="AC45" i="384"/>
  <c r="Z48" i="384"/>
  <c r="AG50" i="384"/>
  <c r="AC57" i="384"/>
  <c r="AF59" i="384"/>
  <c r="Y60" i="384"/>
  <c r="AL62" i="384"/>
  <c r="R72" i="384"/>
  <c r="O67" i="384"/>
  <c r="R68" i="384"/>
  <c r="S70" i="384"/>
  <c r="AH44" i="384"/>
  <c r="T50" i="384"/>
  <c r="T53" i="384"/>
  <c r="AH53" i="384"/>
  <c r="T67" i="384"/>
  <c r="AA31" i="384"/>
  <c r="AJ33" i="384"/>
  <c r="T34" i="384"/>
  <c r="AG34" i="384"/>
  <c r="S37" i="384"/>
  <c r="AF37" i="384"/>
  <c r="Z39" i="384"/>
  <c r="AL41" i="384"/>
  <c r="T42" i="384"/>
  <c r="AF42" i="384"/>
  <c r="AC44" i="384"/>
  <c r="AL44" i="384"/>
  <c r="AG45" i="384"/>
  <c r="AG47" i="384"/>
  <c r="T48" i="384"/>
  <c r="AN49" i="384"/>
  <c r="X50" i="384"/>
  <c r="AG51" i="384"/>
  <c r="AG52" i="384"/>
  <c r="AA53" i="384"/>
  <c r="AC54" i="384"/>
  <c r="AM54" i="384"/>
  <c r="AE57" i="384"/>
  <c r="AA59" i="384"/>
  <c r="AA60" i="384"/>
  <c r="AF62" i="384"/>
  <c r="AN62" i="384"/>
  <c r="AE73" i="384"/>
  <c r="AA74" i="384"/>
  <c r="AC64" i="384"/>
  <c r="AM64" i="384"/>
  <c r="AL66" i="384"/>
  <c r="AG67" i="384"/>
  <c r="M68" i="384"/>
  <c r="AL69" i="384"/>
  <c r="T70" i="384"/>
  <c r="V67" i="384"/>
  <c r="AH34" i="384"/>
  <c r="AG37" i="384"/>
  <c r="AA39" i="384"/>
  <c r="AL39" i="384"/>
  <c r="AM41" i="384"/>
  <c r="AG42" i="384"/>
  <c r="AM44" i="384"/>
  <c r="X45" i="384"/>
  <c r="AH45" i="384"/>
  <c r="AE49" i="384"/>
  <c r="M50" i="384"/>
  <c r="Y50" i="384"/>
  <c r="X51" i="384"/>
  <c r="AN53" i="384"/>
  <c r="AN54" i="384"/>
  <c r="AH56" i="384"/>
  <c r="Q57" i="384"/>
  <c r="AF57" i="384"/>
  <c r="AN58" i="384"/>
  <c r="Q61" i="384"/>
  <c r="AG62" i="384"/>
  <c r="AF73" i="384"/>
  <c r="AN64" i="384"/>
  <c r="AF65" i="384"/>
  <c r="X67" i="384"/>
  <c r="AH67" i="384"/>
  <c r="AM69" i="384"/>
  <c r="AJ53" i="384"/>
  <c r="AL33" i="384"/>
  <c r="AM39" i="384"/>
  <c r="AN41" i="384"/>
  <c r="AE44" i="384"/>
  <c r="AN44" i="384"/>
  <c r="Z45" i="384"/>
  <c r="AH49" i="384"/>
  <c r="Z51" i="384"/>
  <c r="AA52" i="384"/>
  <c r="AE54" i="384"/>
  <c r="AG57" i="384"/>
  <c r="AC59" i="384"/>
  <c r="AH62" i="384"/>
  <c r="AG73" i="384"/>
  <c r="AE64" i="384"/>
  <c r="AG65" i="384"/>
  <c r="Y67" i="384"/>
  <c r="AN69" i="384"/>
  <c r="AM33" i="384"/>
  <c r="AJ34" i="384"/>
  <c r="AN39" i="384"/>
  <c r="AF44" i="384"/>
  <c r="AF54" i="384"/>
  <c r="X73" i="384"/>
  <c r="AF74" i="384"/>
  <c r="V64" i="384"/>
  <c r="AF64" i="384"/>
  <c r="AF31" i="384"/>
  <c r="AA37" i="384"/>
  <c r="AE39" i="384"/>
  <c r="Z42" i="384"/>
  <c r="AJ42" i="384"/>
  <c r="AM47" i="384"/>
  <c r="AE50" i="384"/>
  <c r="AN50" i="384"/>
  <c r="AM51" i="384"/>
  <c r="AG53" i="384"/>
  <c r="V60" i="384"/>
  <c r="AG60" i="384"/>
  <c r="AG74" i="384"/>
  <c r="Q65" i="384"/>
  <c r="Q67" i="384"/>
  <c r="AA68" i="384"/>
  <c r="S72" i="384"/>
  <c r="R74" i="384"/>
  <c r="S74" i="384"/>
  <c r="T74" i="384"/>
  <c r="X62" i="384"/>
  <c r="V73" i="384"/>
  <c r="Y52" i="384"/>
  <c r="S58" i="384"/>
  <c r="Y62" i="384"/>
  <c r="Z56" i="384"/>
  <c r="M57" i="384"/>
  <c r="O56" i="384"/>
  <c r="V51" i="384"/>
  <c r="V52" i="384"/>
  <c r="M56" i="384"/>
  <c r="Y51" i="384"/>
  <c r="Q52" i="384"/>
  <c r="Z52" i="384"/>
  <c r="V53" i="384"/>
  <c r="X60" i="384"/>
  <c r="Z62" i="384"/>
  <c r="R52" i="384"/>
  <c r="R56" i="384"/>
  <c r="Y61" i="384"/>
  <c r="S52" i="384"/>
  <c r="X53" i="384"/>
  <c r="S56" i="384"/>
  <c r="T62" i="384"/>
  <c r="T52" i="384"/>
  <c r="Y53" i="384"/>
  <c r="R57" i="384"/>
  <c r="M58" i="384"/>
  <c r="V31" i="384"/>
  <c r="Q32" i="384"/>
  <c r="Z32" i="384"/>
  <c r="Y34" i="384"/>
  <c r="O35" i="384"/>
  <c r="Y37" i="384"/>
  <c r="S42" i="384"/>
  <c r="S43" i="384"/>
  <c r="R45" i="384"/>
  <c r="S48" i="384"/>
  <c r="O31" i="384"/>
  <c r="R34" i="384"/>
  <c r="T32" i="384"/>
  <c r="S34" i="384"/>
  <c r="M43" i="384"/>
  <c r="V47" i="384"/>
  <c r="V48" i="384"/>
  <c r="Q50" i="384"/>
  <c r="Z50" i="384"/>
  <c r="Q31" i="384"/>
  <c r="R50" i="384"/>
  <c r="V32" i="384"/>
  <c r="T33" i="384"/>
  <c r="M34" i="384"/>
  <c r="Y42" i="384"/>
  <c r="O43" i="384"/>
  <c r="Y45" i="384"/>
  <c r="X47" i="384"/>
  <c r="Y48" i="384"/>
  <c r="Q48" i="384"/>
  <c r="Y32" i="384"/>
  <c r="X34" i="384"/>
  <c r="M37" i="384"/>
  <c r="X37" i="384"/>
  <c r="R43" i="384"/>
  <c r="Q45" i="384"/>
  <c r="R48" i="384"/>
  <c r="S41" i="384"/>
  <c r="R41" i="384"/>
  <c r="Q41" i="384"/>
  <c r="AJ30" i="384"/>
  <c r="Z33" i="384"/>
  <c r="X33" i="384"/>
  <c r="R54" i="384"/>
  <c r="S54" i="384"/>
  <c r="Q54" i="384"/>
  <c r="O54" i="384"/>
  <c r="V57" i="384"/>
  <c r="T57" i="384"/>
  <c r="Z57" i="384"/>
  <c r="Y57" i="384"/>
  <c r="X57" i="384"/>
  <c r="AC58" i="384"/>
  <c r="R59" i="384"/>
  <c r="Q59" i="384"/>
  <c r="S59" i="384"/>
  <c r="O59" i="384"/>
  <c r="O60" i="384"/>
  <c r="M60" i="384"/>
  <c r="S60" i="384"/>
  <c r="AN68" i="384"/>
  <c r="AM68" i="384"/>
  <c r="AL68" i="384"/>
  <c r="AJ68" i="384"/>
  <c r="AJ31" i="384"/>
  <c r="AH31" i="384"/>
  <c r="AL31" i="384"/>
  <c r="AF32" i="384"/>
  <c r="AE32" i="384"/>
  <c r="AC32" i="384"/>
  <c r="Y35" i="384"/>
  <c r="X35" i="384"/>
  <c r="V35" i="384"/>
  <c r="AN35" i="384"/>
  <c r="AM35" i="384"/>
  <c r="AL35" i="384"/>
  <c r="Y43" i="384"/>
  <c r="X43" i="384"/>
  <c r="V43" i="384"/>
  <c r="AN43" i="384"/>
  <c r="AM43" i="384"/>
  <c r="AL43" i="384"/>
  <c r="T44" i="384"/>
  <c r="Z44" i="384"/>
  <c r="Y44" i="384"/>
  <c r="AN48" i="384"/>
  <c r="AM48" i="384"/>
  <c r="AL48" i="384"/>
  <c r="AG56" i="384"/>
  <c r="AF56" i="384"/>
  <c r="AE56" i="384"/>
  <c r="AM60" i="384"/>
  <c r="AJ60" i="384"/>
  <c r="AN60" i="384"/>
  <c r="AL60" i="384"/>
  <c r="Z66" i="384"/>
  <c r="Y66" i="384"/>
  <c r="X66" i="384"/>
  <c r="V66" i="384"/>
  <c r="R30" i="384"/>
  <c r="Q30" i="384"/>
  <c r="O30" i="384"/>
  <c r="AL30" i="384"/>
  <c r="AM31" i="384"/>
  <c r="AJ35" i="384"/>
  <c r="R38" i="384"/>
  <c r="Q38" i="384"/>
  <c r="O38" i="384"/>
  <c r="AG38" i="384"/>
  <c r="AF38" i="384"/>
  <c r="AE38" i="384"/>
  <c r="M39" i="384"/>
  <c r="S39" i="384"/>
  <c r="R39" i="384"/>
  <c r="Z41" i="384"/>
  <c r="Y41" i="384"/>
  <c r="X41" i="384"/>
  <c r="AJ43" i="384"/>
  <c r="V44" i="384"/>
  <c r="M47" i="384"/>
  <c r="S47" i="384"/>
  <c r="R47" i="384"/>
  <c r="AJ48" i="384"/>
  <c r="Z49" i="384"/>
  <c r="Y49" i="384"/>
  <c r="X49" i="384"/>
  <c r="O53" i="384"/>
  <c r="S53" i="384"/>
  <c r="R53" i="384"/>
  <c r="AC56" i="384"/>
  <c r="Q60" i="384"/>
  <c r="Z30" i="384"/>
  <c r="Y30" i="384"/>
  <c r="Z38" i="384"/>
  <c r="Y38" i="384"/>
  <c r="X38" i="384"/>
  <c r="S44" i="384"/>
  <c r="R44" i="384"/>
  <c r="Q44" i="384"/>
  <c r="AJ52" i="384"/>
  <c r="AN52" i="384"/>
  <c r="AM52" i="384"/>
  <c r="AL52" i="384"/>
  <c r="Y72" i="384"/>
  <c r="X72" i="384"/>
  <c r="V72" i="384"/>
  <c r="Z72" i="384"/>
  <c r="AG58" i="384"/>
  <c r="AE58" i="384"/>
  <c r="AA58" i="384"/>
  <c r="AG30" i="384"/>
  <c r="AE30" i="384"/>
  <c r="AN31" i="384"/>
  <c r="AG32" i="384"/>
  <c r="S33" i="384"/>
  <c r="R33" i="384"/>
  <c r="Y33" i="384"/>
  <c r="Z35" i="384"/>
  <c r="AC38" i="384"/>
  <c r="O39" i="384"/>
  <c r="V41" i="384"/>
  <c r="Z43" i="384"/>
  <c r="O47" i="384"/>
  <c r="V49" i="384"/>
  <c r="Z54" i="384"/>
  <c r="Y54" i="384"/>
  <c r="X54" i="384"/>
  <c r="R60" i="384"/>
  <c r="M62" i="384"/>
  <c r="S62" i="384"/>
  <c r="R62" i="384"/>
  <c r="Q62" i="384"/>
  <c r="O62" i="384"/>
  <c r="AN72" i="384"/>
  <c r="AM72" i="384"/>
  <c r="AL72" i="384"/>
  <c r="AH72" i="384"/>
  <c r="AG70" i="384"/>
  <c r="AF70" i="384"/>
  <c r="AE70" i="384"/>
  <c r="AC70" i="384"/>
  <c r="AA70" i="384"/>
  <c r="V30" i="384"/>
  <c r="O44" i="384"/>
  <c r="S30" i="384"/>
  <c r="O33" i="384"/>
  <c r="AA33" i="384"/>
  <c r="AF33" i="384"/>
  <c r="S38" i="384"/>
  <c r="X44" i="384"/>
  <c r="M51" i="384"/>
  <c r="S51" i="384"/>
  <c r="R51" i="384"/>
  <c r="Q53" i="384"/>
  <c r="V54" i="384"/>
  <c r="R61" i="384"/>
  <c r="O61" i="384"/>
  <c r="M61" i="384"/>
  <c r="AF61" i="384"/>
  <c r="AE61" i="384"/>
  <c r="AG61" i="384"/>
  <c r="AM74" i="384"/>
  <c r="AL74" i="384"/>
  <c r="AJ74" i="384"/>
  <c r="AN74" i="384"/>
  <c r="S49" i="384"/>
  <c r="R49" i="384"/>
  <c r="Q49" i="384"/>
  <c r="AH30" i="384"/>
  <c r="AM30" i="384"/>
  <c r="O41" i="384"/>
  <c r="O49" i="384"/>
  <c r="T30" i="384"/>
  <c r="M31" i="384"/>
  <c r="R31" i="384"/>
  <c r="O32" i="384"/>
  <c r="M32" i="384"/>
  <c r="AN32" i="384"/>
  <c r="AM32" i="384"/>
  <c r="AC33" i="384"/>
  <c r="AG35" i="384"/>
  <c r="AF35" i="384"/>
  <c r="AE35" i="384"/>
  <c r="AM37" i="384"/>
  <c r="AL37" i="384"/>
  <c r="AJ37" i="384"/>
  <c r="T38" i="384"/>
  <c r="AH38" i="384"/>
  <c r="AN38" i="384"/>
  <c r="AM38" i="384"/>
  <c r="Q39" i="384"/>
  <c r="M41" i="384"/>
  <c r="AA41" i="384"/>
  <c r="AG41" i="384"/>
  <c r="AF41" i="384"/>
  <c r="AG43" i="384"/>
  <c r="AF43" i="384"/>
  <c r="AE43" i="384"/>
  <c r="M44" i="384"/>
  <c r="AM45" i="384"/>
  <c r="AL45" i="384"/>
  <c r="AJ45" i="384"/>
  <c r="Q47" i="384"/>
  <c r="AF48" i="384"/>
  <c r="AE48" i="384"/>
  <c r="AC48" i="384"/>
  <c r="M49" i="384"/>
  <c r="AA49" i="384"/>
  <c r="AG49" i="384"/>
  <c r="AF49" i="384"/>
  <c r="O51" i="384"/>
  <c r="AH52" i="384"/>
  <c r="Y58" i="384"/>
  <c r="V58" i="384"/>
  <c r="Z58" i="384"/>
  <c r="X58" i="384"/>
  <c r="AJ59" i="384"/>
  <c r="AH59" i="384"/>
  <c r="AN59" i="384"/>
  <c r="AM59" i="384"/>
  <c r="AL59" i="384"/>
  <c r="AC61" i="384"/>
  <c r="T72" i="384"/>
  <c r="Z69" i="384"/>
  <c r="Y69" i="384"/>
  <c r="X69" i="384"/>
  <c r="T69" i="384"/>
  <c r="AN70" i="384"/>
  <c r="AM70" i="384"/>
  <c r="AL70" i="384"/>
  <c r="AH70" i="384"/>
  <c r="AA34" i="384"/>
  <c r="T37" i="384"/>
  <c r="AH39" i="384"/>
  <c r="AA42" i="384"/>
  <c r="T45" i="384"/>
  <c r="AH47" i="384"/>
  <c r="M48" i="384"/>
  <c r="AA50" i="384"/>
  <c r="AH51" i="384"/>
  <c r="M52" i="384"/>
  <c r="Y56" i="384"/>
  <c r="X56" i="384"/>
  <c r="AM58" i="384"/>
  <c r="AL58" i="384"/>
  <c r="Z61" i="384"/>
  <c r="X61" i="384"/>
  <c r="S73" i="384"/>
  <c r="R73" i="384"/>
  <c r="Q73" i="384"/>
  <c r="M73" i="384"/>
  <c r="AG66" i="384"/>
  <c r="AF66" i="384"/>
  <c r="AE66" i="384"/>
  <c r="AA66" i="384"/>
  <c r="AJ54" i="384"/>
  <c r="V56" i="384"/>
  <c r="AJ58" i="384"/>
  <c r="V61" i="384"/>
  <c r="AH61" i="384"/>
  <c r="AN61" i="384"/>
  <c r="AM61" i="384"/>
  <c r="AG72" i="384"/>
  <c r="AF72" i="384"/>
  <c r="AE72" i="384"/>
  <c r="O73" i="384"/>
  <c r="AC66" i="384"/>
  <c r="S69" i="384"/>
  <c r="R69" i="384"/>
  <c r="Q69" i="384"/>
  <c r="O69" i="384"/>
  <c r="AC53" i="384"/>
  <c r="AL53" i="384"/>
  <c r="O57" i="384"/>
  <c r="T59" i="384"/>
  <c r="Z59" i="384"/>
  <c r="Y59" i="384"/>
  <c r="AJ61" i="384"/>
  <c r="AC72" i="384"/>
  <c r="S64" i="384"/>
  <c r="R64" i="384"/>
  <c r="Q64" i="384"/>
  <c r="M64" i="384"/>
  <c r="AN65" i="384"/>
  <c r="S66" i="384"/>
  <c r="AG68" i="384"/>
  <c r="Z70" i="384"/>
  <c r="Y73" i="384"/>
  <c r="Y64" i="384"/>
  <c r="AJ65" i="384"/>
  <c r="O66" i="384"/>
  <c r="AM66" i="384"/>
  <c r="R67" i="384"/>
  <c r="AC68" i="384"/>
  <c r="AF69" i="384"/>
  <c r="V70" i="384"/>
  <c r="AJ57" i="384"/>
  <c r="O58" i="384"/>
  <c r="AC60" i="384"/>
  <c r="AA62" i="384"/>
  <c r="O72" i="384"/>
  <c r="Z73" i="384"/>
  <c r="AH73" i="384"/>
  <c r="M74" i="384"/>
  <c r="AC74" i="384"/>
  <c r="Z64" i="384"/>
  <c r="AH64" i="384"/>
  <c r="M65" i="384"/>
  <c r="AC65" i="384"/>
  <c r="AN66" i="384"/>
  <c r="S67" i="384"/>
  <c r="AA67" i="384"/>
  <c r="V68" i="384"/>
  <c r="AG69" i="384"/>
  <c r="O70" i="384"/>
  <c r="AL65" i="384"/>
  <c r="Q66" i="384"/>
  <c r="AE68" i="384"/>
  <c r="X70" i="384"/>
  <c r="Z83" i="383"/>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M30" i="381"/>
  <c r="AG33" i="380"/>
  <c r="AL63" i="377"/>
  <c r="AC64" i="377"/>
  <c r="M32" i="380"/>
  <c r="M39" i="380"/>
  <c r="T40" i="380"/>
  <c r="AE40" i="380"/>
  <c r="AM46" i="380"/>
  <c r="T49" i="380"/>
  <c r="M55" i="380"/>
  <c r="AA55" i="380"/>
  <c r="M57" i="380"/>
  <c r="AH52" i="379"/>
  <c r="AA54" i="379"/>
  <c r="M58" i="382"/>
  <c r="S32" i="380"/>
  <c r="R35" i="380"/>
  <c r="Z38" i="380"/>
  <c r="Z40" i="380"/>
  <c r="AL45" i="380"/>
  <c r="AN51" i="380"/>
  <c r="Y52" i="380"/>
  <c r="Z54" i="380"/>
  <c r="Q55" i="380"/>
  <c r="R57" i="380"/>
  <c r="T59" i="380"/>
  <c r="AG59" i="380"/>
  <c r="T63" i="382"/>
  <c r="O64" i="377"/>
  <c r="AJ53" i="380"/>
  <c r="AC58" i="380"/>
  <c r="T176" i="374"/>
  <c r="R64" i="377"/>
  <c r="S35" i="380"/>
  <c r="AL35" i="380"/>
  <c r="AM45" i="380"/>
  <c r="AH46" i="380"/>
  <c r="AJ47" i="380"/>
  <c r="M52" i="380"/>
  <c r="AA52" i="380"/>
  <c r="AL53" i="380"/>
  <c r="T55" i="380"/>
  <c r="AF55" i="380"/>
  <c r="S57" i="380"/>
  <c r="AE58" i="380"/>
  <c r="AA61" i="380"/>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L50" i="380"/>
  <c r="S64" i="377"/>
  <c r="AF32" i="380"/>
  <c r="AH34" i="380"/>
  <c r="M38" i="380"/>
  <c r="T42" i="380"/>
  <c r="T45" i="380"/>
  <c r="AL52" i="380"/>
  <c r="AG32" i="380"/>
  <c r="AM52" i="380"/>
  <c r="AL62" i="380"/>
  <c r="AJ34" i="380"/>
  <c r="V42" i="380"/>
  <c r="T47" i="380"/>
  <c r="AN52" i="380"/>
  <c r="AM62" i="380"/>
  <c r="T38" i="380"/>
  <c r="Z45" i="380"/>
  <c r="Q51" i="380"/>
  <c r="M53" i="380"/>
  <c r="AN62" i="380"/>
  <c r="AH30" i="380"/>
  <c r="AM34" i="380"/>
  <c r="X42" i="380"/>
  <c r="AA45" i="380"/>
  <c r="R51" i="380"/>
  <c r="AA60" i="380"/>
  <c r="AN34" i="380"/>
  <c r="S51" i="380"/>
  <c r="X47" i="380"/>
  <c r="AN30" i="380"/>
  <c r="X38" i="380"/>
  <c r="AE42" i="380"/>
  <c r="V55" i="380"/>
  <c r="AG60" i="380"/>
  <c r="M72" i="379"/>
  <c r="T60" i="379"/>
  <c r="AF42" i="380"/>
  <c r="T64" i="380"/>
  <c r="AG42" i="380"/>
  <c r="AA38" i="380"/>
  <c r="AH49" i="380"/>
  <c r="AA53" i="380"/>
  <c r="Z55" i="380"/>
  <c r="AL60" i="380"/>
  <c r="V65" i="377"/>
  <c r="T31" i="380"/>
  <c r="T35" i="380"/>
  <c r="AJ49" i="380"/>
  <c r="AH51" i="380"/>
  <c r="M61" i="380"/>
  <c r="AA72" i="379"/>
  <c r="Z65" i="377"/>
  <c r="M46" i="380"/>
  <c r="AH53" i="380"/>
  <c r="AH58" i="380"/>
  <c r="AH64" i="380"/>
  <c r="AH38" i="380"/>
  <c r="M44" i="380"/>
  <c r="AL49" i="380"/>
  <c r="AA46" i="379"/>
  <c r="AH33" i="380"/>
  <c r="AH40" i="380"/>
  <c r="T46" i="380"/>
  <c r="M50" i="380"/>
  <c r="AH55" i="380"/>
  <c r="AN64" i="380"/>
  <c r="V46" i="380"/>
  <c r="O50" i="380"/>
  <c r="AM53" i="380"/>
  <c r="AL33" i="380"/>
  <c r="O39" i="380"/>
  <c r="M41" i="380"/>
  <c r="X44" i="380"/>
  <c r="T48" i="380"/>
  <c r="T65" i="380"/>
  <c r="X46" i="380"/>
  <c r="Q50" i="380"/>
  <c r="Q39" i="380"/>
  <c r="Y46" i="380"/>
  <c r="R50" i="380"/>
  <c r="M37" i="380"/>
  <c r="S41" i="380"/>
  <c r="AA48" i="380"/>
  <c r="T54" i="380"/>
  <c r="O57" i="380"/>
  <c r="M62" i="380"/>
  <c r="AJ63" i="377"/>
  <c r="T32" i="380"/>
  <c r="AH44" i="380"/>
  <c r="AC48" i="380"/>
  <c r="AH65" i="380"/>
  <c r="AJ44" i="380"/>
  <c r="AA50" i="380"/>
  <c r="AA37" i="380"/>
  <c r="AA62" i="380"/>
  <c r="AH48" i="380"/>
  <c r="AA57" i="380"/>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177" i="374"/>
  <c r="AN64" i="377"/>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35" i="388" l="1"/>
  <c r="L38" i="388"/>
  <c r="L49" i="388"/>
  <c r="L30" i="388"/>
  <c r="L47" i="388"/>
  <c r="L45" i="388"/>
  <c r="L56" i="387"/>
  <c r="L55" i="387"/>
  <c r="L54" i="387"/>
  <c r="L57" i="387"/>
  <c r="L59" i="387"/>
  <c r="L58" i="387"/>
  <c r="L38" i="387"/>
  <c r="L50" i="387"/>
  <c r="L45" i="387"/>
  <c r="L42" i="387"/>
  <c r="L48" i="387"/>
  <c r="L32" i="387"/>
  <c r="L41" i="387"/>
  <c r="L36" i="387"/>
  <c r="L51" i="387"/>
  <c r="L37" i="387"/>
  <c r="L34" i="387"/>
  <c r="L44" i="387"/>
  <c r="L30" i="387"/>
  <c r="L31" i="387"/>
  <c r="L46" i="387"/>
  <c r="L52" i="387"/>
  <c r="L33" i="387"/>
  <c r="L35" i="387"/>
  <c r="L40" i="387"/>
  <c r="L49" i="387"/>
  <c r="L43" i="386"/>
  <c r="L56" i="386"/>
  <c r="L55" i="386"/>
  <c r="L57" i="386"/>
  <c r="L46" i="386"/>
  <c r="L44" i="386"/>
  <c r="L48" i="386"/>
  <c r="L42" i="386"/>
  <c r="L34" i="386"/>
  <c r="L38" i="386"/>
  <c r="L31" i="386"/>
  <c r="L37" i="386"/>
  <c r="L45" i="386"/>
  <c r="L32" i="386"/>
  <c r="L33" i="386"/>
  <c r="L49" i="386"/>
  <c r="L51" i="386"/>
  <c r="L52" i="386"/>
  <c r="L58" i="386"/>
  <c r="L30" i="386"/>
  <c r="L54" i="386"/>
  <c r="L36" i="386"/>
  <c r="L39" i="386"/>
  <c r="L40" i="386"/>
  <c r="L50" i="386"/>
  <c r="L50" i="385"/>
  <c r="L49" i="385"/>
  <c r="L48" i="385"/>
  <c r="L32" i="385"/>
  <c r="L31" i="385"/>
  <c r="L37" i="385"/>
  <c r="L38" i="385"/>
  <c r="L42" i="385"/>
  <c r="L30" i="385"/>
  <c r="L44" i="385"/>
  <c r="L43" i="385"/>
  <c r="L45" i="385"/>
  <c r="L40" i="385"/>
  <c r="L39" i="385"/>
  <c r="L34" i="385"/>
  <c r="L35" i="385"/>
  <c r="L68" i="384"/>
  <c r="L33" i="384"/>
  <c r="L72" i="384"/>
  <c r="L67" i="384"/>
  <c r="L66" i="384"/>
  <c r="L47" i="384"/>
  <c r="L69" i="384"/>
  <c r="L53" i="384"/>
  <c r="L60" i="384"/>
  <c r="L42" i="384"/>
  <c r="L74" i="384"/>
  <c r="L30" i="384"/>
  <c r="L59" i="384"/>
  <c r="L50" i="384"/>
  <c r="L35" i="384"/>
  <c r="L38" i="384"/>
  <c r="L45" i="384"/>
  <c r="L61" i="384"/>
  <c r="L62" i="384"/>
  <c r="L73" i="384"/>
  <c r="L52" i="384"/>
  <c r="L54" i="384"/>
  <c r="L58" i="384"/>
  <c r="L57" i="384"/>
  <c r="L56" i="384"/>
  <c r="L48" i="384"/>
  <c r="L34" i="384"/>
  <c r="L41" i="384"/>
  <c r="L43" i="384"/>
  <c r="L44" i="384"/>
  <c r="L32" i="384"/>
  <c r="L49" i="384"/>
  <c r="L31" i="384"/>
  <c r="L39" i="384"/>
  <c r="L37" i="384"/>
  <c r="L70" i="384"/>
  <c r="L65" i="384"/>
  <c r="L83" i="383"/>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C51" i="337"/>
  <c r="D40" i="338"/>
  <c r="D31" i="339"/>
  <c r="D39" i="339"/>
  <c r="D48" i="339"/>
  <c r="C32" i="337"/>
  <c r="C35" i="337"/>
  <c r="C40" i="337"/>
  <c r="C44" i="337"/>
  <c r="C56" i="337"/>
  <c r="C66" i="337"/>
  <c r="D29" i="338"/>
  <c r="D45" i="338"/>
  <c r="D58" i="338"/>
  <c r="AD47" i="343"/>
  <c r="AN42" i="341"/>
  <c r="AH42" i="341"/>
  <c r="AJ51" i="341"/>
  <c r="AL51" i="341"/>
  <c r="AK51" i="341"/>
  <c r="C47" i="337"/>
  <c r="C57" i="337"/>
  <c r="C64" i="337"/>
  <c r="D28" i="338"/>
  <c r="D36" i="338"/>
  <c r="D39" i="338"/>
  <c r="D48" i="338"/>
  <c r="D57" i="338"/>
  <c r="D34" i="339"/>
  <c r="D35" i="339"/>
  <c r="D42" i="339"/>
  <c r="D44" i="339"/>
  <c r="D51" i="339"/>
  <c r="D56" i="339"/>
  <c r="D59" i="339"/>
  <c r="AD32" i="343"/>
  <c r="AL41" i="341"/>
  <c r="AM41" i="341"/>
  <c r="AN41" i="341"/>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D29" i="340"/>
  <c r="D37" i="340"/>
  <c r="D46" i="340"/>
  <c r="D66" i="340"/>
  <c r="AD31" i="343"/>
  <c r="AD50" i="343"/>
  <c r="D32" i="340"/>
  <c r="D40" i="340"/>
  <c r="D49" i="340"/>
  <c r="D67" i="340"/>
  <c r="AD29" i="343"/>
  <c r="AD39" i="343"/>
  <c r="AD46" i="343"/>
  <c r="AL45" i="341"/>
  <c r="AG46" i="341"/>
  <c r="AM55" i="341"/>
  <c r="AC59" i="341"/>
  <c r="D58" i="339"/>
  <c r="D35" i="340"/>
  <c r="D44" i="340"/>
  <c r="D56" i="340"/>
  <c r="AD37" i="343"/>
  <c r="AD58" i="343"/>
  <c r="AJ37" i="341"/>
  <c r="AJ38" i="341"/>
  <c r="AN44" i="341"/>
  <c r="AH53" i="341"/>
  <c r="T54" i="341"/>
  <c r="AE59" i="341"/>
  <c r="T60" i="341"/>
  <c r="AJ61" i="341"/>
  <c r="T64" i="341"/>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K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33" i="331" l="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B26" i="376"/>
  <c r="C26" i="376" s="1"/>
  <c r="L26" i="376" s="1"/>
  <c r="C16" i="376"/>
  <c r="L16" i="376" s="1"/>
  <c r="B27" i="376"/>
  <c r="C27" i="376" s="1"/>
  <c r="L27" i="376" s="1"/>
  <c r="C11" i="376"/>
  <c r="L11" i="376" s="1"/>
  <c r="B207" i="242"/>
  <c r="C206" i="242"/>
  <c r="A514" i="242"/>
  <c r="B515" i="242"/>
  <c r="B306" i="242"/>
  <c r="C306" i="242" s="1"/>
  <c r="A305" i="242"/>
  <c r="A515" i="240"/>
  <c r="B516" i="240"/>
  <c r="A306" i="240"/>
  <c r="B307" i="240"/>
  <c r="C1" i="378" a="1"/>
  <c r="C1" i="378" l="1"/>
  <c r="C16" i="377"/>
  <c r="L16" i="377" s="1"/>
  <c r="C10" i="377"/>
  <c r="L10" i="377" s="1"/>
  <c r="C11" i="377"/>
  <c r="L11" i="377" s="1"/>
  <c r="B27" i="377"/>
  <c r="C27" i="377" s="1"/>
  <c r="L27" i="377" s="1"/>
  <c r="B26" i="377"/>
  <c r="C26" i="377" s="1"/>
  <c r="L26" i="377" s="1"/>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B26" i="378"/>
  <c r="C26" i="378" s="1"/>
  <c r="L26" i="378"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B210" i="242"/>
  <c r="C209" i="242"/>
  <c r="B309" i="242"/>
  <c r="A308" i="242"/>
  <c r="A517" i="242"/>
  <c r="B518" i="242"/>
  <c r="A309" i="240"/>
  <c r="B310" i="240"/>
  <c r="B519" i="240"/>
  <c r="A518" i="240"/>
  <c r="C1" i="384" a="1"/>
  <c r="C1" i="384" l="1"/>
  <c r="C11" i="383"/>
  <c r="L11" i="383" s="1"/>
  <c r="B27" i="383"/>
  <c r="C27" i="383" s="1"/>
  <c r="L27" i="383" s="1"/>
  <c r="C16" i="383"/>
  <c r="L16" i="383" s="1"/>
  <c r="C10" i="383"/>
  <c r="L10" i="383" s="1"/>
  <c r="B26" i="383"/>
  <c r="C26" i="383" s="1"/>
  <c r="L26" i="383" s="1"/>
  <c r="B211" i="242"/>
  <c r="C210" i="242"/>
  <c r="B519" i="242"/>
  <c r="A518" i="242"/>
  <c r="B310" i="242"/>
  <c r="A309" i="242"/>
  <c r="C309" i="242" s="1"/>
  <c r="A519" i="240"/>
  <c r="B520" i="240"/>
  <c r="A310" i="240"/>
  <c r="B311" i="240"/>
  <c r="C1" i="385" a="1"/>
  <c r="C1" i="385" l="1"/>
  <c r="C11" i="384"/>
  <c r="L11" i="384" s="1"/>
  <c r="B26" i="384"/>
  <c r="C26" i="384" s="1"/>
  <c r="L26" i="384" s="1"/>
  <c r="C16" i="384"/>
  <c r="L16" i="384" s="1"/>
  <c r="C10" i="384"/>
  <c r="L10" i="384" s="1"/>
  <c r="L1" i="384"/>
  <c r="B27" i="384"/>
  <c r="C27" i="384" s="1"/>
  <c r="L27" i="384" s="1"/>
  <c r="B212" i="242"/>
  <c r="C211" i="242"/>
  <c r="A310" i="242"/>
  <c r="C310" i="242" s="1"/>
  <c r="B311" i="242"/>
  <c r="A519" i="242"/>
  <c r="B520" i="242"/>
  <c r="B312" i="240"/>
  <c r="A311" i="240"/>
  <c r="A520" i="240"/>
  <c r="B521" i="240"/>
  <c r="C1" i="386" a="1"/>
  <c r="C1" i="386" l="1"/>
  <c r="C10" i="385"/>
  <c r="L10" i="385" s="1"/>
  <c r="B26" i="385"/>
  <c r="C26" i="385" s="1"/>
  <c r="L26" i="385" s="1"/>
  <c r="B27" i="385"/>
  <c r="C27" i="385" s="1"/>
  <c r="L27" i="385" s="1"/>
  <c r="L1" i="385"/>
  <c r="C16" i="385"/>
  <c r="L16" i="385" s="1"/>
  <c r="C11" i="385"/>
  <c r="L11" i="385" s="1"/>
  <c r="L75" i="384"/>
  <c r="C9" i="384"/>
  <c r="L9" i="384" s="1"/>
  <c r="C8" i="384"/>
  <c r="L8" i="384" s="1"/>
  <c r="C7" i="384" a="1"/>
  <c r="C7" i="384" s="1"/>
  <c r="L4" i="384"/>
  <c r="B213" i="242"/>
  <c r="C212" i="242"/>
  <c r="A520" i="242"/>
  <c r="B521" i="242"/>
  <c r="B312" i="242"/>
  <c r="A311" i="242"/>
  <c r="C311" i="242" s="1"/>
  <c r="B522" i="240"/>
  <c r="A521" i="240"/>
  <c r="A312" i="240"/>
  <c r="B313" i="240"/>
  <c r="C1" i="387" a="1"/>
  <c r="C1" i="387" l="1"/>
  <c r="C10" i="386"/>
  <c r="L10" i="386" s="1"/>
  <c r="B26" i="386"/>
  <c r="C26" i="386" s="1"/>
  <c r="L26" i="386" s="1"/>
  <c r="L1" i="386"/>
  <c r="B27" i="386"/>
  <c r="C27" i="386" s="1"/>
  <c r="L27" i="386" s="1"/>
  <c r="C16" i="386"/>
  <c r="L16" i="386" s="1"/>
  <c r="C11" i="386"/>
  <c r="L11" i="386" s="1"/>
  <c r="L52" i="385"/>
  <c r="C9" i="385"/>
  <c r="L9" i="385" s="1"/>
  <c r="C8" i="385"/>
  <c r="L8" i="385" s="1"/>
  <c r="C7" i="385" a="1"/>
  <c r="C7" i="385" s="1"/>
  <c r="L4" i="385"/>
  <c r="C19" i="384"/>
  <c r="L19" i="384" s="1"/>
  <c r="L7" i="384"/>
  <c r="B214" i="242"/>
  <c r="C213" i="242"/>
  <c r="B313" i="242"/>
  <c r="A312" i="242"/>
  <c r="C312" i="242" s="1"/>
  <c r="A521" i="242"/>
  <c r="B522" i="242"/>
  <c r="B314" i="240"/>
  <c r="A313" i="240"/>
  <c r="B523" i="240"/>
  <c r="A522" i="240"/>
  <c r="C1" i="388" a="1"/>
  <c r="C1" i="388" l="1"/>
  <c r="C10" i="387"/>
  <c r="L10" i="387" s="1"/>
  <c r="L1" i="387"/>
  <c r="B26" i="387"/>
  <c r="C26" i="387" s="1"/>
  <c r="L26" i="387" s="1"/>
  <c r="C16" i="387"/>
  <c r="L16" i="387" s="1"/>
  <c r="B27" i="387"/>
  <c r="C27" i="387" s="1"/>
  <c r="L27" i="387" s="1"/>
  <c r="C11" i="387"/>
  <c r="L11" i="387" s="1"/>
  <c r="L59" i="386"/>
  <c r="C9" i="386"/>
  <c r="L9" i="386" s="1"/>
  <c r="C8" i="386"/>
  <c r="L8" i="386" s="1"/>
  <c r="C7" i="386" a="1"/>
  <c r="C7" i="386" s="1"/>
  <c r="L4" i="386"/>
  <c r="L7" i="385"/>
  <c r="C19" i="385"/>
  <c r="L19" i="385" s="1"/>
  <c r="B215" i="242"/>
  <c r="C214" i="242"/>
  <c r="A522" i="242"/>
  <c r="B523" i="242"/>
  <c r="B314" i="242"/>
  <c r="A313" i="242"/>
  <c r="C313" i="242" s="1"/>
  <c r="A523" i="240"/>
  <c r="B524" i="240"/>
  <c r="A314" i="240"/>
  <c r="B315" i="240"/>
  <c r="C1" i="390" a="1"/>
  <c r="C1" i="390" l="1"/>
  <c r="C11" i="388"/>
  <c r="L11" i="388" s="1"/>
  <c r="B27" i="388"/>
  <c r="C27" i="388" s="1"/>
  <c r="L27" i="388" s="1"/>
  <c r="C16" i="388"/>
  <c r="L16" i="388" s="1"/>
  <c r="C10" i="388"/>
  <c r="L10" i="388" s="1"/>
  <c r="L1" i="388"/>
  <c r="B26" i="388"/>
  <c r="C26" i="388" s="1"/>
  <c r="L26" i="388" s="1"/>
  <c r="L60" i="387"/>
  <c r="C9" i="387"/>
  <c r="L9" i="387" s="1"/>
  <c r="C8" i="387"/>
  <c r="L8" i="387" s="1"/>
  <c r="C7" i="387" a="1"/>
  <c r="C7" i="387" s="1"/>
  <c r="L4" i="387"/>
  <c r="L7" i="386"/>
  <c r="C19" i="386"/>
  <c r="L19" i="386" s="1"/>
  <c r="B216" i="242"/>
  <c r="C215" i="242"/>
  <c r="A314" i="242"/>
  <c r="C314" i="242" s="1"/>
  <c r="B315" i="242"/>
  <c r="B524" i="242"/>
  <c r="A523" i="242"/>
  <c r="A315" i="240"/>
  <c r="B316" i="240"/>
  <c r="A524" i="240"/>
  <c r="B525" i="240"/>
  <c r="C1" i="389" a="1"/>
  <c r="C11" i="390" l="1"/>
  <c r="L11" i="390" s="1"/>
  <c r="B26" i="390"/>
  <c r="C26" i="390" s="1"/>
  <c r="L26" i="390" s="1"/>
  <c r="B27" i="390"/>
  <c r="C27" i="390" s="1"/>
  <c r="L27" i="390" s="1"/>
  <c r="C16" i="390"/>
  <c r="L16" i="390" s="1"/>
  <c r="C10" i="390"/>
  <c r="L10" i="390" s="1"/>
  <c r="L1" i="390"/>
  <c r="C1" i="389"/>
  <c r="L52" i="388"/>
  <c r="C8" i="388"/>
  <c r="L8" i="388" s="1"/>
  <c r="C7" i="388" a="1"/>
  <c r="C7" i="388" s="1"/>
  <c r="L4" i="388"/>
  <c r="C9" i="388"/>
  <c r="L9" i="388" s="1"/>
  <c r="L7" i="387"/>
  <c r="C19" i="387"/>
  <c r="L19" i="387" s="1"/>
  <c r="B217" i="242"/>
  <c r="C216" i="242"/>
  <c r="A524" i="242"/>
  <c r="B525" i="242"/>
  <c r="A315" i="242"/>
  <c r="C315" i="242" s="1"/>
  <c r="B316" i="242"/>
  <c r="B526" i="240"/>
  <c r="A525" i="240"/>
  <c r="B317" i="240"/>
  <c r="A316" i="240"/>
  <c r="L104" i="390" l="1"/>
  <c r="C8" i="390"/>
  <c r="L8" i="390" s="1"/>
  <c r="C9" i="390"/>
  <c r="L9" i="390" s="1"/>
  <c r="C7" i="390" a="1"/>
  <c r="C7" i="390" s="1"/>
  <c r="L4" i="390"/>
  <c r="C10" i="389"/>
  <c r="L10" i="389" s="1"/>
  <c r="L1" i="389"/>
  <c r="C11" i="389"/>
  <c r="L11" i="389" s="1"/>
  <c r="C16" i="389"/>
  <c r="L16" i="389" s="1"/>
  <c r="B27" i="389"/>
  <c r="C27" i="389" s="1"/>
  <c r="L27" i="389" s="1"/>
  <c r="B26" i="389"/>
  <c r="C26" i="389" s="1"/>
  <c r="L26" i="389" s="1"/>
  <c r="L7" i="388"/>
  <c r="C19" i="388"/>
  <c r="L19" i="388" s="1"/>
  <c r="B218" i="242"/>
  <c r="C217" i="242"/>
  <c r="B317" i="242"/>
  <c r="A316" i="242"/>
  <c r="C316" i="242" s="1"/>
  <c r="B526" i="242"/>
  <c r="A525" i="242"/>
  <c r="A317" i="240"/>
  <c r="B318" i="240"/>
  <c r="A526" i="240"/>
  <c r="B527" i="240"/>
  <c r="C19" i="390" l="1"/>
  <c r="L19" i="390" s="1"/>
  <c r="L7" i="390"/>
  <c r="L102" i="389"/>
  <c r="C8" i="389"/>
  <c r="L8" i="389" s="1"/>
  <c r="C7" i="389" a="1"/>
  <c r="C7" i="389" s="1"/>
  <c r="L4" i="389"/>
  <c r="C9" i="389"/>
  <c r="L9" i="389" s="1"/>
  <c r="B219" i="242"/>
  <c r="C218" i="242"/>
  <c r="A526" i="242"/>
  <c r="B527" i="242"/>
  <c r="B318" i="242"/>
  <c r="A317" i="242"/>
  <c r="C317" i="242" s="1"/>
  <c r="A527" i="240"/>
  <c r="B528" i="240"/>
  <c r="A318" i="240"/>
  <c r="B319" i="240"/>
  <c r="C19" i="389" l="1"/>
  <c r="L19" i="389" s="1"/>
  <c r="L7" i="389"/>
  <c r="B220" i="242"/>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L1" i="375" s="1"/>
  <c r="AL45" i="2"/>
  <c r="L1" i="376" s="1"/>
  <c r="AL46" i="2"/>
  <c r="L1" i="377" s="1"/>
  <c r="AL47" i="2"/>
  <c r="AL48" i="2"/>
  <c r="L1" i="378" s="1"/>
  <c r="AL49" i="2"/>
  <c r="AL50" i="2"/>
  <c r="AL51" i="2"/>
  <c r="L1" i="380" s="1"/>
  <c r="AL52" i="2"/>
  <c r="L1" i="383" s="1"/>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8" i="378" l="1"/>
  <c r="L8" i="378" s="1"/>
  <c r="C9" i="378"/>
  <c r="L9" i="378" s="1"/>
  <c r="L4" i="378"/>
  <c r="C7" i="378" a="1"/>
  <c r="C7" i="378" s="1"/>
  <c r="L80" i="378"/>
  <c r="L4" i="377"/>
  <c r="C7" i="377" a="1"/>
  <c r="C7" i="377" s="1"/>
  <c r="C9" i="377"/>
  <c r="L9" i="377" s="1"/>
  <c r="C8" i="377"/>
  <c r="L8" i="377" s="1"/>
  <c r="L66" i="377"/>
  <c r="C9" i="376"/>
  <c r="L9" i="376" s="1"/>
  <c r="C7" i="376" a="1"/>
  <c r="C7" i="376" s="1"/>
  <c r="L4" i="376"/>
  <c r="C8" i="376"/>
  <c r="L8" i="376" s="1"/>
  <c r="L69" i="376"/>
  <c r="C8" i="383"/>
  <c r="L8" i="383" s="1"/>
  <c r="L85" i="383"/>
  <c r="C7" i="383" a="1"/>
  <c r="C7" i="383" s="1"/>
  <c r="L4" i="383"/>
  <c r="C9" i="383"/>
  <c r="L9" i="383" s="1"/>
  <c r="C7" i="375" a="1"/>
  <c r="C7" i="375" s="1"/>
  <c r="L4" i="375"/>
  <c r="C9" i="375"/>
  <c r="L9" i="375" s="1"/>
  <c r="C8" i="375"/>
  <c r="L8" i="375" s="1"/>
  <c r="L178" i="375"/>
  <c r="C9" i="380"/>
  <c r="L9" i="380" s="1"/>
  <c r="C8" i="380"/>
  <c r="L8" i="380" s="1"/>
  <c r="L4" i="380"/>
  <c r="L66" i="380"/>
  <c r="C7" i="380" a="1"/>
  <c r="C7" i="380" s="1"/>
  <c r="L1" i="379"/>
  <c r="L76" i="379" s="1"/>
  <c r="L1" i="382"/>
  <c r="L1" i="381"/>
  <c r="L4" i="372"/>
  <c r="C9" i="372"/>
  <c r="L9" i="372" s="1"/>
  <c r="C8" i="372"/>
  <c r="L8" i="372" s="1"/>
  <c r="C7" i="372" a="1"/>
  <c r="C7" i="372" s="1"/>
  <c r="L54" i="372"/>
  <c r="G16" i="4"/>
  <c r="B16" i="4" s="1" a="1"/>
  <c r="B16" i="4" s="1"/>
  <c r="K16" i="4" s="1"/>
  <c r="L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4" i="379" l="1"/>
  <c r="C8" i="379"/>
  <c r="L8" i="379" s="1"/>
  <c r="C19" i="377"/>
  <c r="L19" i="377" s="1"/>
  <c r="L7" i="377"/>
  <c r="L7" i="380"/>
  <c r="C19" i="380"/>
  <c r="L19" i="380" s="1"/>
  <c r="C18" i="375"/>
  <c r="L18" i="375" s="1"/>
  <c r="L7" i="375"/>
  <c r="L7" i="376"/>
  <c r="C19" i="376"/>
  <c r="L19" i="376" s="1"/>
  <c r="C19" i="378"/>
  <c r="L19" i="378" s="1"/>
  <c r="L7" i="378"/>
  <c r="C7" i="379" a="1"/>
  <c r="C7" i="379" s="1"/>
  <c r="C19" i="379" s="1"/>
  <c r="L19" i="379" s="1"/>
  <c r="C19" i="383"/>
  <c r="L19" i="383" s="1"/>
  <c r="L7" i="383"/>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2" i="1"/>
  <c r="A233" i="1"/>
  <c r="E233" i="3" l="1"/>
  <c r="G232" i="4"/>
  <c r="B232" i="4" s="1" a="1"/>
  <c r="B232" i="4" s="1"/>
  <c r="K232" i="4" s="1"/>
  <c r="L232" i="4" s="1"/>
  <c r="L7" i="379"/>
  <c r="H232" i="4"/>
  <c r="F232" i="4" s="1"/>
  <c r="D233" i="3"/>
  <c r="C19" i="381"/>
  <c r="L19" i="381" s="1"/>
  <c r="L7" i="381"/>
  <c r="I232" i="4"/>
  <c r="L7" i="382"/>
  <c r="C19" i="382"/>
  <c r="L19" i="382" s="1"/>
  <c r="AG206" i="332"/>
  <c r="AK206" i="332" s="1"/>
  <c r="A234" i="3"/>
  <c r="AH215" i="330" s="1"/>
  <c r="AL215" i="330" s="1"/>
  <c r="C16" i="348"/>
  <c r="L16" i="348" s="1"/>
  <c r="L7" i="348"/>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<sst xmlns="http://schemas.openxmlformats.org/spreadsheetml/2006/main" count="42847" uniqueCount="3318">
  <si>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</si>
  <si>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</si>
  <si>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</si>
  <si>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</si>
  <si>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</si>
  <si>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</si>
  <si>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</si>
  <si>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</si>
  <si>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</si>
  <si>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</si>
  <si>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</si>
  <si>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</si>
  <si>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</si>
  <si>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</si>
  <si>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</si>
  <si>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</si>
  <si>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</si>
  <si>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</si>
  <si>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</si>
  <si>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</si>
  <si>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</si>
  <si>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</si>
  <si>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</si>
  <si>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</si>
  <si>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</si>
  <si>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</si>
  <si>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</si>
  <si>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</si>
  <si>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</si>
  <si>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</si>
  <si>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</si>
  <si>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</si>
  <si>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</si>
  <si>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</si>
  <si>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</si>
  <si>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</si>
  <si>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</si>
  <si>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</si>
  <si>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</si>
  <si>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</si>
  <si>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</si>
  <si>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</si>
  <si>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</si>
  <si>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</si>
  <si>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</si>
  <si>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</si>
  <si>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</si>
  <si>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</si>
  <si>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</si>
  <si>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</si>
  <si>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</si>
  <si>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</si>
  <si>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</si>
  <si>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</si>
  <si>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</si>
  <si>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</si>
  <si>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</si>
  <si>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</si>
  <si>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</si>
  <si>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</si>
  <si>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</si>
  <si>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</si>
  <si>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</si>
  <si>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</si>
  <si>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</si>
  <si>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</si>
  <si>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</si>
  <si>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</si>
  <si>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</si>
  <si>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</si>
  <si>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</si>
  <si>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</si>
  <si>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</si>
  <si>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</si>
  <si>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</si>
  <si>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</si>
  <si>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</si>
  <si>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</si>
  <si>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</si>
  <si>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</si>
  <si>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</si>
  <si>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</si>
  <si>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</si>
  <si>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</si>
  <si>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</si>
  <si>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</si>
  <si>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</si>
  <si>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</si>
  <si>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</si>
  <si>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</si>
  <si>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</si>
  <si>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</si>
  <si>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</si>
  <si>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</si>
  <si>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</si>
  <si>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</si>
  <si>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</si>
  <si>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</si>
  <si>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</si>
  <si>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</si>
  <si>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</si>
  <si>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</si>
  <si>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</si>
  <si>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</si>
  <si>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</si>
  <si>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</si>
  <si>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</si>
  <si>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</si>
  <si>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</si>
  <si>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</si>
  <si>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</si>
  <si>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</si>
  <si>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</si>
  <si>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</si>
  <si>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</si>
  <si>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</si>
  <si>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</si>
  <si>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</si>
  <si>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</si>
  <si>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</si>
  <si>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</si>
  <si>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</si>
  <si>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</si>
  <si>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</si>
  <si>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</si>
  <si>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</si>
  <si>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</si>
  <si>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</si>
  <si>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</si>
  <si>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</si>
  <si>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</si>
  <si>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</si>
  <si>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</si>
  <si>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</si>
  <si>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</si>
  <si>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</si>
  <si>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</si>
  <si>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</si>
  <si>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</si>
  <si>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</si>
  <si>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</si>
  <si>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</si>
  <si>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</si>
  <si>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</si>
  <si>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</si>
  <si>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</si>
  <si>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</si>
  <si>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</si>
  <si>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</si>
  <si>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</si>
  <si>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</si>
  <si>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</si>
  <si>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</si>
  <si>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</si>
  <si>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</si>
  <si>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</si>
  <si>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</si>
  <si>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</si>
  <si>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</si>
  <si>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</si>
  <si>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</si>
  <si>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</si>
  <si>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</si>
  <si>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</si>
  <si>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</si>
  <si>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</si>
  <si>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</si>
  <si>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</si>
  <si>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</si>
  <si>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</si>
  <si>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</si>
  <si>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</si>
  <si>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</si>
  <si>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</si>
  <si>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</si>
  <si>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</si>
  <si>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</si>
  <si>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</si>
  <si>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</si>
  <si>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</si>
  <si>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</si>
  <si>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</si>
  <si>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</si>
  <si>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</si>
  <si>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</si>
  <si>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</si>
  <si>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</si>
  <si>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</si>
  <si>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</si>
  <si>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</si>
  <si>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</si>
  <si>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</si>
  <si>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</si>
  <si>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</si>
  <si>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</si>
  <si>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</si>
  <si>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</si>
  <si>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</si>
  <si>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</si>
  <si>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</si>
  <si>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</si>
  <si>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</si>
  <si>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</si>
  <si>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</si>
  <si>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</si>
  <si>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</si>
  <si>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</si>
  <si>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</si>
  <si>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</si>
  <si>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</si>
  <si>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</si>
  <si>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</si>
  <si>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</si>
  <si>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</si>
  <si>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</si>
  <si>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</si>
  <si>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</si>
  <si>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</si>
  <si>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</si>
  <si>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</si>
  <si>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</si>
  <si>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</si>
  <si>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</si>
  <si>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</si>
  <si>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</si>
  <si>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</si>
  <si>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</si>
  <si>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</si>
  <si>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</si>
  <si>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</si>
  <si>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</si>
  <si>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</si>
  <si>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</si>
  <si>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</si>
  <si>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</si>
  <si>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</si>
  <si>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</si>
  <si>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</si>
  <si>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</si>
  <si>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</si>
  <si>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</si>
  <si>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</si>
  <si>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</si>
  <si>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</si>
  <si>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</si>
  <si>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</si>
  <si>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</si>
  <si>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</si>
  <si>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</si>
  <si>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</si>
  <si>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</si>
  <si>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</si>
  <si>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</si>
  <si>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</si>
  <si>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</si>
  <si>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</si>
  <si>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</si>
  <si>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</si>
  <si>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</si>
  <si>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</si>
  <si>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</si>
  <si>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</si>
  <si>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</si>
  <si>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</si>
  <si>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</si>
  <si>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</si>
  <si>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</si>
  <si>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</si>
  <si>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</si>
  <si>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</si>
  <si>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</si>
  <si>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</si>
  <si>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</si>
  <si>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</si>
  <si>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</si>
  <si>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</si>
  <si>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</si>
  <si>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</si>
  <si>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</si>
  <si>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</si>
  <si>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</si>
  <si>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</si>
  <si>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</si>
  <si>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</si>
  <si>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</si>
  <si>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</si>
  <si>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</si>
  <si>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</si>
  <si>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</si>
  <si>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</si>
  <si>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</si>
  <si>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</si>
  <si>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</si>
  <si>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</si>
  <si>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</si>
  <si>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</si>
  <si>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</si>
  <si>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</si>
  <si>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</si>
  <si>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</si>
  <si>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</si>
  <si>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</si>
  <si>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</si>
  <si>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</si>
  <si>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</si>
  <si>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</si>
  <si>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</si>
  <si>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</si>
  <si>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</si>
  <si>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</si>
  <si>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</si>
  <si>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</si>
  <si>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</si>
  <si>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</si>
  <si>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</si>
  <si>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</si>
  <si>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</si>
  <si>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</si>
  <si>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</si>
  <si>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</si>
  <si>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</si>
  <si>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</si>
  <si>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</si>
  <si>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</si>
  <si>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</si>
  <si>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</si>
  <si>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</si>
  <si>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</si>
  <si>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</si>
  <si>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</si>
  <si>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</si>
  <si>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</si>
  <si>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</si>
  <si>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</si>
  <si>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</si>
  <si>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</si>
  <si>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</si>
  <si>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</si>
  <si>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</si>
  <si>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</si>
  <si>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</si>
  <si>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</si>
  <si>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</si>
  <si>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</si>
  <si>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</si>
  <si>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</si>
  <si>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</si>
  <si>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</si>
  <si>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</si>
  <si>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</si>
  <si>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</si>
  <si>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</si>
  <si>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</si>
  <si>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</si>
  <si>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</si>
  <si>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</si>
  <si>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</si>
  <si>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</si>
  <si>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</si>
  <si>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</si>
  <si>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</si>
  <si>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</si>
  <si>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</si>
  <si>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</si>
  <si>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</si>
  <si>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</si>
  <si>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</si>
  <si>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</si>
  <si>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</si>
  <si>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</si>
  <si>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</si>
  <si>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</si>
  <si>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</si>
  <si>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</si>
  <si>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</si>
  <si>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</si>
  <si>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</si>
  <si>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</si>
  <si>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</si>
  <si>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</si>
  <si>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</si>
  <si>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</si>
  <si>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</si>
  <si>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</si>
  <si>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</si>
  <si>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</si>
  <si>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</si>
  <si>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</si>
  <si>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</si>
  <si>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</si>
  <si>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</si>
  <si>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</si>
  <si>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</si>
  <si>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</si>
  <si>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</si>
  <si>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</si>
  <si>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</si>
  <si>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</si>
  <si>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</si>
  <si>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</si>
  <si>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</si>
  <si>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</si>
  <si>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</si>
  <si>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</si>
  <si>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</si>
  <si>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</si>
  <si>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</si>
  <si>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</si>
  <si>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</si>
  <si>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</si>
  <si>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</si>
  <si>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</si>
  <si>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</si>
  <si>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</si>
  <si>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</si>
  <si>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</si>
  <si>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</si>
  <si>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</si>
  <si>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</si>
  <si>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</si>
  <si>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</si>
  <si>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</si>
  <si>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</si>
  <si>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</si>
  <si>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</si>
  <si>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</si>
  <si>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</si>
  <si>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</si>
  <si>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</si>
  <si>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</si>
  <si>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</si>
  <si>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</si>
  <si>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</si>
  <si>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</si>
  <si>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</si>
  <si>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</si>
  <si>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</si>
  <si>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</si>
  <si>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</si>
  <si>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</si>
  <si>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</si>
  <si>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</si>
  <si>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</si>
  <si>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</si>
  <si>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</si>
  <si>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</si>
  <si>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</si>
  <si>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</si>
  <si>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</si>
  <si>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</si>
  <si>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</si>
  <si>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</si>
  <si>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</si>
  <si>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</si>
  <si>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</si>
  <si>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</si>
  <si>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</si>
  <si>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</si>
  <si>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</si>
  <si>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</si>
  <si>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</si>
  <si>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</si>
  <si>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</si>
  <si>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</si>
  <si>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</si>
  <si>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</si>
  <si>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</si>
  <si>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</si>
  <si>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</si>
  <si>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</si>
  <si>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</si>
  <si>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</si>
  <si>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</si>
  <si>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</si>
  <si>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</si>
  <si>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</si>
  <si>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</si>
  <si>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</si>
  <si>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</si>
  <si>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</si>
  <si>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</si>
  <si>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</si>
  <si>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</si>
  <si>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</si>
  <si>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</si>
  <si>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</si>
  <si>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</si>
  <si>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</si>
  <si>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</si>
  <si>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</si>
  <si>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</si>
  <si>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</si>
  <si>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</si>
  <si>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</si>
  <si>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</si>
  <si>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</si>
  <si>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</si>
  <si>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</si>
  <si>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</si>
  <si>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</si>
  <si>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</si>
  <si>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</si>
  <si>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</si>
  <si>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</si>
  <si>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</si>
  <si>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</si>
  <si>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</si>
  <si>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</si>
  <si>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</si>
  <si>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</si>
  <si>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</si>
  <si>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</si>
  <si>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</si>
  <si>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</si>
  <si>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</si>
  <si>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</si>
  <si>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</si>
  <si>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</si>
  <si>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</si>
  <si>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</si>
  <si>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</si>
  <si>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</si>
  <si>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</si>
  <si>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</si>
  <si>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</si>
  <si>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</si>
  <si>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</si>
  <si>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</si>
  <si>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</si>
  <si>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</si>
  <si>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</si>
  <si>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</si>
  <si>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</si>
  <si>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</si>
  <si>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</si>
  <si>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</si>
  <si>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</si>
  <si>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</si>
  <si>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</si>
  <si>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</si>
  <si>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</si>
  <si>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</si>
  <si>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</si>
  <si>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</si>
  <si>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</si>
  <si>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</si>
  <si>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</si>
  <si>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</si>
  <si>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</si>
  <si>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</si>
  <si>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</si>
  <si>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</si>
  <si>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</si>
  <si>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</si>
  <si>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</si>
  <si>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</si>
  <si>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</si>
  <si>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</si>
  <si>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</si>
  <si>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</si>
  <si>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</si>
  <si>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</si>
  <si>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</si>
  <si>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</si>
  <si>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</si>
  <si>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</si>
  <si>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</si>
  <si>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</si>
  <si>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</si>
  <si>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</si>
  <si>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</si>
  <si>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</si>
  <si>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</si>
  <si>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</si>
  <si>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</si>
  <si>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</si>
  <si>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</si>
  <si>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</si>
  <si>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</si>
  <si>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</si>
  <si>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</si>
  <si>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</si>
  <si>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</si>
  <si>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</si>
  <si>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</si>
  <si>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</si>
  <si>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</si>
  <si>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</si>
  <si>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</si>
  <si>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</si>
  <si>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</si>
  <si>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</si>
  <si>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</si>
  <si>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</si>
  <si>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</si>
  <si>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</si>
  <si>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</si>
  <si>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</si>
  <si>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</si>
  <si>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</si>
  <si>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</si>
  <si>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</si>
  <si>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</si>
  <si>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</si>
  <si>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</si>
  <si>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</si>
  <si>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</si>
  <si>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</si>
  <si>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</si>
  <si>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</si>
  <si>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</si>
  <si>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</si>
  <si>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</si>
  <si>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</si>
  <si>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</si>
  <si>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</si>
  <si>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</si>
  <si>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</si>
  <si>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</si>
  <si>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</si>
  <si>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</si>
  <si>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</si>
  <si>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</si>
  <si>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</si>
  <si>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</si>
  <si>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</si>
  <si>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</si>
  <si>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</si>
  <si>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</si>
  <si>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</si>
  <si>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</si>
  <si>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</si>
  <si>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</si>
  <si>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</si>
  <si>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</si>
  <si>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</si>
  <si>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</si>
  <si>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</si>
  <si>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</si>
  <si>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</si>
  <si>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</si>
  <si>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</si>
  <si>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</si>
  <si>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</si>
  <si>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</si>
  <si>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</si>
  <si>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</si>
  <si>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</si>
  <si>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</si>
  <si>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</si>
  <si>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</si>
  <si>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</si>
  <si>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</si>
  <si>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</si>
  <si>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</si>
  <si>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</si>
  <si>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</si>
  <si>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</si>
  <si>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</si>
  <si>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</si>
  <si>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</si>
  <si>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</si>
  <si>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</si>
  <si>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</si>
  <si>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</si>
  <si>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</si>
  <si>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</si>
  <si>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</si>
  <si>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</si>
  <si>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</si>
  <si>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</si>
  <si>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</si>
  <si>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</si>
  <si>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</si>
  <si>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</si>
  <si>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</si>
  <si>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</si>
  <si>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</si>
  <si>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</si>
  <si>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</si>
  <si>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</si>
  <si>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</si>
  <si>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</si>
  <si>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</si>
  <si>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</si>
  <si>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</si>
  <si>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</si>
  <si>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</si>
  <si>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</si>
  <si>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</si>
  <si>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</si>
  <si>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</si>
  <si>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</si>
  <si>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</si>
  <si>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</si>
  <si>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</si>
  <si>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</si>
  <si>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</si>
  <si>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</si>
  <si>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</si>
  <si>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</si>
  <si>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</si>
  <si>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</si>
  <si>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</si>
  <si>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</si>
  <si>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</si>
  <si>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</si>
  <si>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</si>
  <si>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</si>
  <si>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</si>
  <si>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</si>
  <si>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</si>
  <si>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</si>
  <si>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</si>
  <si>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</si>
  <si>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</si>
  <si>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</si>
  <si>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</si>
  <si>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</si>
  <si>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</si>
  <si>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</si>
  <si>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</si>
  <si>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</si>
  <si>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</si>
  <si>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</si>
  <si>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</si>
  <si>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</si>
  <si>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</si>
  <si>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</si>
  <si>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</si>
  <si>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</si>
  <si>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</si>
  <si>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</si>
  <si>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</si>
  <si>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</si>
  <si>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</si>
  <si>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</si>
  <si>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</si>
  <si>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</si>
  <si>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</si>
  <si>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</si>
  <si>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</si>
  <si>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</si>
  <si>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</si>
  <si>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</si>
  <si>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</si>
  <si>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</si>
  <si>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</si>
  <si>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</si>
  <si>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</si>
  <si>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</si>
  <si>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</si>
  <si>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</si>
  <si>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</si>
  <si>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</si>
  <si>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</si>
  <si>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</si>
  <si>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</si>
  <si>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</si>
  <si>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</si>
  <si>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</si>
  <si>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</si>
  <si>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</si>
  <si>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</si>
  <si>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</si>
  <si>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</si>
  <si>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</si>
  <si>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</si>
  <si>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</si>
  <si>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</si>
  <si>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</si>
  <si>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</si>
  <si>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</si>
  <si>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</si>
  <si>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</si>
  <si>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</si>
  <si>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</si>
  <si>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</si>
  <si>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</si>
  <si>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</si>
  <si>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</si>
  <si>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</si>
  <si>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</si>
  <si>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</si>
  <si>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</si>
  <si>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</si>
  <si>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</si>
  <si>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</si>
  <si>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</si>
  <si>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</si>
  <si>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</si>
  <si>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</si>
  <si>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</si>
  <si>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</si>
  <si>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</si>
  <si>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</si>
  <si>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</si>
  <si>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</si>
  <si>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</si>
  <si>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</si>
  <si>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</si>
  <si>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</si>
  <si>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</si>
  <si>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</si>
  <si>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</si>
  <si>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</si>
  <si>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</si>
  <si>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</si>
  <si>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</si>
  <si>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</si>
  <si>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</si>
  <si>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</si>
  <si>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</si>
  <si>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</si>
  <si>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</si>
  <si>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</si>
  <si>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</si>
  <si>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</si>
  <si>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</si>
  <si>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</si>
  <si>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</si>
  <si>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</si>
  <si>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</si>
  <si>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</si>
  <si>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</si>
  <si>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</si>
  <si>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</si>
  <si>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</si>
  <si>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</si>
  <si>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</si>
  <si>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</si>
  <si>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</si>
  <si>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</si>
  <si>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</si>
  <si>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</si>
  <si>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</si>
  <si>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</si>
  <si>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</si>
  <si>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</si>
  <si>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</si>
  <si>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</si>
  <si>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</si>
  <si>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</si>
  <si>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</si>
  <si>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</si>
  <si>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</si>
  <si>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</si>
  <si>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</si>
  <si>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</si>
  <si>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</si>
  <si>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</si>
  <si>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</si>
  <si>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</si>
  <si>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</si>
  <si>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</si>
  <si>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</si>
  <si>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</si>
  <si>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</si>
  <si>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</si>
  <si>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</si>
  <si>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</si>
  <si>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</si>
  <si>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</si>
  <si>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</si>
  <si>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</si>
  <si>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</si>
  <si>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</si>
  <si>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</si>
  <si>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</si>
  <si>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</si>
  <si>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</si>
  <si>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</si>
  <si>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</si>
  <si>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</si>
  <si>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</si>
  <si>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</si>
  <si>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</si>
  <si>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</si>
  <si>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</si>
  <si>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</si>
  <si>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</si>
  <si>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</si>
  <si>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</si>
  <si>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</si>
  <si>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</si>
  <si>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</si>
  <si>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</si>
  <si>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</si>
  <si>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</si>
  <si>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</si>
  <si>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</si>
  <si>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</si>
  <si>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</si>
  <si>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</si>
  <si>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</si>
  <si>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</si>
  <si>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</si>
  <si>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</si>
  <si>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</si>
  <si>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</si>
  <si>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</si>
  <si>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</si>
  <si>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</si>
  <si>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</si>
  <si>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</si>
  <si>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</si>
  <si>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</si>
  <si>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</si>
  <si>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</si>
  <si>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</si>
  <si>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</si>
  <si>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</si>
  <si>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</si>
  <si>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</si>
  <si>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</si>
  <si>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</si>
  <si>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</si>
  <si>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</si>
  <si>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</si>
  <si>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</si>
  <si>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</si>
  <si>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</si>
  <si>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</si>
  <si>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</si>
  <si>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</si>
  <si>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</si>
  <si>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</si>
  <si>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</si>
  <si>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</si>
  <si>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</si>
  <si>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</si>
  <si>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</si>
  <si>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</si>
  <si>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</si>
  <si>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</si>
  <si>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</si>
  <si>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</si>
  <si>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</si>
  <si>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</si>
  <si>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</si>
  <si>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</si>
  <si>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</si>
  <si>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</si>
  <si>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</si>
  <si>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</si>
  <si>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</si>
  <si>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</si>
  <si>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</si>
  <si>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</si>
  <si>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</si>
  <si>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</si>
  <si>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</si>
  <si>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</si>
  <si>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</si>
  <si>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</si>
  <si>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</si>
  <si>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</si>
  <si>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</si>
  <si>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</si>
  <si>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</si>
  <si>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</si>
  <si>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</si>
  <si>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</si>
  <si>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</si>
  <si>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</si>
  <si>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</si>
  <si>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</si>
  <si>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</si>
  <si>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</si>
  <si>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</si>
  <si>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</si>
  <si>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</si>
  <si>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</si>
  <si>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</si>
  <si>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</si>
  <si>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</si>
  <si>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</si>
  <si>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</si>
  <si>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</si>
  <si>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</si>
  <si>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</si>
  <si>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</si>
  <si>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</si>
  <si>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</si>
  <si>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</si>
  <si>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</si>
  <si>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</si>
  <si>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</si>
  <si>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</si>
  <si>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</si>
  <si>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</si>
  <si>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</si>
  <si>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</si>
  <si>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</si>
  <si>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</si>
  <si>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</si>
  <si>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</si>
  <si>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</si>
  <si>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</si>
  <si>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</si>
  <si>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</si>
  <si>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</si>
  <si>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</si>
  <si>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</si>
  <si>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</si>
  <si>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</si>
  <si>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</si>
  <si>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</si>
  <si>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</si>
  <si>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</si>
  <si>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</si>
  <si>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</si>
  <si>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</si>
  <si>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</si>
  <si>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</si>
  <si>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</si>
  <si>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</si>
  <si>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</si>
  <si>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</si>
  <si>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</si>
  <si>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</si>
  <si>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</si>
  <si>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</si>
  <si>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</si>
  <si>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</si>
  <si>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</si>
  <si>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</si>
  <si>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</si>
  <si>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</si>
  <si>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</si>
  <si>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</si>
  <si>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</si>
  <si>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</si>
  <si>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</si>
  <si>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</si>
  <si>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</si>
  <si>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</si>
  <si>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</si>
  <si>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</si>
  <si>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</si>
  <si>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</si>
  <si>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</si>
  <si>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</si>
  <si>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</si>
  <si>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</si>
  <si>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</si>
  <si>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</si>
  <si>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</si>
  <si>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</si>
  <si>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</si>
  <si>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</si>
  <si>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</si>
  <si>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</si>
  <si>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</si>
  <si>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</si>
  <si>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</si>
  <si>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</si>
  <si>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</si>
  <si>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</si>
  <si>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</si>
  <si>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</si>
  <si>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</si>
  <si>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</si>
  <si>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</si>
  <si>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</si>
  <si>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</si>
  <si>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</si>
  <si>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</si>
  <si>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</si>
  <si>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</si>
  <si>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</si>
  <si>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</si>
  <si>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</si>
  <si>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</si>
  <si>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</si>
  <si>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</si>
  <si>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</si>
  <si>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</si>
  <si>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</si>
  <si>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</si>
  <si>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</si>
  <si>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</si>
  <si>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</si>
  <si>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</si>
  <si>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</si>
  <si>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</si>
  <si>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</si>
  <si>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</si>
  <si>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</si>
  <si>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</si>
  <si>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</si>
  <si>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</si>
  <si>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</si>
  <si>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</si>
  <si>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</si>
  <si>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</si>
  <si>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</si>
  <si>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</si>
  <si>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</si>
  <si>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</si>
  <si>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</si>
  <si>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</si>
  <si>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</si>
  <si>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</si>
  <si>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</si>
  <si>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</si>
  <si>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</si>
  <si>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</si>
  <si>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</si>
  <si>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</si>
  <si>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</si>
  <si>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</si>
  <si>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</si>
  <si>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</si>
  <si>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</si>
  <si>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</si>
  <si>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</si>
  <si>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</si>
  <si>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</si>
  <si>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</si>
  <si>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</si>
  <si>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</si>
  <si>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</si>
  <si>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</si>
  <si>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</si>
  <si>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</si>
  <si>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</si>
  <si>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</si>
  <si>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</si>
  <si>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</si>
  <si>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</si>
  <si>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</si>
  <si>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</si>
  <si>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</si>
  <si>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</si>
  <si>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</si>
  <si>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</si>
  <si>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</si>
  <si>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</si>
  <si>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</si>
  <si>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</si>
  <si>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</si>
  <si>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</si>
  <si>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</si>
  <si>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</si>
  <si>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</si>
  <si>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</si>
  <si>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</si>
  <si>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</si>
  <si>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</si>
  <si>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</si>
  <si>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</si>
  <si>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</si>
  <si>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</si>
  <si>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</si>
  <si>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</si>
  <si>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</si>
  <si>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</si>
  <si>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</si>
  <si>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</si>
  <si>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</si>
  <si>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</si>
  <si>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</si>
  <si>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</si>
  <si>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</si>
  <si>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</si>
  <si>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</si>
  <si>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</si>
  <si>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</si>
  <si>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</si>
  <si>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</si>
  <si>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</si>
  <si>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</si>
  <si>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</si>
  <si>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</si>
  <si>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</si>
  <si>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</si>
  <si>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</si>
  <si>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</si>
  <si>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</si>
  <si>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</si>
  <si>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</si>
  <si>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</si>
  <si>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</si>
  <si>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</si>
  <si>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</si>
  <si>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</si>
  <si>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</si>
  <si>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</si>
  <si>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</si>
  <si>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</si>
  <si>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</si>
  <si>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</si>
  <si>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</si>
  <si>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</si>
  <si>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</si>
  <si>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</si>
  <si>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</si>
  <si>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</si>
  <si>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</si>
  <si>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</si>
  <si>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</si>
  <si>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</si>
  <si>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</si>
  <si>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</si>
  <si>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</si>
  <si>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</si>
  <si>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</si>
  <si>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</si>
  <si>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</si>
  <si>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</si>
  <si>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</si>
  <si>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</si>
  <si>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</si>
  <si>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</si>
  <si>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</si>
  <si>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</si>
  <si>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</si>
  <si>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</si>
  <si>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</si>
  <si>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</si>
  <si>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</si>
  <si>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</si>
  <si>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</si>
  <si>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</si>
  <si>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</si>
  <si>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</si>
  <si>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</si>
  <si>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</si>
  <si>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</si>
  <si>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</si>
  <si>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</si>
  <si>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</si>
  <si>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</si>
  <si>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</si>
  <si>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</si>
  <si>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</si>
  <si>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</si>
  <si>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</si>
  <si>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</si>
  <si>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</si>
  <si>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</si>
  <si>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</si>
  <si>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</si>
  <si>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</si>
  <si>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</si>
  <si>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</si>
  <si>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</si>
  <si>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</si>
  <si>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</si>
  <si>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</si>
  <si>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</si>
  <si>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</si>
  <si>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</si>
  <si>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</si>
  <si>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</si>
  <si>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</si>
  <si>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</si>
  <si>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</si>
  <si>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</si>
  <si>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</si>
  <si>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</si>
  <si>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</si>
  <si>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</si>
  <si>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</si>
  <si>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</si>
  <si>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</si>
  <si>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</si>
  <si>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</si>
  <si>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</si>
  <si>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</si>
  <si>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</si>
  <si>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</si>
  <si>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</si>
  <si>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</si>
  <si>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</si>
  <si>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</si>
  <si>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</si>
  <si>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</si>
  <si>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</si>
  <si>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</si>
  <si>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</si>
  <si>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</si>
  <si>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</si>
  <si>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</si>
  <si>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</si>
  <si>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</si>
  <si>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</si>
  <si>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</si>
  <si>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</si>
  <si>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</si>
  <si>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</si>
  <si>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</si>
  <si>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</si>
  <si>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</si>
  <si>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</si>
  <si>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</si>
  <si>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</si>
  <si>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</si>
  <si>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</si>
  <si>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</si>
  <si>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</si>
  <si>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</si>
  <si>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</si>
  <si>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</si>
  <si>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</si>
  <si>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</si>
  <si>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</si>
  <si>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</si>
  <si>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</si>
  <si>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</si>
  <si>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</si>
  <si>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</si>
  <si>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</si>
  <si>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</si>
  <si>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</si>
  <si>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</si>
  <si>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</si>
  <si>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</si>
  <si>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</si>
  <si>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</si>
  <si>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</si>
  <si>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</si>
  <si>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</si>
  <si>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</si>
  <si>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</si>
  <si>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</si>
  <si>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</si>
  <si>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</si>
  <si>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</si>
  <si>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</si>
  <si>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</si>
  <si>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</si>
  <si>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</si>
  <si>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</si>
  <si>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</si>
  <si>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</si>
  <si>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</si>
  <si>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</si>
  <si>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</si>
  <si>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</si>
  <si>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</si>
  <si>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</si>
  <si>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</si>
  <si>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</si>
  <si>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</si>
  <si>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</si>
  <si>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</si>
  <si>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</si>
  <si>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</si>
  <si>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</si>
  <si>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</si>
  <si>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</si>
  <si>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</si>
  <si>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</si>
  <si>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</si>
  <si>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</si>
  <si>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</si>
  <si>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</si>
  <si>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</si>
  <si>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</si>
  <si>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</si>
  <si>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</si>
  <si>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</si>
  <si>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</si>
  <si>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</si>
  <si>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</si>
  <si>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</si>
  <si>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</si>
  <si>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</si>
  <si>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</si>
  <si>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</si>
  <si>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</si>
  <si>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</si>
  <si>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</si>
  <si>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</si>
  <si>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</si>
  <si>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</si>
  <si>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</si>
  <si>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</si>
  <si>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</si>
  <si>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</si>
  <si>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</si>
  <si>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</si>
  <si>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</si>
  <si>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</si>
  <si>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</si>
  <si>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</si>
  <si>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</si>
  <si>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</si>
  <si>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</si>
  <si>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</si>
  <si>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</si>
  <si>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</si>
  <si>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</si>
  <si>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</si>
  <si>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</si>
  <si>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</si>
  <si>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</si>
  <si>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</si>
  <si>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</si>
  <si>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</si>
  <si>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</si>
  <si>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</si>
  <si>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</si>
  <si>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</si>
  <si>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</si>
  <si>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</si>
  <si>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</si>
  <si>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</si>
  <si>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</si>
  <si>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</si>
  <si>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</si>
  <si>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</si>
  <si>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</si>
  <si>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</si>
  <si>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</si>
  <si>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</si>
  <si>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</si>
  <si>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</si>
  <si>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</si>
  <si>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</si>
  <si>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</si>
  <si>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</si>
  <si>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</si>
  <si>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</si>
  <si>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</si>
  <si>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</si>
  <si>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</si>
  <si>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</si>
  <si>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</si>
  <si>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</si>
  <si>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</si>
  <si>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</si>
  <si>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</si>
  <si>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</si>
  <si>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</si>
  <si>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</si>
  <si>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</si>
  <si>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</si>
  <si>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</si>
  <si>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</si>
  <si>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</si>
  <si>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</si>
  <si>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</si>
  <si>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</si>
  <si>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</si>
  <si>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</si>
  <si>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</si>
  <si>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</si>
  <si>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</si>
  <si>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</si>
  <si>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</si>
  <si>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</si>
  <si>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</si>
  <si>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</si>
  <si>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</si>
  <si>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</si>
  <si>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</si>
  <si>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</si>
  <si>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</si>
  <si>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</si>
  <si>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</si>
  <si>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</si>
  <si>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</si>
  <si>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</si>
  <si>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</si>
  <si>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</si>
  <si>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</si>
  <si>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</si>
  <si>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</si>
  <si>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</si>
  <si>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</si>
  <si>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</si>
  <si>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</si>
  <si>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</si>
  <si>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</si>
  <si>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</si>
  <si>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</si>
  <si>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</si>
  <si>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</si>
  <si>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</si>
  <si>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</si>
  <si>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</si>
  <si>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</si>
  <si>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</si>
  <si>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</si>
  <si>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</si>
  <si>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</si>
  <si>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</si>
  <si>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</si>
  <si>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</si>
  <si>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</si>
  <si>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</si>
  <si>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</si>
  <si>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</si>
  <si>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</si>
  <si>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</si>
  <si>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</si>
  <si>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</si>
  <si>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</si>
  <si>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</si>
  <si>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</si>
  <si>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</si>
  <si>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</si>
  <si>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</si>
  <si>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</si>
  <si>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</si>
  <si>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</si>
  <si>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</si>
  <si>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</si>
  <si>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</si>
  <si>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</si>
  <si>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</si>
  <si>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</si>
  <si>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</si>
  <si>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</si>
  <si>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</si>
  <si>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</si>
  <si>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</si>
  <si>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</si>
  <si>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</si>
  <si>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</si>
  <si>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</si>
  <si>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</si>
  <si>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</si>
  <si>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</si>
  <si>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</si>
  <si>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</si>
  <si>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</si>
  <si>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</si>
  <si>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</si>
  <si>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</si>
  <si>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</si>
  <si>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</si>
  <si>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</si>
  <si>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</si>
  <si>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</si>
  <si>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</si>
  <si>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</si>
  <si>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</si>
  <si>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</si>
  <si>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</si>
  <si>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</si>
  <si>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</si>
  <si>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</si>
  <si>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</si>
  <si>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</si>
  <si>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</si>
  <si>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</si>
  <si>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</si>
  <si>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</si>
  <si>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</si>
  <si>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</si>
  <si>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</si>
  <si>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</si>
  <si>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</si>
  <si>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</si>
  <si>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</si>
  <si>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</si>
  <si>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</si>
  <si>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</si>
  <si>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</si>
  <si>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</si>
  <si>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</si>
  <si>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</si>
  <si>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</si>
  <si>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</si>
  <si>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</si>
  <si>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</si>
  <si>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</si>
  <si>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</si>
  <si>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</si>
  <si>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</si>
  <si>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</si>
  <si>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</si>
  <si>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</si>
  <si>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</si>
  <si>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</si>
  <si>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</si>
  <si>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</si>
  <si>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</si>
  <si>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</si>
  <si>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</si>
  <si>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</si>
  <si>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</si>
  <si>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</si>
  <si>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</si>
  <si>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</si>
  <si>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</si>
  <si>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</si>
  <si>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</si>
  <si>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</si>
  <si>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</si>
  <si>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</si>
  <si>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</si>
  <si>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</si>
  <si>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</si>
  <si>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</si>
  <si>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</si>
  <si>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</si>
  <si>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</si>
  <si>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</si>
  <si>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</si>
  <si>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</si>
  <si>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</si>
  <si>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</si>
  <si>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</si>
  <si>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</si>
  <si>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</si>
  <si>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</si>
  <si>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</si>
  <si>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</si>
  <si>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</si>
  <si>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</si>
  <si>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</si>
  <si>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</si>
  <si>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</si>
  <si>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</si>
  <si>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</si>
  <si>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</si>
  <si>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</si>
  <si>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</si>
  <si>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</si>
  <si>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</si>
  <si>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</si>
  <si>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</si>
  <si>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</si>
  <si>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</si>
  <si>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</si>
  <si>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</si>
  <si>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</si>
  <si>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</si>
  <si>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</si>
  <si>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</si>
  <si>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</si>
  <si>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</si>
  <si>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</si>
  <si>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</si>
  <si>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</si>
  <si>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</si>
  <si>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</si>
  <si>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</si>
  <si>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</si>
  <si>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</si>
  <si>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</si>
  <si>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</si>
  <si>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</si>
  <si>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</si>
  <si>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</si>
  <si>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</si>
  <si>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</si>
  <si>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</si>
  <si>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</si>
  <si>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</si>
  <si>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</si>
  <si>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</si>
  <si>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</si>
  <si>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</si>
  <si>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</si>
  <si>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</si>
  <si>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</si>
  <si>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</si>
  <si>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</si>
  <si>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</si>
  <si>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</si>
  <si>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</si>
  <si>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</si>
  <si>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</si>
  <si>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</si>
  <si>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</si>
  <si>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</si>
  <si>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</si>
  <si>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</si>
  <si>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</si>
  <si>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</si>
  <si>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</si>
  <si>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</si>
  <si>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</si>
  <si>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</si>
  <si>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</si>
  <si>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</si>
  <si>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</si>
  <si>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</si>
  <si>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</si>
  <si>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</si>
  <si>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</si>
  <si>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</si>
  <si>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</si>
  <si>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</si>
  <si>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</si>
  <si>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</si>
  <si>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</si>
  <si>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</si>
  <si>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</si>
  <si>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</si>
  <si>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</si>
  <si>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</si>
  <si>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</si>
  <si>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</si>
  <si>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</si>
  <si>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</si>
  <si>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</si>
  <si>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</si>
  <si>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</si>
  <si>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</si>
  <si>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</si>
  <si>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</si>
  <si>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</si>
  <si>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</si>
  <si>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</si>
  <si>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</si>
  <si>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</si>
  <si>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</si>
  <si>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</si>
  <si>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</si>
  <si>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</si>
  <si>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</si>
  <si>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</si>
  <si>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</si>
  <si>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</si>
  <si>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</si>
  <si>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</si>
  <si>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</si>
  <si>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</si>
  <si>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</si>
  <si>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</si>
  <si>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</si>
  <si>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</si>
  <si>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</si>
  <si>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</si>
  <si>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</si>
  <si>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</si>
  <si>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</si>
  <si>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</si>
  <si>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</si>
  <si>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</si>
  <si>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</si>
  <si>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</si>
  <si>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</si>
  <si>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</si>
  <si>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</si>
  <si>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</si>
  <si>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</si>
  <si>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</si>
  <si>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</si>
  <si>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</si>
  <si>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</si>
  <si>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</si>
  <si>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</si>
  <si>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</si>
  <si>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</si>
  <si>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</si>
  <si>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</si>
  <si>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</si>
  <si>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</si>
  <si>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</si>
  <si>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</si>
  <si>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</si>
  <si>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</si>
  <si>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</si>
  <si>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</si>
  <si>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</si>
  <si>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</si>
  <si>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</si>
  <si>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</si>
  <si>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</si>
  <si>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</si>
  <si>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</si>
  <si>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</si>
  <si>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</si>
  <si>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</si>
  <si>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</si>
  <si>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</si>
  <si>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</si>
  <si>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</si>
  <si>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</si>
  <si>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</si>
  <si>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</si>
  <si>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</si>
  <si>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</si>
  <si>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</si>
  <si>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</si>
  <si>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</si>
  <si>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</si>
  <si>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</si>
  <si>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</si>
  <si>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</si>
  <si>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</si>
  <si>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</si>
  <si>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</si>
  <si>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</si>
  <si>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</si>
  <si>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</si>
  <si>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</si>
  <si>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</si>
  <si>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</si>
  <si>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</si>
  <si>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</si>
  <si>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</si>
  <si>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</si>
  <si>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</si>
  <si>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</si>
  <si>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</si>
  <si>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</si>
  <si>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</si>
  <si>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</si>
  <si>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</si>
  <si>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</si>
  <si>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</si>
  <si>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</si>
  <si>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</si>
  <si>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</si>
  <si>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</si>
  <si>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</si>
  <si>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</si>
  <si>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</si>
  <si>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</si>
  <si>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</si>
  <si>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</si>
  <si>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</si>
  <si>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</si>
  <si>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</si>
  <si>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</si>
  <si>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</si>
  <si>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</si>
  <si>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</si>
  <si>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</si>
  <si>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</si>
  <si>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</si>
  <si>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</si>
  <si>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</si>
  <si>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</si>
  <si>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</si>
  <si>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</si>
  <si>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</si>
  <si>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</si>
  <si>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</si>
  <si>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</si>
  <si>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</si>
  <si>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</si>
  <si>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</si>
  <si>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</si>
  <si>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</si>
  <si>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</si>
  <si>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</si>
  <si>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</si>
  <si>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</si>
  <si>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</si>
  <si>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</si>
  <si>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</si>
  <si>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</si>
  <si>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</si>
  <si>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</si>
  <si>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</si>
  <si>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</si>
  <si>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</si>
  <si>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</si>
  <si>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</si>
  <si>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</si>
  <si>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</si>
  <si>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</si>
  <si>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</si>
  <si>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</si>
  <si>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</si>
  <si>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</si>
  <si>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</si>
  <si>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</si>
  <si>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</si>
  <si>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</si>
  <si>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</si>
  <si>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</si>
  <si>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</si>
  <si>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</si>
  <si>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</si>
  <si>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</si>
  <si>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</si>
  <si>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</si>
  <si>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</si>
  <si>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</si>
  <si>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</si>
  <si>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</si>
  <si>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</si>
  <si>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</si>
  <si>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</si>
  <si>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</si>
  <si>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</si>
  <si>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</si>
  <si>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</si>
  <si>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</si>
  <si>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</si>
  <si>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</si>
  <si>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</si>
  <si>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</si>
  <si>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</si>
  <si>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</si>
  <si>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</si>
  <si>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</si>
  <si>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</si>
  <si>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</si>
  <si>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</si>
  <si>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</si>
  <si>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</si>
  <si>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</si>
  <si>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</si>
  <si>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</si>
  <si>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</si>
  <si>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</si>
  <si>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</si>
  <si>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</si>
  <si>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</si>
  <si>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</si>
  <si>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</si>
  <si>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</si>
  <si>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</si>
  <si>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</si>
  <si>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</si>
  <si>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</si>
  <si>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</si>
  <si>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</si>
  <si>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</si>
  <si>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</si>
  <si>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</si>
  <si>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</si>
  <si>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</si>
  <si>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</si>
  <si>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</si>
  <si>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</si>
  <si>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</si>
  <si>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</si>
  <si>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</si>
  <si>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</si>
  <si>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</si>
  <si>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</si>
  <si>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</si>
  <si>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</si>
  <si>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</si>
  <si>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</si>
  <si>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</si>
  <si>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</si>
  <si>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</si>
  <si>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</si>
  <si>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</si>
  <si>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</si>
  <si>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</si>
  <si>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</si>
  <si>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</si>
  <si>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</si>
  <si>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</si>
  <si>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</si>
  <si>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</si>
  <si>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</si>
  <si>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</si>
  <si>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</si>
  <si>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</si>
  <si>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</si>
  <si>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</si>
  <si>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</si>
  <si>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</si>
  <si>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</si>
  <si>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</si>
  <si>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</si>
  <si>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</si>
  <si>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</si>
  <si>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</si>
  <si>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</si>
  <si>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</si>
  <si>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</si>
  <si>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</si>
  <si>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</si>
  <si>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</si>
  <si>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</si>
  <si>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</si>
  <si>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</si>
  <si>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</si>
  <si>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</si>
  <si>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</si>
  <si>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</si>
  <si>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</si>
  <si>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</si>
  <si>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</si>
  <si>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</si>
  <si>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</si>
  <si>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</si>
  <si>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</si>
  <si>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</si>
  <si>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</si>
  <si>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</si>
  <si>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</si>
  <si>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</si>
  <si>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</si>
  <si>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</si>
  <si>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</si>
  <si>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</si>
  <si>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</si>
  <si>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</si>
  <si>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</si>
  <si>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</si>
  <si>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</si>
  <si>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</si>
  <si>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</si>
  <si>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</si>
  <si>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</si>
  <si>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</si>
  <si>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</si>
  <si>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</si>
  <si>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</si>
  <si>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</si>
  <si>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</si>
  <si>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</si>
  <si>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</si>
  <si>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</si>
  <si>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</si>
  <si>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</si>
  <si>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</si>
  <si>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</si>
  <si>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</si>
  <si>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</si>
  <si>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</si>
  <si>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</si>
  <si>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</si>
  <si>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</si>
  <si>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</si>
  <si>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</si>
  <si>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</si>
  <si>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</si>
  <si>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</si>
  <si>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</si>
  <si>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</si>
  <si>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</si>
  <si>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</si>
  <si>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</si>
  <si>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</si>
  <si>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</si>
  <si>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</si>
  <si>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</si>
  <si>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</si>
  <si>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</si>
  <si>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</si>
  <si>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</si>
  <si>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</si>
  <si>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</si>
  <si>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</si>
  <si>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</si>
  <si>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</si>
  <si>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</si>
  <si>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</si>
  <si>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</si>
  <si>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</si>
  <si>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</si>
  <si>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</si>
  <si>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</si>
  <si>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</si>
  <si>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</si>
  <si>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</si>
  <si>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</si>
  <si>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</si>
  <si>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</si>
  <si>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</si>
  <si>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</si>
  <si>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</si>
  <si>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</si>
  <si>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</si>
  <si>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</si>
  <si>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</si>
  <si>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</si>
  <si>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</si>
  <si>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</si>
  <si>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</si>
  <si>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</si>
  <si>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</si>
  <si>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</si>
  <si>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</si>
  <si>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</si>
  <si>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</si>
  <si>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</si>
  <si>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</si>
  <si>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</si>
  <si>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</si>
  <si>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</si>
  <si>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</si>
  <si>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</si>
  <si>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</si>
  <si>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</si>
  <si>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</si>
  <si>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</si>
  <si>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</si>
  <si>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</si>
  <si>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</si>
  <si>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</si>
  <si>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</si>
  <si>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</si>
  <si>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</si>
  <si>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</si>
  <si>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</si>
  <si>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</si>
  <si>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</si>
  <si>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</si>
  <si>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</si>
  <si>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</si>
  <si>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</si>
  <si>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</si>
  <si>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</si>
  <si>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</si>
  <si>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</si>
  <si>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</si>
  <si>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</si>
  <si>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</si>
  <si>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</si>
  <si>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</si>
  <si>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</si>
  <si>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</si>
  <si>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</si>
  <si>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</si>
  <si>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</si>
  <si>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</si>
  <si>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</si>
  <si>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</si>
  <si>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</si>
  <si>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</si>
  <si>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</si>
  <si>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</si>
  <si>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</si>
  <si>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</si>
  <si>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</si>
  <si>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</si>
  <si>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</si>
  <si>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</si>
  <si>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</si>
  <si>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</si>
  <si>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</si>
  <si>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</si>
  <si>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</si>
  <si>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</si>
  <si>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</si>
  <si>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</si>
  <si>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</si>
  <si>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</si>
  <si>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</si>
  <si>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</si>
  <si>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</si>
  <si>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</si>
  <si>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</si>
  <si>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</si>
  <si>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</si>
  <si>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</si>
  <si>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</si>
  <si>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</si>
  <si>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</si>
  <si>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</si>
  <si>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</si>
  <si>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</si>
  <si>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</si>
  <si>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</si>
  <si>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</si>
  <si>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</si>
  <si>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</si>
  <si>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</si>
  <si>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</si>
  <si>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</si>
  <si>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</si>
  <si>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</si>
  <si>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</si>
  <si>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</si>
  <si>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</si>
  <si>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</si>
  <si>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</si>
  <si>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</si>
  <si>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</si>
  <si>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</si>
  <si>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</si>
  <si>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</si>
  <si>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</si>
  <si>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</si>
  <si>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</si>
  <si>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</si>
  <si>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</si>
  <si>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</si>
  <si>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</si>
  <si>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</si>
  <si>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</si>
  <si>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</si>
  <si>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</si>
  <si>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</si>
  <si>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</si>
  <si>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</si>
  <si>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</si>
  <si>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</si>
  <si>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</si>
  <si>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</si>
  <si>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</si>
  <si>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</si>
  <si>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</si>
  <si>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</si>
  <si>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</si>
  <si>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</si>
  <si>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</si>
  <si>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</si>
  <si>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</si>
  <si>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</si>
  <si>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</si>
  <si>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</si>
  <si>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</si>
  <si>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</si>
  <si>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</si>
  <si>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</si>
  <si>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</si>
  <si>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</si>
  <si>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</si>
  <si>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</si>
  <si>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</si>
  <si>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</si>
  <si>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</si>
  <si>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</si>
  <si>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</si>
  <si>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</si>
  <si>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</si>
  <si>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</si>
  <si>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</si>
  <si>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</si>
  <si>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</si>
  <si>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</si>
  <si>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</si>
  <si>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</si>
  <si>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</si>
  <si>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</si>
  <si>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</si>
  <si>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</si>
  <si>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</si>
  <si>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</si>
  <si>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</si>
  <si>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</si>
  <si>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</si>
  <si>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</si>
  <si>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</si>
  <si>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</si>
  <si>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</si>
  <si>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</si>
  <si>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</si>
  <si>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</si>
  <si>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</si>
  <si>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</si>
  <si>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</si>
  <si>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</si>
  <si>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</si>
  <si>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</si>
  <si>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</si>
  <si>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</si>
  <si>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</si>
  <si>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</si>
  <si>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</si>
  <si>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</si>
  <si>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</si>
  <si>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</si>
  <si>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</si>
  <si>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</si>
  <si>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</si>
  <si>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</si>
  <si>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</si>
  <si>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</si>
  <si>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</si>
  <si>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</si>
  <si>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</si>
  <si>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</si>
  <si>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</si>
  <si>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</si>
  <si>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</si>
  <si>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</si>
  <si>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</si>
  <si>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</si>
  <si>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</si>
  <si>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</si>
  <si>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</si>
  <si>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</si>
  <si>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</si>
  <si>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</si>
  <si>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</si>
  <si>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</si>
  <si>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</si>
  <si>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</si>
  <si>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</si>
  <si>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</si>
  <si>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</si>
  <si>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</si>
  <si>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</si>
  <si>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</si>
  <si>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</si>
  <si>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</si>
  <si>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</si>
  <si>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</si>
  <si>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</si>
  <si>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</si>
  <si>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</si>
  <si>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</si>
  <si>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</si>
  <si>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</si>
  <si>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</si>
  <si>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</si>
  <si>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</si>
  <si>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</si>
  <si>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</si>
  <si>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</si>
  <si>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</si>
  <si>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</si>
  <si>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</si>
  <si>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</si>
  <si>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</si>
  <si>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</si>
  <si>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</si>
  <si>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</si>
  <si>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</si>
  <si>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</si>
  <si>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</si>
  <si>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</si>
  <si>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</si>
  <si>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</si>
  <si>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</si>
  <si>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</si>
  <si>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</si>
  <si>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</si>
  <si>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</si>
  <si>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</si>
  <si>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</si>
  <si>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</si>
  <si>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</si>
  <si>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</si>
  <si>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</si>
  <si>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</si>
  <si>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</si>
  <si>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</si>
  <si>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</si>
  <si>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</si>
  <si>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</si>
  <si>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</si>
  <si>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</si>
  <si>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</si>
  <si>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</si>
  <si>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</si>
  <si>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</si>
  <si>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</si>
  <si>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</si>
  <si>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</si>
  <si>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</si>
  <si>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</si>
  <si>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</si>
  <si>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</si>
  <si>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</si>
  <si>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</si>
  <si>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</si>
  <si>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</si>
  <si>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</si>
  <si>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</si>
  <si>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</si>
  <si>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</si>
  <si>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</si>
  <si>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</si>
  <si>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</si>
  <si>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</si>
  <si>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</si>
  <si>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</si>
  <si>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</si>
  <si>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</si>
  <si>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</si>
  <si>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</si>
  <si>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</si>
  <si>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</si>
  <si>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</si>
  <si>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</si>
  <si>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</si>
  <si>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</si>
  <si>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</si>
  <si>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</si>
  <si>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</si>
  <si>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</si>
  <si>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</si>
  <si>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</si>
  <si>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</si>
  <si>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</si>
  <si>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</si>
  <si>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</si>
  <si>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</si>
  <si>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</si>
  <si>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</si>
  <si>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</si>
  <si>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</si>
  <si>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</si>
  <si>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</si>
  <si>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</si>
  <si>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</si>
  <si>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</si>
  <si>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</si>
  <si>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</si>
  <si>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</si>
  <si>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</si>
  <si>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</si>
  <si>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</si>
  <si>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</si>
  <si>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</si>
  <si>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</si>
  <si>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</si>
  <si>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</si>
  <si>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</si>
  <si>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</si>
  <si>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</si>
  <si>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</si>
  <si>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</si>
  <si>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</si>
  <si>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</si>
  <si>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</si>
  <si>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</si>
  <si>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</si>
  <si>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</si>
  <si>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</si>
  <si>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</si>
  <si>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</si>
  <si>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</si>
  <si>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</si>
  <si>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</si>
  <si>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</si>
  <si>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</si>
  <si>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</si>
  <si>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</si>
  <si>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</si>
  <si>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</si>
  <si>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</si>
  <si>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</si>
  <si>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</si>
  <si>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</si>
  <si>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</si>
  <si>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</si>
  <si>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</si>
  <si>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</si>
  <si>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</si>
  <si>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</si>
  <si>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</si>
  <si>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</si>
  <si>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</si>
  <si>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</si>
  <si>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</si>
  <si>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</si>
  <si>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</si>
  <si>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</si>
  <si>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</si>
  <si>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</si>
  <si>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</si>
  <si>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</si>
  <si>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</si>
  <si>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</si>
  <si>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</si>
  <si>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</si>
  <si>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</si>
  <si>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</si>
  <si>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</si>
  <si>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</si>
  <si>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</si>
  <si>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</si>
  <si>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</si>
  <si>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</si>
  <si>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</si>
  <si>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</si>
  <si>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</si>
  <si>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</si>
  <si>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</si>
  <si>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</si>
  <si>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</si>
  <si>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</si>
  <si>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</si>
  <si>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</si>
  <si>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</si>
  <si>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</si>
  <si>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</si>
  <si>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</si>
  <si>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</si>
  <si>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</si>
  <si>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</si>
  <si>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</si>
  <si>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</si>
  <si>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</si>
  <si>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</si>
  <si>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</si>
  <si>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</si>
  <si>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</si>
  <si>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</si>
  <si>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</si>
  <si>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</si>
  <si>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</si>
  <si>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</si>
  <si>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</si>
  <si>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</si>
  <si>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</si>
  <si>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</si>
  <si>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</si>
  <si>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</si>
  <si>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</si>
  <si>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</si>
  <si>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</si>
  <si>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</si>
  <si>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</si>
  <si>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</si>
  <si>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</si>
  <si>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</si>
  <si>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</si>
  <si>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</si>
  <si>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</si>
  <si>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</si>
  <si>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</si>
  <si>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</si>
  <si>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</si>
  <si>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</si>
  <si>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</si>
  <si>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</si>
  <si>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</si>
  <si>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</si>
  <si>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</si>
  <si>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</si>
  <si>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</si>
  <si>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</si>
  <si>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</si>
  <si>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</si>
  <si>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</si>
  <si>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</si>
  <si>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</si>
  <si>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</si>
  <si>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</si>
  <si>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</si>
  <si>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</si>
  <si>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</si>
  <si>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</si>
  <si>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</si>
  <si>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</si>
  <si>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</si>
  <si>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</si>
  <si>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</si>
  <si>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</si>
  <si>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</si>
  <si>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</si>
  <si>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</si>
  <si>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</si>
  <si>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</si>
  <si>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</si>
  <si>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</si>
  <si>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</si>
  <si>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</si>
  <si>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</si>
  <si>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</si>
  <si>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</si>
  <si>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</si>
  <si>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</si>
  <si>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</si>
  <si>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</si>
  <si>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</si>
  <si>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</si>
  <si>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</si>
  <si>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</si>
  <si>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</si>
  <si>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</si>
  <si>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</si>
  <si>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</si>
  <si>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</si>
  <si>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</si>
  <si>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</si>
  <si>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</si>
  <si>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</si>
  <si>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</si>
  <si>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</si>
  <si>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</si>
  <si>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</si>
  <si>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</si>
  <si>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</si>
  <si>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</si>
  <si>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</si>
  <si>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</si>
  <si>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</si>
  <si>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</si>
  <si>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</si>
  <si>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</si>
  <si>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</si>
  <si>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</si>
  <si>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</si>
  <si>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</si>
  <si>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</si>
  <si>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</si>
  <si>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</si>
  <si>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</si>
  <si>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</si>
  <si>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</si>
  <si>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</si>
  <si>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</si>
  <si>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</si>
  <si>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</si>
  <si>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</si>
  <si>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</si>
  <si>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</si>
  <si>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</si>
  <si>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</si>
  <si>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</si>
  <si>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</si>
  <si>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</si>
  <si>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</si>
  <si>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</si>
  <si>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</si>
  <si>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</si>
  <si>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</si>
  <si>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</si>
  <si>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</si>
  <si>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</si>
  <si>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</si>
  <si>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</si>
  <si>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</si>
  <si>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</si>
  <si>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</si>
  <si>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</si>
  <si>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</si>
  <si>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</si>
  <si>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</si>
  <si>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</si>
  <si>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</si>
  <si>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</si>
  <si>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</si>
  <si>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</si>
  <si>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</si>
  <si>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</si>
  <si>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</si>
  <si>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</si>
  <si>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</si>
  <si>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</si>
  <si>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</si>
  <si>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</si>
  <si>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</si>
  <si>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</si>
  <si>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</si>
  <si>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</si>
  <si>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</si>
  <si>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</si>
  <si>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</si>
  <si>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</si>
  <si>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</si>
  <si>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</si>
  <si>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</si>
  <si>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</si>
  <si>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</si>
  <si>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</si>
  <si>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</si>
  <si>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</si>
  <si>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</si>
  <si>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</si>
  <si>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</si>
  <si>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</si>
  <si>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</si>
  <si>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</si>
  <si>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</si>
  <si>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</si>
  <si>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</si>
  <si>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</si>
  <si>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</si>
  <si>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</si>
  <si>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</si>
  <si>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</si>
  <si>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</si>
  <si>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</si>
  <si>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</si>
  <si>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</si>
  <si>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</si>
  <si>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</si>
  <si>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</si>
  <si>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</si>
  <si>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</si>
  <si>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</si>
  <si>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</si>
  <si>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</si>
  <si>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</si>
  <si>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</si>
  <si>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</si>
  <si>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</si>
  <si>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</si>
  <si>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</si>
  <si>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</si>
  <si>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</si>
  <si>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</si>
  <si>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</si>
  <si>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</si>
  <si>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</si>
  <si>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</si>
  <si>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</si>
  <si>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</si>
  <si>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</si>
  <si>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</si>
  <si>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</si>
  <si>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</si>
  <si>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</si>
  <si>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</si>
  <si>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</si>
  <si>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</si>
  <si>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</si>
  <si>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</si>
  <si>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</si>
  <si>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</si>
  <si>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</si>
  <si>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</si>
  <si>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</si>
  <si>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</si>
  <si>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</si>
  <si>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</si>
  <si>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</si>
  <si>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</si>
  <si>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</si>
  <si>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</si>
  <si>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</si>
  <si>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</si>
  <si>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</si>
  <si>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</si>
  <si>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</si>
  <si>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</si>
  <si>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</si>
  <si>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</si>
  <si>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</si>
  <si>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</si>
  <si>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</si>
  <si>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</si>
  <si>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</si>
  <si>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</si>
  <si>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</si>
  <si>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</si>
  <si>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</si>
  <si>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</si>
  <si>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</si>
  <si>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</si>
  <si>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</si>
  <si>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</si>
  <si>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</si>
  <si>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</si>
  <si>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</si>
  <si>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</si>
  <si>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</si>
  <si>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</si>
  <si>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</si>
  <si>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</si>
  <si>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</si>
  <si>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</si>
  <si>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</si>
  <si>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</si>
  <si>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</si>
  <si>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</si>
  <si>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</si>
  <si>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</si>
  <si>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</si>
  <si>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</si>
  <si>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</si>
  <si>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</si>
  <si>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</si>
  <si>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</si>
  <si>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</si>
  <si>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</si>
  <si>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</si>
  <si>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</si>
  <si>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</si>
  <si>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</si>
  <si>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</si>
  <si>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</si>
  <si>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</si>
  <si>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</si>
  <si>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</si>
  <si>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</si>
  <si>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</si>
  <si>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</si>
  <si>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</si>
  <si>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</si>
  <si>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</si>
  <si>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</si>
  <si>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</si>
  <si>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</si>
  <si>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</si>
  <si>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</si>
  <si>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</si>
  <si>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</si>
  <si>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</si>
  <si>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</si>
  <si>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</si>
  <si>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</si>
  <si>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</si>
  <si>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</si>
  <si>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</si>
  <si>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</si>
  <si>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</si>
  <si>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</si>
  <si>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</si>
  <si>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</si>
  <si>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</si>
  <si>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</si>
  <si>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</si>
  <si>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</si>
  <si>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</si>
  <si>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</si>
  <si>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</si>
  <si>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</si>
  <si>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</si>
  <si>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</si>
  <si>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</si>
  <si>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</si>
  <si>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</si>
  <si>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</si>
  <si>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</si>
  <si>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</si>
  <si>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</si>
  <si>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</si>
  <si>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</si>
  <si>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</si>
  <si>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</si>
  <si>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</si>
  <si>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</si>
  <si>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</si>
  <si>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</si>
  <si>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</si>
  <si>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</si>
  <si>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</si>
  <si>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</si>
  <si>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</si>
  <si>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</si>
  <si>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</si>
  <si>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</si>
  <si>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</si>
  <si>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</si>
  <si>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</si>
  <si>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</si>
  <si>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</si>
  <si>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</si>
  <si>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</si>
  <si>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</si>
  <si>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</si>
  <si>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</si>
  <si>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</si>
  <si>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</si>
  <si>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</si>
  <si>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</si>
  <si>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</si>
  <si>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</si>
  <si>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</si>
  <si>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</si>
  <si>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</si>
  <si>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</si>
  <si>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</si>
  <si>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</si>
  <si>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</si>
  <si>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</si>
  <si>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</si>
  <si>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</si>
  <si>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</si>
  <si>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</si>
  <si>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</si>
  <si>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</si>
  <si>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</si>
  <si>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</si>
  <si>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</si>
  <si>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</si>
  <si>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</si>
  <si>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</si>
  <si>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</si>
  <si>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</si>
  <si>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</si>
  <si>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</si>
  <si>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</si>
  <si>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</si>
  <si>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</si>
  <si>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</si>
  <si>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</si>
  <si>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</si>
  <si>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</si>
  <si>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</si>
  <si>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</si>
  <si>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</si>
  <si>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</si>
  <si>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</si>
  <si>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</si>
  <si>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</si>
  <si>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</si>
  <si>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</si>
  <si>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</si>
  <si>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</si>
  <si>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</si>
  <si>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</si>
  <si>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</si>
  <si>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</si>
  <si>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</si>
  <si>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</si>
  <si>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</si>
  <si>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</si>
  <si>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</si>
  <si>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</si>
  <si>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</si>
  <si>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</si>
  <si>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</si>
  <si>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</si>
  <si>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</si>
  <si>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</si>
  <si>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</si>
  <si>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</si>
  <si>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</si>
  <si>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</si>
  <si>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</si>
  <si>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</si>
  <si>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</si>
  <si>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</si>
  <si>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</si>
  <si>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</si>
  <si>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</si>
  <si>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</si>
  <si>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</si>
  <si>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</si>
  <si>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</si>
  <si>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</si>
  <si>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</si>
  <si>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</si>
  <si>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</si>
  <si>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</si>
  <si>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</si>
  <si>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</si>
  <si>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</si>
  <si>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</si>
  <si>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</si>
  <si>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</si>
  <si>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</si>
  <si>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</si>
  <si>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</si>
  <si>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</si>
  <si>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</si>
  <si>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</si>
  <si>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</si>
  <si>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</si>
  <si>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</si>
  <si>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</si>
  <si>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</si>
  <si>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</si>
  <si>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</si>
  <si>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</si>
  <si>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</si>
  <si>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</si>
  <si>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</si>
  <si>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</si>
  <si>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</si>
  <si>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</si>
  <si>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</si>
  <si>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</si>
  <si>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</si>
  <si>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</si>
  <si>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</si>
  <si>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</si>
  <si>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</si>
  <si>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</si>
  <si>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</si>
  <si>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</si>
  <si>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</si>
  <si>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</si>
  <si>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</si>
  <si>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</si>
  <si>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</si>
  <si>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</si>
  <si>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</si>
  <si>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</si>
  <si>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</si>
  <si>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</si>
  <si>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</si>
  <si>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</si>
  <si>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</si>
  <si>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</si>
  <si>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</si>
  <si>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</si>
  <si>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</si>
  <si>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</si>
  <si>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</si>
  <si>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</si>
  <si>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</si>
  <si>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</si>
  <si>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</si>
  <si>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</si>
  <si>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</si>
  <si>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</si>
  <si>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</si>
  <si>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</si>
  <si>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</si>
  <si>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</si>
  <si>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</si>
  <si>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</si>
  <si>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</si>
  <si>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</si>
  <si>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</si>
  <si>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</si>
  <si>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</si>
  <si>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</si>
  <si>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</si>
  <si>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</si>
  <si>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</si>
  <si>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</si>
  <si>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</si>
  <si>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</si>
  <si>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</si>
  <si>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</si>
  <si>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</si>
  <si>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</si>
  <si>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</si>
  <si>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</si>
  <si>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</si>
  <si>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</si>
  <si>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</si>
  <si>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</si>
  <si>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</si>
  <si>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</si>
  <si>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</si>
  <si>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</si>
  <si>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</si>
  <si>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</si>
  <si>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</si>
  <si>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</si>
  <si>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</si>
  <si>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</si>
  <si>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</si>
  <si>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</si>
  <si>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</si>
  <si>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</si>
  <si>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</si>
  <si>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</si>
  <si>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</si>
  <si>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</si>
  <si>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</si>
  <si>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</si>
  <si>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</si>
  <si>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</si>
  <si>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</si>
  <si>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</si>
  <si>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</si>
  <si>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</si>
  <si>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</si>
  <si>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</si>
  <si>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</si>
  <si>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</si>
  <si>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</si>
  <si>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</si>
  <si>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</si>
  <si>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</si>
  <si>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</si>
  <si>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</si>
  <si>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</si>
  <si>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</si>
  <si>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</si>
  <si>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</si>
  <si>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</si>
  <si>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</si>
  <si>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</si>
  <si>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</si>
  <si>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</si>
  <si>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</si>
  <si>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</si>
  <si>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</si>
  <si>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</si>
  <si>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</si>
  <si>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</si>
  <si>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</si>
  <si>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</si>
  <si>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</si>
  <si>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</si>
  <si>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</si>
  <si>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</si>
  <si>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</si>
  <si>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</si>
  <si>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</si>
  <si>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</si>
  <si>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</si>
  <si>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</si>
  <si>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</si>
  <si>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</si>
  <si>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</si>
  <si>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</si>
  <si>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</si>
  <si>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</si>
  <si>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</si>
  <si>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</si>
  <si>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</si>
  <si>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</si>
  <si>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</si>
  <si>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</si>
  <si>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</si>
  <si>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</si>
  <si>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</si>
  <si>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</si>
  <si>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</si>
  <si>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</si>
  <si>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</si>
  <si>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</si>
  <si>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</si>
  <si>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</si>
  <si>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</si>
  <si>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</si>
  <si>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</si>
  <si>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</si>
  <si>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</si>
  <si>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</si>
  <si>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</si>
  <si>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</si>
  <si>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</si>
  <si>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</si>
  <si>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</si>
  <si>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</si>
  <si>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</si>
  <si>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</si>
  <si>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</si>
  <si>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</si>
  <si>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</si>
  <si>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</si>
  <si>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</si>
  <si>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</si>
  <si>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</si>
  <si>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</si>
  <si>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</si>
  <si>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</si>
  <si>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</si>
  <si>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</si>
  <si>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</si>
  <si>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</si>
  <si>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</si>
  <si>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</si>
  <si>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</si>
  <si>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</si>
  <si>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</si>
  <si>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</si>
  <si>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</si>
  <si>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</si>
  <si>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</si>
  <si>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</si>
  <si>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</si>
  <si>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</si>
  <si>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</si>
  <si>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</si>
  <si>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</si>
  <si>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</si>
  <si>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</si>
  <si>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</si>
  <si>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</si>
  <si>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</si>
  <si>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</si>
  <si>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</si>
  <si>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</si>
  <si>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</si>
  <si>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</si>
  <si>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</si>
  <si>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</si>
  <si>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</si>
  <si>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</si>
  <si>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</si>
  <si>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</si>
  <si>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</si>
  <si>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</si>
  <si>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</si>
  <si>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</si>
  <si>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</si>
  <si>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</si>
  <si>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</si>
  <si>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</si>
  <si>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</si>
  <si>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</si>
  <si>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</si>
  <si>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</si>
  <si>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</si>
  <si>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</si>
  <si>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</si>
  <si>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</si>
  <si>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</si>
  <si>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</si>
  <si>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</si>
  <si>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</si>
  <si>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</si>
  <si>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</si>
  <si>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</si>
  <si>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</si>
  <si>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</si>
  <si>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</si>
  <si>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</si>
  <si>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</si>
  <si>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</si>
  <si>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</si>
  <si>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</si>
  <si>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</si>
  <si>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</si>
  <si>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</si>
  <si>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</si>
  <si>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</si>
  <si>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</si>
  <si>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</si>
  <si>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</si>
  <si>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</si>
  <si>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</si>
  <si>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</si>
  <si>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</si>
  <si>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</si>
  <si>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</si>
  <si>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</si>
  <si>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</si>
  <si>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</si>
  <si>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</si>
  <si>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</si>
  <si>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</si>
  <si>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</si>
  <si>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</si>
  <si>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</si>
  <si>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</si>
  <si>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</si>
  <si>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</si>
  <si>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</si>
  <si>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</si>
  <si>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</si>
  <si>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</si>
  <si>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</si>
  <si>
    <t>Como oveja que ve cómo se llevan</t>
  </si>
  <si>
    <t>su corderito al matadero,</t>
  </si>
  <si>
    <t>María lo seguía consumida de dolor.</t>
  </si>
  <si>
    <t>Y le decía: «¿Dónde te llevan, Hijo mío?</t>
  </si>
  <si>
    <t>¿Cómo se acaba tan pronto</t>
  </si>
  <si>
    <t>el curso de tu vida?</t>
  </si>
  <si>
    <t>¡Háblame: no pases, te ruego, sin hablarme.</t>
  </si>
  <si>
    <t>Hijo mío, Hijo mío y Dios mío!</t>
  </si>
  <si>
    <t>¡HIJO MÍO, HIJO MÍO Y DIOS MÍO!</t>
  </si>
  <si>
    <t>Nunca hubiera podido imaginar</t>
  </si>
  <si>
    <t>que llegaría a verte en este estado,</t>
  </si>
  <si>
    <t>nunca hubiera creído</t>
  </si>
  <si>
    <t>que llegarían a tal punto de odio y de furor,</t>
  </si>
  <si>
    <t>apresándote contra toda justicia.</t>
  </si>
  <si>
    <t>¡Quisiera comprender! ¡Ay de mí!</t>
  </si>
  <si>
    <t>¡QUISIERA COMPRENDER! ¡AY DE MÍ!</t>
  </si>
  <si>
    <t>¡Cómo es posible que la luz se apague!</t>
  </si>
  <si>
    <t>¡CÓMO ES POSIBLE QUE LA LUZ SE APAGUE!</t>
  </si>
  <si>
    <t>¡Cómo es posible que te claven en una cruz!</t>
  </si>
  <si>
    <t>¡HIJO MÍO, HIJO MÍO Y DIOS MÍO!».</t>
  </si>
  <si>
    <t>«¿Por qué lloras, por qué lloras, madre mía?</t>
  </si>
  <si>
    <t>¿Por qué lloras, por qué lloras, madre mía?</t>
  </si>
  <si>
    <t>¿Acaso no debería sufrir?</t>
  </si>
  <si>
    <t>¿Acaso no debo morir?</t>
  </si>
  <si>
    <t>Entonces, ¿cómo podría salvar a Adán?</t>
  </si>
  <si>
    <t>Entonces, ¿cómo podrías ver a Eva</t>
  </si>
  <si>
    <t>que vuelve a la vida?».</t>
  </si>
  <si>
    <t>¡Háblame: no pases, te ruego, sin hablarme,</t>
  </si>
  <si>
    <t>COMO OVEJA QUE VE CÓMO SE LLEVAN</t>
  </si>
  <si>
    <t>SU CORDERITO AL MATADERO,</t>
  </si>
  <si>
    <t>MARÍA LO SEGUÍA CONSUMIDA DE DOLOR.</t>
  </si>
  <si>
    <t>Y LE DECÍA: «¿DÓNDE TE LLEVAN, HIJO MÍO?</t>
  </si>
  <si>
    <t>¿CÓMO SE ACABA TAN PRONTO</t>
  </si>
  <si>
    <t>EL CURSO DE TU VIDA?</t>
  </si>
  <si>
    <t>Y HABLAD AL CORAZÓN DE JERUSALÉN,</t>
  </si>
  <si>
    <t>Y DECIDLE QUE SE ACABA SU ESCLAVITUD.</t>
  </si>
  <si>
    <t>¡Ohey!, una voz en el desierto grita:</t>
  </si>
  <si>
    <t>«Preparad el camino, la senda al Señor».</t>
  </si>
  <si>
    <t>PORQUE EL SEÑOR VIENE CON POTENCIA,</t>
  </si>
  <si>
    <t>TRAE CONSIGO EL PREMIO.</t>
  </si>
  <si>
    <t>COMO EL PASTOR REÚNE A SU REBAÑO,</t>
  </si>
  <si>
    <t>LLEVA AL CORDERILLO EN SUS BRAZOS.</t>
  </si>
  <si>
    <t>Como el pastor conduce con cuidado</t>
  </si>
  <si>
    <t>las ovejas que van a ser madres,</t>
  </si>
  <si>
    <t>la oveja perdida.</t>
  </si>
  <si>
    <t>como el pastor que lleva sobre sus hombros</t>
  </si>
  <si>
    <t>melisma</t>
  </si>
  <si>
    <t>Cristo es la Luz.</t>
  </si>
  <si>
    <t>CRISTO ES LA LUZ.</t>
  </si>
  <si>
    <t>ÉL ES LA SALVACIÓN.</t>
  </si>
  <si>
    <t>Cristo es el Camino.</t>
  </si>
  <si>
    <t>CRISTO ES EL CAMINO.</t>
  </si>
  <si>
    <t>Cristo es la Verdad.</t>
  </si>
  <si>
    <t>CRISTO ES LA VERDAD.</t>
  </si>
  <si>
    <t>Cristo es la Vida.</t>
  </si>
  <si>
    <t>CRISTO ES LA VID</t>
  </si>
  <si>
    <t>hizo volver</t>
  </si>
  <si>
    <t>a los cautivos</t>
  </si>
  <si>
    <t>de Sión,</t>
  </si>
  <si>
    <t>nos parecía soñar;</t>
  </si>
  <si>
    <t>la boca</t>
  </si>
  <si>
    <t>se nos llenaba de risas,</t>
  </si>
  <si>
    <t>la lengua</t>
  </si>
  <si>
    <t>de cantares.</t>
  </si>
  <si>
    <t>PORQUE AL IR,</t>
  </si>
  <si>
    <t>SE VA LLORANDO,</t>
  </si>
  <si>
    <t>LLEVANDO LA SEMILLA;</t>
  </si>
  <si>
    <t>MAS AL VOLVER,</t>
  </si>
  <si>
    <t>SE VIENE CANTANDO,</t>
  </si>
  <si>
    <t>TRAYENDO LAS GAVILLAS.</t>
  </si>
  <si>
    <t>¡Grandes cosas ha hecho,</t>
  </si>
  <si>
    <t>maravillas,</t>
  </si>
  <si>
    <t>ha hecho el Señor con nosotros!</t>
  </si>
  <si>
    <t>Por eso</t>
  </si>
  <si>
    <t>estamos alegres.</t>
  </si>
  <si>
    <t>Cuando Israel salió de Egipto,</t>
  </si>
  <si>
    <t>la casa de Jacob de un pueblo bárbaro,</t>
  </si>
  <si>
    <t>Judá fue su santuario,</t>
  </si>
  <si>
    <t>Israel fue su dominio.</t>
  </si>
  <si>
    <t>A JUDÁ FUE SU SANTUARIO,</t>
  </si>
  <si>
    <t>ISRAEL FUE SU DOMINIO.</t>
  </si>
  <si>
    <t>Lo vio el mar y huyó,</t>
  </si>
  <si>
    <t>retrocedió el Jordán,</t>
  </si>
  <si>
    <t>los montes saltaron como carneros,</t>
  </si>
  <si>
    <t>las colinas como corderos.</t>
  </si>
  <si>
    <t>¿QUÉ ES LO QUE TIENES, OH MAR, PARA HUIR,</t>
  </si>
  <si>
    <t>Y TÚ JORDÁN, PARA RETROCEDER,</t>
  </si>
  <si>
    <t>VOSOTROS, MONTES QUE SALTÁIS COMO CARNEROS,</t>
  </si>
  <si>
    <t>COLINAS, COMO CORDEROS?</t>
  </si>
  <si>
    <t>TIEMBLA TIERRA, TIEMBLA,</t>
  </si>
  <si>
    <t>DELANTE DE DIOS QUE PASA,</t>
  </si>
  <si>
    <t>DELANTE DEL DIOS DE JACOB,</t>
  </si>
  <si>
    <t>QUE HACE BROTAR DE LA ROCA EL AGUA.</t>
  </si>
  <si>
    <t>Se repite todo el canto en un tono más alto.</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</si>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</sst>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theme" Target="theme/theme1.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3C00-000001C8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BF070FC-405F-4064-B615-E251C2F3D6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0753" name="Button 1" hidden="1">
              <a:extLst>
                <a:ext uri="{63B3BB69-23CF-44E3-9099-C40C66FF867C}">
                  <a14:compatExt spid="_x0000_s970753"/>
                </a:ext>
                <a:ext uri="{FF2B5EF4-FFF2-40B4-BE49-F238E27FC236}">
                  <a16:creationId xmlns:a16="http://schemas.microsoft.com/office/drawing/2014/main" id="{00000000-0008-0000-3D00-000001D0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33D858-AA5B-497E-B850-DA90EFA8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85A5D94-B62A-4D7B-BD02-D082C5BCE2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E00-000001D8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FAF192-7BC0-46EB-837B-053B716F3E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604D00D-A50F-44F9-B4EC-0BE376704B4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5873" name="Button 1" hidden="1">
              <a:extLst>
                <a:ext uri="{63B3BB69-23CF-44E3-9099-C40C66FF867C}">
                  <a14:compatExt spid="_x0000_s975873"/>
                </a:ext>
                <a:ext uri="{FF2B5EF4-FFF2-40B4-BE49-F238E27FC236}">
                  <a16:creationId xmlns:a16="http://schemas.microsoft.com/office/drawing/2014/main" id="{00000000-0008-0000-3F00-000001E4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166FF29-DC00-4928-AF10-3D7755D3D67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C0276B9-33D8-4E3A-B3C5-2E102965BB4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6897" name="Button 1" hidden="1">
              <a:extLst>
                <a:ext uri="{63B3BB69-23CF-44E3-9099-C40C66FF867C}">
                  <a14:compatExt spid="_x0000_s976897"/>
                </a:ext>
                <a:ext uri="{FF2B5EF4-FFF2-40B4-BE49-F238E27FC236}">
                  <a16:creationId xmlns:a16="http://schemas.microsoft.com/office/drawing/2014/main" id="{00000000-0008-0000-4000-000001E8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F9FA61-F3DF-4F58-B4CA-E685ECC66A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C1BEFA-F463-40BF-A13D-5ED33232F1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0993" name="Button 1" hidden="1">
              <a:extLst>
                <a:ext uri="{63B3BB69-23CF-44E3-9099-C40C66FF867C}">
                  <a14:compatExt spid="_x0000_s980993"/>
                </a:ext>
                <a:ext uri="{FF2B5EF4-FFF2-40B4-BE49-F238E27FC236}">
                  <a16:creationId xmlns:a16="http://schemas.microsoft.com/office/drawing/2014/main" id="{563748C5-0A14-4031-8337-4749AE297DD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348C70-04E7-4935-88C6-49056B7BD6B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D89E9D40-25B3-4C7E-9B1E-C4A5DDE7BA8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38B92169-576C-4B52-AE0D-FB8E85B0E6C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Codificacion%20Resucit&#243;%2005.xlsm" TargetMode="External"/><Relationship Id="rId1" Type="http://schemas.openxmlformats.org/officeDocument/2006/relationships/externalLinkPath" Target="Codificacion%20Resucit&#243;%20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HIMNO A LA CARIDAD"/>
      <sheetName val="PLEGARIA EUCARÍSTICA IIp1"/>
      <sheetName val="PLEGARIA EUCARÍSTICA IIp2"/>
      <sheetName val="PLEGARIA EUCARÍSTICA IIp3"/>
      <sheetName val="b2"/>
      <sheetName val="BOCETO"/>
      <sheetName val="List"/>
      <sheetName val="URL"/>
      <sheetName val="CAMBIANDO LOS CANTOS"/>
      <sheetName val="CANTO DE MOISES"/>
      <sheetName val="Scripts mains"/>
      <sheetName val="Indice Canto"/>
      <sheetName val="data-Cantos"/>
      <sheetName val="creando Directorios"/>
      <sheetName val="Find bk2"/>
      <sheetName val="Codigo Canto"/>
      <sheetName val="Codigo"/>
      <sheetName val="Buscador"/>
      <sheetName val="Buscador (fail1)"/>
      <sheetName val="Buscador (fail2)"/>
      <sheetName val="Indice Backups"/>
      <sheetName val="A LA VÍCTIMA PASCUAL"/>
      <sheetName val="A NADIE DEMOS OCASIÓN DE TROPIE"/>
      <sheetName val="A TI LEVANTO MIS OJOS"/>
      <sheetName val="A TI, SEÑOR, EN MI CLAMOR IMPLO"/>
      <sheetName val="A TI, SEÑOR, LEVANTO MI ALMA"/>
      <sheetName val="A TI, SEÑOR, SE DEBE LA ALABANZ"/>
      <sheetName val="ABBÁ, PADRE"/>
      <sheetName val="ABRAHAM"/>
      <sheetName val="ACLAMAD AL SEÑOR"/>
      <sheetName val="AL DESPERTAR"/>
      <sheetName val="ALABAD AL SEÑOR EN EL CIELO"/>
      <sheetName val="ALEGRÍA, HA NACIDO EL SALVADOR"/>
      <sheetName val="ALELUYA, ALABAD AL SEÑOR "/>
      <sheetName val="ALELUYA, BENDECID AL SEÑOR"/>
      <sheetName val="ALELUYA, YA LLEGÓ EL REINO"/>
      <sheetName val="ALZAOS, PUERTAS"/>
      <sheetName val="AMÉN, AMÉN, AMÉN"/>
      <sheetName val="AMO AL SEÑOR"/>
      <sheetName val="AQUEDAH"/>
      <sheetName val="ASÍ HABLA EL AMÉN"/>
      <sheetName val="AVE MARÍA I"/>
      <sheetName val="AVE MARÍA II"/>
      <sheetName val="BABILONIA CRIMINAL"/>
      <sheetName val="BALAAM"/>
      <sheetName val="BENDECIRÉ AL SEÑOR EN TODO TIEM"/>
      <sheetName val="BENDICE, ALMA MÍA, A YAHVEH"/>
      <sheetName val="BENDITA ERES TÚ, MARÍA"/>
      <sheetName val="BENDITO ERES, SEÑOR "/>
      <sheetName val="BENDITO SEA DIOS"/>
      <sheetName val="BENEDICTUS"/>
      <sheetName val="CANTAD A DIOS"/>
      <sheetName val="CANTAD AL SEÑOR"/>
      <sheetName val="CÁNTICO DE LOS TRES JÓVENES"/>
      <sheetName val="CANTO DE MOISÉS"/>
      <sheetName val="CARITAS CHRISTI URGET NOS"/>
      <sheetName val="CAMEN 63"/>
      <sheetName val="COMO CONDENADOS A MUERTE"/>
      <sheetName val="CÓMO ES MARAVILLOSO"/>
      <sheetName val="COMO LA CIERVA"/>
      <sheetName val="COMO OVEJA QUE VE"/>
      <sheetName val="MARIA, MADRE MÍA"/>
    </sheetNames>
    <definedNames>
      <definedName name="Button_JS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17">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c05</v>
          </cell>
          <cell r="R3" t="str">
            <v>Pascua</v>
          </cell>
          <cell r="S3" t="str">
            <v>c09</v>
          </cell>
          <cell r="T3" t="str">
            <v>Pentecostés</v>
          </cell>
          <cell r="U3" t="str">
            <v>c010</v>
          </cell>
          <cell r="V3" t="str">
            <v>Virgen</v>
          </cell>
          <cell r="W3" t="str">
            <v>c011</v>
          </cell>
          <cell r="X3" t="str">
            <v>Niños</v>
          </cell>
          <cell r="Y3" t="str">
            <v>c012</v>
          </cell>
          <cell r="Z3" t="str">
            <v>Laudes/Vispera</v>
          </cell>
          <cell r="AA3" t="str">
            <v>c013</v>
          </cell>
          <cell r="AB3" t="str">
            <v>Entrada</v>
          </cell>
          <cell r="AC3" t="str">
            <v>c020</v>
          </cell>
          <cell r="AD3" t="str">
            <v>URL Por categoria</v>
          </cell>
          <cell r="AE3" t="str">
            <v>URL por nombre</v>
          </cell>
          <cell r="AF3" t="str">
            <v>c021</v>
          </cell>
          <cell r="AG3" t="str">
            <v>c022</v>
          </cell>
          <cell r="AH3" t="str">
            <v>c023</v>
          </cell>
          <cell r="AI3" t="str">
            <v>Codigo</v>
          </cell>
          <cell r="AJ3" t="str">
            <v>CANTO</v>
          </cell>
          <cell r="AK3" t="str">
            <v>canto2</v>
          </cell>
          <cell r="AL3" t="str">
            <v>citas</v>
          </cell>
          <cell r="AM3" t="str">
            <v>letra</v>
          </cell>
          <cell r="AN3" t="str">
            <v>Column1</v>
          </cell>
          <cell r="AO3" t="str">
            <v>Column2</v>
          </cell>
          <cell r="AP3" t="str">
            <v>Column3</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Pascua</v>
          </cell>
          <cell r="S4" t="str">
            <v>","</v>
          </cell>
          <cell r="T4" t="str">
            <v>Laudes/Visperas</v>
          </cell>
          <cell r="U4" t="str">
            <v>","</v>
          </cell>
          <cell r="V4" t="str">
            <v>Entrada</v>
          </cell>
          <cell r="W4" t="str">
            <v/>
          </cell>
          <cell r="Y4" t="str">
            <v/>
          </cell>
          <cell r="AA4" t="str">
            <v/>
          </cell>
          <cell r="AC4" t="str">
            <v>"],</v>
          </cell>
          <cell r="AD4" t="str">
            <v>/cantos/resucito/e/alacenadelcordero.html</v>
          </cell>
          <cell r="AE4" t="str">
            <v>/cantos/resucito/a/alacenadelcordero.html</v>
          </cell>
          <cell r="AF4" t="str">
            <v>"},</v>
          </cell>
          <cell r="AG4" t="str">
            <v>a</v>
          </cell>
          <cell r="AH4" t="str">
            <v>e</v>
          </cell>
          <cell r="AI4" t="str">
            <v>{id:1,title: "alacenadelcorderoA la cena del Cordero", subtitle: "Himno lat. «Ad cenam Agni providi»", category: ["Elección","Pascua","Laudes/Visperas","Entrada"],/cantos/resucito/e/alacenadelcordero.html/cantos/resucito/a/alacenadelcordero.html"},</v>
          </cell>
          <cell r="AJ4" t="str">
            <v>A LA CENA DEL CORDERO</v>
          </cell>
          <cell r="AK4" t="str">
            <v>alacenadelcordero</v>
          </cell>
          <cell r="AL4" t="str">
            <v>Himno lat. «Ad cenam Agni providi»</v>
          </cell>
          <cell r="AN4" t="str">
            <v>CANTO</v>
          </cell>
          <cell r="AO4" t="str">
            <v>A LA CENA DEL CORDERO</v>
          </cell>
          <cell r="AP4" t="str">
            <v>category: ["Elección","Pascua","Laudes/Visperas","Entrada"],</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Pascua</v>
          </cell>
          <cell r="S5" t="str">
            <v>","</v>
          </cell>
          <cell r="T5" t="str">
            <v>Pentecostés</v>
          </cell>
          <cell r="U5" t="str">
            <v>","</v>
          </cell>
          <cell r="V5" t="str">
            <v>Entrada</v>
          </cell>
          <cell r="W5" t="str">
            <v>","</v>
          </cell>
          <cell r="X5" t="str">
            <v>Comunión</v>
          </cell>
          <cell r="Y5" t="str">
            <v>","</v>
          </cell>
          <cell r="Z5" t="str">
            <v>Final</v>
          </cell>
          <cell r="AA5" t="str">
            <v>","</v>
          </cell>
          <cell r="AB5" t="str">
            <v>Nuevo Testamento</v>
          </cell>
          <cell r="AC5" t="str">
            <v>"],</v>
          </cell>
          <cell r="AD5" t="str">
            <v>/cantos/resucito/a/alavictimapascual.html</v>
          </cell>
          <cell r="AE5" t="str">
            <v>/cantos/resucito/a/alavictimapascual.html</v>
          </cell>
          <cell r="AF5" t="str">
            <v>"},</v>
          </cell>
          <cell r="AG5" t="str">
            <v>a</v>
          </cell>
          <cell r="AH5" t="str">
            <v>p</v>
          </cell>
          <cell r="AI5" t="str">
            <v>{id:2,title: "alavictimapascualA la víctima pascual", subtitle: "Secuencia de Pascua - Himno lat. «Victimae paschall laudes» ", category: ["PreCatecumenado","Pascua","Pentecostés","Entrada","Comunión","Final","Nuevo Testamento"],/cantos/resucito/a/alavictimapascual.html/cantos/resucito/a/alavictimapascual.html"},</v>
          </cell>
          <cell r="AJ5" t="str">
            <v>A LA VÍCTIMA PASCUAL</v>
          </cell>
          <cell r="AK5" t="str">
            <v>alavíctimapascual</v>
          </cell>
          <cell r="AL5" t="str">
            <v xml:space="preserve">Secuencia de Pascua - Himno lat. «Victimae paschall laudes» </v>
          </cell>
          <cell r="AN5" t="str">
            <v>CANTO</v>
          </cell>
          <cell r="AO5" t="str">
            <v>A LA VÍCTIMA PASCUAL</v>
          </cell>
          <cell r="AP5" t="str">
            <v>category: ["PreCatecumenado","Pascua","Pentecostés","Entrada","Comunión","Final","Nuevo Testamento"],</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Nuevo Testamento</v>
          </cell>
          <cell r="S6" t="str">
            <v/>
          </cell>
          <cell r="U6" t="str">
            <v/>
          </cell>
          <cell r="W6" t="str">
            <v/>
          </cell>
          <cell r="Y6" t="str">
            <v/>
          </cell>
          <cell r="AA6" t="str">
            <v/>
          </cell>
          <cell r="AC6" t="str">
            <v>"],</v>
          </cell>
          <cell r="AD6" t="str">
            <v>/cantos/resucito/a/anadiedemosocasiondetropiezo.html</v>
          </cell>
          <cell r="AE6" t="str">
            <v>/cantos/resucito/a/anadiedemosocasiondetropiezo.html</v>
          </cell>
          <cell r="AF6" t="str">
            <v>"},</v>
          </cell>
          <cell r="AG6" t="str">
            <v>a</v>
          </cell>
          <cell r="AH6" t="str">
            <v>p</v>
          </cell>
          <cell r="AI6" t="str">
            <v>{id:3,title: "anadiedemosocasiondetropiezoA nadie demos ocasión de tropiezo", subtitle: "2ª Corintios 6,3ss", category: ["PreCatecumenado","Nuevo Testamento"],/cantos/resucito/a/anadiedemosocasiondetropiezo.html/cantos/resucito/a/anadiedemosocasiondetropiezo.html"},</v>
          </cell>
          <cell r="AJ6" t="str">
            <v>A NADIE DEMOS OCASIÓN DE TROPIEZO</v>
          </cell>
          <cell r="AK6" t="str">
            <v>anadiedemosocasióndetropiezo</v>
          </cell>
          <cell r="AL6" t="str">
            <v>2ª Corintios 6,3ss</v>
          </cell>
          <cell r="AN6" t="str">
            <v>CANTO</v>
          </cell>
          <cell r="AO6" t="str">
            <v>A NADIE DEMOS OCASIÓN DE TROPIEZO</v>
          </cell>
          <cell r="AP6" t="str">
            <v>category: ["PreCatecumenado","Nuevo Testamento"],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Cuaresma</v>
          </cell>
          <cell r="S7" t="str">
            <v>","</v>
          </cell>
          <cell r="T7" t="str">
            <v>Antiguo Testamento</v>
          </cell>
          <cell r="U7" t="str">
            <v/>
          </cell>
          <cell r="W7" t="str">
            <v/>
          </cell>
          <cell r="Y7" t="str">
            <v/>
          </cell>
          <cell r="AA7" t="str">
            <v/>
          </cell>
          <cell r="AC7" t="str">
            <v>"],</v>
          </cell>
          <cell r="AD7" t="str">
            <v>/cantos/resucito/a/atilevantomisojos.html</v>
          </cell>
          <cell r="AE7" t="str">
            <v>/cantos/resucito/a/atilevantomisojos.html</v>
          </cell>
          <cell r="AF7" t="str">
            <v>"},</v>
          </cell>
          <cell r="AG7" t="str">
            <v>a</v>
          </cell>
          <cell r="AH7" t="str">
            <v>p</v>
          </cell>
          <cell r="AI7" t="str">
            <v>{id:4,title: "atilevantomisojosA ti levanto mis ojos", subtitle: "Salmo 123 (122)", category: ["PreCatecumenado","Cuaresma","Antiguo Testamento"],/cantos/resucito/a/atilevantomisojos.html/cantos/resucito/a/atilevantomisojos.html"},</v>
          </cell>
          <cell r="AJ7" t="str">
            <v>A TI LEVANTO MIS OJOS</v>
          </cell>
          <cell r="AK7" t="str">
            <v>atilevantomisojos</v>
          </cell>
          <cell r="AL7" t="str">
            <v>Salmo 123 (122)</v>
          </cell>
          <cell r="AN7" t="str">
            <v>CANTO</v>
          </cell>
          <cell r="AO7" t="str">
            <v>A TI LEVANTO MIS OJOS</v>
          </cell>
          <cell r="AP7" t="str">
            <v>category: ["PreCatecumenado","Cuaresma","Antiguo Testamento"],</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Cuaresma</v>
          </cell>
          <cell r="S8" t="str">
            <v>","</v>
          </cell>
          <cell r="T8" t="str">
            <v>Antiguo Testamento</v>
          </cell>
          <cell r="U8" t="str">
            <v/>
          </cell>
          <cell r="W8" t="str">
            <v/>
          </cell>
          <cell r="Y8" t="str">
            <v/>
          </cell>
          <cell r="AA8" t="str">
            <v/>
          </cell>
          <cell r="AC8" t="str">
            <v>"],</v>
          </cell>
          <cell r="AD8" t="str">
            <v>/cantos/resucito/a/atisenorenmiclamorimploro.html</v>
          </cell>
          <cell r="AE8" t="str">
            <v>/cantos/resucito/a/atisenorenmiclamorimploro.html</v>
          </cell>
          <cell r="AF8" t="str">
            <v>"},</v>
          </cell>
          <cell r="AG8" t="str">
            <v>a</v>
          </cell>
          <cell r="AH8" t="str">
            <v>p</v>
          </cell>
          <cell r="AI8" t="str">
            <v>{id:5,title: "atisenorenmiclamorimploroA ti, Señor, en mi clamor imploro", subtitle: "Salmo 142 (141)", category: ["PreCatecumenado","Cuaresma","Antiguo Testamento"],/cantos/resucito/a/atisenorenmiclamorimploro.html/cantos/resucito/a/atisenorenmiclamorimploro.html"},</v>
          </cell>
          <cell r="AJ8" t="str">
            <v>A TI, SEÑOR, EN MI CLAMOR IMPLORO</v>
          </cell>
          <cell r="AK8" t="str">
            <v>ati,señor,enmiclamorimploro</v>
          </cell>
          <cell r="AL8" t="str">
            <v>Salmo 142 (141)</v>
          </cell>
          <cell r="AN8" t="str">
            <v>CANTO</v>
          </cell>
          <cell r="AO8" t="str">
            <v>A TI, SEÑOR, EN MI CLAMOR IMPLORO</v>
          </cell>
          <cell r="AP8" t="str">
            <v>category: ["PreCatecumenado","Cuaresma","Antiguo Testamento"],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Cuaresma</v>
          </cell>
          <cell r="S9" t="str">
            <v>","</v>
          </cell>
          <cell r="T9" t="str">
            <v>Antiguo Testamento</v>
          </cell>
          <cell r="U9" t="str">
            <v/>
          </cell>
          <cell r="W9" t="str">
            <v/>
          </cell>
          <cell r="Y9" t="str">
            <v/>
          </cell>
          <cell r="AA9" t="str">
            <v/>
          </cell>
          <cell r="AC9" t="str">
            <v>"],</v>
          </cell>
          <cell r="AD9" t="str">
            <v>/cantos/resucito/a/atisenorlevantomialma.html</v>
          </cell>
          <cell r="AE9" t="str">
            <v>/cantos/resucito/a/atisenorlevantomialma.html</v>
          </cell>
          <cell r="AF9" t="str">
            <v>"},</v>
          </cell>
          <cell r="AG9" t="str">
            <v>a</v>
          </cell>
          <cell r="AH9" t="str">
            <v>p</v>
          </cell>
          <cell r="AI9" t="str">
            <v>{id:6,title: "atisenorlevantomialmaA ti, Señor, levanto mi alma", subtitle: "Salmo 25 (24)", category: ["PreCatecumenado","Cuaresma","Antiguo Testamento"],/cantos/resucito/a/atisenorlevantomialma.html/cantos/resucito/a/atisenorlevantomialma.html"},</v>
          </cell>
          <cell r="AJ9" t="str">
            <v>A TI, SEÑOR, LEVANTO MI ALMA</v>
          </cell>
          <cell r="AK9" t="str">
            <v>ati,señor,levantomialma</v>
          </cell>
          <cell r="AL9" t="str">
            <v>Salmo 25 (24)</v>
          </cell>
          <cell r="AN9" t="str">
            <v>CANTO</v>
          </cell>
          <cell r="AO9" t="str">
            <v>A TI, SEÑOR, LEVANTO MI ALMA</v>
          </cell>
          <cell r="AP9" t="str">
            <v>category: ["PreCatecumenado","Cuaresma","Antiguo Testamento"],</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Cuaresma</v>
          </cell>
          <cell r="S10" t="str">
            <v>","</v>
          </cell>
          <cell r="T10" t="str">
            <v>Laudes/Visperas</v>
          </cell>
          <cell r="U10" t="str">
            <v>","</v>
          </cell>
          <cell r="V10" t="str">
            <v>Antiguo Testamento</v>
          </cell>
          <cell r="W10" t="str">
            <v/>
          </cell>
          <cell r="Y10" t="str">
            <v/>
          </cell>
          <cell r="AA10" t="str">
            <v/>
          </cell>
          <cell r="AC10" t="str">
            <v>"],</v>
          </cell>
          <cell r="AD10" t="str">
            <v>/cantos/resucito/a/atisenorsedebelaalabanzaension.html</v>
          </cell>
          <cell r="AE10" t="str">
            <v>/cantos/resucito/a/atisenorsedebelaalabanzaension.html</v>
          </cell>
          <cell r="AF10" t="str">
            <v>"},</v>
          </cell>
          <cell r="AG10" t="str">
            <v>a</v>
          </cell>
          <cell r="AH10" t="str">
            <v>p</v>
          </cell>
          <cell r="AI10" t="str">
            <v>{id:7,title: "atisenorsedebelaalabanzaensionA ti, Señor, se debe la alabanza en Sión", subtitle: "Salmo 65 (64)", category: ["PreCatecumenado","Cuaresma","Laudes/Visperas","Antiguo Testamento"],/cantos/resucito/a/atisenorsedebelaalabanzaension.html/cantos/resucito/a/atisenorsedebelaalabanzaension.html"},</v>
          </cell>
          <cell r="AJ10" t="str">
            <v>A TI, SEÑOR, SE DEBE LA ALABANZA EN SIÓN</v>
          </cell>
          <cell r="AK10" t="str">
            <v>ati,señor,sedebelaalabanzaensión</v>
          </cell>
          <cell r="AL10" t="str">
            <v>Salmo 65 (64)</v>
          </cell>
          <cell r="AN10" t="str">
            <v>CANTO</v>
          </cell>
          <cell r="AO10" t="str">
            <v>A TI, SEÑOR, SE DEBE LA ALABANZA EN SIÓN</v>
          </cell>
          <cell r="AP10" t="str">
            <v>category: ["PreCatecumenado","Cuaresma","Laudes/Visperas","Antiguo Testamento"],</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Laudes/Visperas</v>
          </cell>
          <cell r="S11" t="str">
            <v>","</v>
          </cell>
          <cell r="T11" t="str">
            <v>Comunión</v>
          </cell>
          <cell r="U11" t="str">
            <v>","</v>
          </cell>
          <cell r="V11" t="str">
            <v>Nuevo Testamento</v>
          </cell>
          <cell r="W11" t="str">
            <v/>
          </cell>
          <cell r="Y11" t="str">
            <v/>
          </cell>
          <cell r="AA11" t="str">
            <v/>
          </cell>
          <cell r="AC11" t="str">
            <v>"],</v>
          </cell>
          <cell r="AD11" t="str">
            <v>/cantos/resucito/a/abbapadre.html</v>
          </cell>
          <cell r="AE11" t="str">
            <v>/cantos/resucito/a/abbapadre.html</v>
          </cell>
          <cell r="AF11" t="str">
            <v>"},</v>
          </cell>
          <cell r="AG11" t="str">
            <v>a</v>
          </cell>
          <cell r="AH11" t="str">
            <v>p</v>
          </cell>
          <cell r="AI11" t="str">
            <v>{id:8,title: "abbapadreAbbá, Padre", subtitle: "Romanos 8,15–17", category: ["PreCatecumenado","Laudes/Visperas","Comunión","Nuevo Testamento"],/cantos/resucito/a/abbapadre.html/cantos/resucito/a/abbapadre.html"},</v>
          </cell>
          <cell r="AJ11" t="str">
            <v>ABBÁ, PADRE</v>
          </cell>
          <cell r="AK11" t="str">
            <v>abbá,padre</v>
          </cell>
          <cell r="AL11" t="str">
            <v>Romanos 8,15–17</v>
          </cell>
          <cell r="AN11" t="str">
            <v>CANTO</v>
          </cell>
          <cell r="AO11" t="str">
            <v>ABBÁ, PADRE</v>
          </cell>
          <cell r="AP11" t="str">
            <v>category: ["PreCatecumenado","Laudes/Visperas","Comunión","Nuevo Testamento"],</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Laudes/Visperas</v>
          </cell>
          <cell r="S12" t="str">
            <v>","</v>
          </cell>
          <cell r="T12" t="str">
            <v>Entrada</v>
          </cell>
          <cell r="U12" t="str">
            <v>","</v>
          </cell>
          <cell r="V12" t="str">
            <v>Antiguo Testamento</v>
          </cell>
          <cell r="W12" t="str">
            <v/>
          </cell>
          <cell r="Y12" t="str">
            <v/>
          </cell>
          <cell r="AA12" t="str">
            <v/>
          </cell>
          <cell r="AC12" t="str">
            <v>"],</v>
          </cell>
          <cell r="AD12" t="str">
            <v>/cantos/resucito/a/abraham.html</v>
          </cell>
          <cell r="AE12" t="str">
            <v>/cantos/resucito/a/abraham.html</v>
          </cell>
          <cell r="AF12" t="str">
            <v>"},</v>
          </cell>
          <cell r="AG12" t="str">
            <v>a</v>
          </cell>
          <cell r="AH12" t="str">
            <v>p</v>
          </cell>
          <cell r="AI12" t="str">
            <v>{id:9,title: "abrahamAbraham", subtitle: "Génesis 18,1–5 – Teofanía de Mambré", category: ["PreCatecumenado","Laudes/Visperas","Entrada","Antiguo Testamento"],/cantos/resucito/a/abraham.html/cantos/resucito/a/abraham.html"},</v>
          </cell>
          <cell r="AJ12" t="str">
            <v>ABRAHAM</v>
          </cell>
          <cell r="AK12" t="str">
            <v>abraham</v>
          </cell>
          <cell r="AL12" t="str">
            <v>Génesis 18,1–5 – Teofanía de Mambré</v>
          </cell>
          <cell r="AN12" t="str">
            <v>CANTO</v>
          </cell>
          <cell r="AO12" t="str">
            <v>ABRAHAM</v>
          </cell>
          <cell r="AP12" t="str">
            <v>category: ["PreCatecumenado","Laudes/Visperas","Entrada","Antiguo Testamento"],</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Liturgia</v>
          </cell>
          <cell r="Q13" t="str">
            <v>","</v>
          </cell>
          <cell r="R13" t="str">
            <v>Laudes/Visperas</v>
          </cell>
          <cell r="S13" t="str">
            <v>","</v>
          </cell>
          <cell r="T13" t="str">
            <v>Final</v>
          </cell>
          <cell r="U13" t="str">
            <v>","</v>
          </cell>
          <cell r="V13" t="str">
            <v>Antiguo Testamento</v>
          </cell>
          <cell r="W13" t="str">
            <v/>
          </cell>
          <cell r="Y13" t="str">
            <v/>
          </cell>
          <cell r="AA13" t="str">
            <v/>
          </cell>
          <cell r="AC13" t="str">
            <v>"],</v>
          </cell>
          <cell r="AD13" t="str">
            <v>/cantos/resucito/a/aclamacionesalaoraciondelosfieles.html</v>
          </cell>
          <cell r="AE13" t="str">
            <v>/cantos/resucito/a/aclamacionesalaoraciondelosfieles.html</v>
          </cell>
          <cell r="AF13" t="str">
            <v>"},</v>
          </cell>
          <cell r="AG13" t="str">
            <v>a</v>
          </cell>
          <cell r="AH13" t="str">
            <v>l</v>
          </cell>
          <cell r="AI13" t="str">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ell>
          <cell r="AJ13" t="str">
            <v>ACLAMACIONES A LA ORACIÓN DE LOS FIELES</v>
          </cell>
          <cell r="AK13" t="str">
            <v>aclamacionesalaoracióndelosfieles</v>
          </cell>
          <cell r="AL13" t="str">
            <v>Respuestas a las oraciones de los fieles, Modelo I, II, III, IV</v>
          </cell>
          <cell r="AN13" t="str">
            <v>CANTO</v>
          </cell>
          <cell r="AO13" t="str">
            <v>ACLAMACIONES A LA ORACIÓN DE LOS FIELES</v>
          </cell>
          <cell r="AP13" t="str">
            <v>category: ["Liturgia","Laudes/Visperas","Final","Antiguo Testamento"],</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Pascua</v>
          </cell>
          <cell r="S14" t="str">
            <v/>
          </cell>
          <cell r="U14" t="str">
            <v/>
          </cell>
          <cell r="W14" t="str">
            <v/>
          </cell>
          <cell r="Y14" t="str">
            <v/>
          </cell>
          <cell r="AA14" t="str">
            <v/>
          </cell>
          <cell r="AC14" t="str">
            <v>"],</v>
          </cell>
          <cell r="AD14" t="str">
            <v>/cantos/resucito/a/aclamadalsenor.html</v>
          </cell>
          <cell r="AE14" t="str">
            <v>/cantos/resucito/a/aclamadalsenor.html</v>
          </cell>
          <cell r="AF14" t="str">
            <v>"},</v>
          </cell>
          <cell r="AG14" t="str">
            <v>a</v>
          </cell>
          <cell r="AH14" t="str">
            <v>p</v>
          </cell>
          <cell r="AI14" t="str">
            <v>{id:11,title: "aclamadalsenorAclamad al Señor", subtitle: "Salmo 100 (99)", category: ["PreCatecumenado","Pascua"],/cantos/resucito/a/aclamadalsenor.html/cantos/resucito/a/aclamadalsenor.html"},</v>
          </cell>
          <cell r="AJ14" t="str">
            <v>ACLAMAD AL SEÑOR</v>
          </cell>
          <cell r="AK14" t="str">
            <v>aclamadalseñor</v>
          </cell>
          <cell r="AL14" t="str">
            <v>Salmo 100 (99)</v>
          </cell>
          <cell r="AN14" t="str">
            <v>CANTO</v>
          </cell>
          <cell r="AO14" t="str">
            <v>ACLAMAD AL SEÑOR</v>
          </cell>
          <cell r="AP14" t="str">
            <v>category: ["PreCatecumenado","Pascua"],</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Cuaresma</v>
          </cell>
          <cell r="S15" t="str">
            <v>","</v>
          </cell>
          <cell r="T15" t="str">
            <v>Laudes/Visperas</v>
          </cell>
          <cell r="U15" t="str">
            <v>","</v>
          </cell>
          <cell r="V15" t="str">
            <v>Antiguo Testamento</v>
          </cell>
          <cell r="W15" t="str">
            <v/>
          </cell>
          <cell r="Y15" t="str">
            <v/>
          </cell>
          <cell r="AA15" t="str">
            <v/>
          </cell>
          <cell r="AC15" t="str">
            <v>"],</v>
          </cell>
          <cell r="AD15" t="str">
            <v>/cantos/resucito/a/adondeteescondisteamado.html</v>
          </cell>
          <cell r="AE15" t="str">
            <v>/cantos/resucito/a/adondeteescondisteamado.html</v>
          </cell>
          <cell r="AF15" t="str">
            <v>"},</v>
          </cell>
          <cell r="AG15" t="str">
            <v>a</v>
          </cell>
          <cell r="AH15" t="str">
            <v>e</v>
          </cell>
          <cell r="AI15" t="str">
            <v>{id:12,title: "adondeteescondisteamadoAdónde te escondiste, Amado", subtitle: "Cántico espiritual (San Juan de la Cruz) ", category: ["Elección","Cuaresma","Laudes/Visperas","Antiguo Testamento"],/cantos/resucito/a/adondeteescondisteamado.html/cantos/resucito/a/adondeteescondisteamado.html"},</v>
          </cell>
          <cell r="AJ15" t="str">
            <v>ADÓNDE TE ESCONDISTE, AMADO</v>
          </cell>
          <cell r="AK15" t="str">
            <v>adóndeteescondiste,amado</v>
          </cell>
          <cell r="AL15" t="str">
            <v xml:space="preserve">Cántico espiritual (San Juan de la Cruz) </v>
          </cell>
          <cell r="AN15" t="str">
            <v>CANTO</v>
          </cell>
          <cell r="AO15" t="str">
            <v>ADÓNDE TE ESCONDISTE, AMADO</v>
          </cell>
          <cell r="AP15" t="str">
            <v>category: ["Elección","Cuaresma","Laudes/Visperas","Antiguo Testamento"],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Cuaresma</v>
          </cell>
          <cell r="S16" t="str">
            <v>","</v>
          </cell>
          <cell r="T16" t="str">
            <v>Antiguo Testamento</v>
          </cell>
          <cell r="U16" t="str">
            <v>","</v>
          </cell>
          <cell r="V16" t="str">
            <v>Penitencial</v>
          </cell>
          <cell r="W16" t="str">
            <v/>
          </cell>
          <cell r="Y16" t="str">
            <v/>
          </cell>
          <cell r="AA16" t="str">
            <v/>
          </cell>
          <cell r="AC16" t="str">
            <v>"],</v>
          </cell>
          <cell r="AD16" t="str">
            <v>/cantos/resucito/a/aldespertar.html</v>
          </cell>
          <cell r="AE16" t="str">
            <v>/cantos/resucito/a/aldespertar.html</v>
          </cell>
          <cell r="AF16" t="str">
            <v>"},</v>
          </cell>
          <cell r="AG16" t="str">
            <v>a</v>
          </cell>
          <cell r="AH16" t="str">
            <v>p</v>
          </cell>
          <cell r="AI16" t="str">
            <v>{id:13,title: "aldespertarAl despertar", subtitle: "Salmo 17 (16) ", category: ["PreCatecumenado","Cuaresma","Antiguo Testamento","Penitencial"],/cantos/resucito/a/aldespertar.html/cantos/resucito/a/aldespertar.html"},</v>
          </cell>
          <cell r="AJ16" t="str">
            <v>AL DESPERTAR</v>
          </cell>
          <cell r="AK16" t="str">
            <v>aldespertar</v>
          </cell>
          <cell r="AL16" t="str">
            <v xml:space="preserve">Salmo 17 (16) </v>
          </cell>
          <cell r="AN16" t="str">
            <v>CANTO</v>
          </cell>
          <cell r="AO16" t="str">
            <v>AL DESPERTAR</v>
          </cell>
          <cell r="AP16" t="str">
            <v>category: ["PreCatecumenado","Cuaresma","Antiguo Testamento","Penitencial"],</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Navidad</v>
          </cell>
          <cell r="S17" t="str">
            <v>","</v>
          </cell>
          <cell r="T17" t="str">
            <v>Niños</v>
          </cell>
          <cell r="U17" t="str">
            <v/>
          </cell>
          <cell r="W17" t="str">
            <v/>
          </cell>
          <cell r="Y17" t="str">
            <v/>
          </cell>
          <cell r="AA17" t="str">
            <v/>
          </cell>
          <cell r="AC17" t="str">
            <v>"],</v>
          </cell>
          <cell r="AD17" t="str">
            <v>/cantos/resucito/a/alabadalsenorenelcielo.html</v>
          </cell>
          <cell r="AE17" t="str">
            <v>/cantos/resucito/a/alabadalsenorenelcielo.html</v>
          </cell>
          <cell r="AF17" t="str">
            <v>"},</v>
          </cell>
          <cell r="AG17" t="str">
            <v>a</v>
          </cell>
          <cell r="AH17" t="str">
            <v>p</v>
          </cell>
          <cell r="AI17" t="str">
            <v>{id:14,title: "alabadalsenorenelcieloAlabad al Señor en el cielo", subtitle: "Salmo 148 ", category: ["PreCatecumenado","Navidad","Niños"],/cantos/resucito/a/alabadalsenorenelcielo.html/cantos/resucito/a/alabadalsenorenelcielo.html"},</v>
          </cell>
          <cell r="AJ17" t="str">
            <v>ALABAD AL SEÑOR EN EL CIELO</v>
          </cell>
          <cell r="AK17" t="str">
            <v>alabadalseñorenelcielo</v>
          </cell>
          <cell r="AL17" t="str">
            <v xml:space="preserve">Salmo 148 </v>
          </cell>
          <cell r="AN17" t="str">
            <v>CANTO</v>
          </cell>
          <cell r="AO17" t="str">
            <v>ALABAD AL SEÑOR EN EL CIELO</v>
          </cell>
          <cell r="AP17" t="str">
            <v>category: ["PreCatecumenado","Navidad","Niños"],</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Adviento</v>
          </cell>
          <cell r="S18" t="str">
            <v>","</v>
          </cell>
          <cell r="T18" t="str">
            <v>Navidad</v>
          </cell>
          <cell r="U18" t="str">
            <v>","</v>
          </cell>
          <cell r="V18" t="str">
            <v>Ordinario</v>
          </cell>
          <cell r="W18" t="str">
            <v/>
          </cell>
          <cell r="Y18" t="str">
            <v/>
          </cell>
          <cell r="AA18" t="str">
            <v/>
          </cell>
          <cell r="AC18" t="str">
            <v>"],</v>
          </cell>
          <cell r="AD18" t="str">
            <v>/cantos/resucito/a/alegriahanacidoelsalvador.html</v>
          </cell>
          <cell r="AE18" t="str">
            <v>/cantos/resucito/a/alegriahanacidoelsalvador.html</v>
          </cell>
          <cell r="AF18" t="str">
            <v>"},</v>
          </cell>
          <cell r="AG18" t="str">
            <v>a</v>
          </cell>
          <cell r="AH18" t="str">
            <v>p</v>
          </cell>
          <cell r="AI18" t="str">
            <v>{id:15,title: "alegriahanacidoelsalvadorAlegría, ha nacido el salvador", subtitle: "Villancico (Kiko Argüello)", category: ["PreCatecumenado","Adviento","Navidad","Ordinario"],/cantos/resucito/a/alegriahanacidoelsalvador.html/cantos/resucito/a/alegriahanacidoelsalvador.html"},</v>
          </cell>
          <cell r="AJ18" t="str">
            <v>ALEGRÍA, HA NACIDO EL SALVADOR</v>
          </cell>
          <cell r="AK18" t="str">
            <v>alegría,hanacidoelsalvador</v>
          </cell>
          <cell r="AL18" t="str">
            <v>Villancico (Kiko Argüello)</v>
          </cell>
          <cell r="AN18" t="str">
            <v>CANTO</v>
          </cell>
          <cell r="AO18" t="str">
            <v>ALEGRÍA, HA NACIDO EL SALVADOR</v>
          </cell>
          <cell r="AP18" t="str">
            <v>category: ["PreCatecumenado","Adviento","Navidad","Ordinario"],</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Liturgia</v>
          </cell>
          <cell r="Q19" t="str">
            <v>","</v>
          </cell>
          <cell r="R19" t="str">
            <v>Pascua</v>
          </cell>
          <cell r="S19" t="str">
            <v/>
          </cell>
          <cell r="U19" t="str">
            <v/>
          </cell>
          <cell r="W19" t="str">
            <v/>
          </cell>
          <cell r="Y19" t="str">
            <v/>
          </cell>
          <cell r="AA19" t="str">
            <v/>
          </cell>
          <cell r="AC19" t="str">
            <v>"],</v>
          </cell>
          <cell r="AD19" t="str">
            <v>/cantos/resucito/a/aleluyainterleccional.html</v>
          </cell>
          <cell r="AE19" t="str">
            <v>/cantos/resucito/a/aleluyainterleccional.html</v>
          </cell>
          <cell r="AF19" t="str">
            <v>"},</v>
          </cell>
          <cell r="AG19" t="str">
            <v>a</v>
          </cell>
          <cell r="AH19" t="str">
            <v>l</v>
          </cell>
          <cell r="AI19" t="str">
            <v>{id:16,title: "aleluyainterleccionalAleluya interleccional", subtitle: "Modelo I, II, III", category: ["Liturgia","Pascua"],/cantos/resucito/a/aleluyainterleccional.html/cantos/resucito/a/aleluyainterleccional.html"},</v>
          </cell>
          <cell r="AJ19" t="str">
            <v>ALELUYA INTERLECCIONAL</v>
          </cell>
          <cell r="AK19" t="str">
            <v>aleluyainterleccional</v>
          </cell>
          <cell r="AL19" t="str">
            <v>Modelo I, II, III</v>
          </cell>
          <cell r="AN19" t="str">
            <v>CANTO</v>
          </cell>
          <cell r="AO19" t="str">
            <v>ALELUYA INTERLECCIONAL</v>
          </cell>
          <cell r="AP19" t="str">
            <v>category: ["Liturgia","Pascua"],</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Liturgia</v>
          </cell>
          <cell r="Q20" t="str">
            <v>","</v>
          </cell>
          <cell r="R20" t="str">
            <v>Pascua</v>
          </cell>
          <cell r="S20" t="str">
            <v>","</v>
          </cell>
          <cell r="T20" t="str">
            <v>Laudes/Visperas</v>
          </cell>
          <cell r="U20" t="str">
            <v>","</v>
          </cell>
          <cell r="V20" t="str">
            <v>Final</v>
          </cell>
          <cell r="W20" t="str">
            <v>","</v>
          </cell>
          <cell r="X20" t="str">
            <v>Antiguo Testamento</v>
          </cell>
          <cell r="Y20" t="str">
            <v/>
          </cell>
          <cell r="AA20" t="str">
            <v/>
          </cell>
          <cell r="AC20" t="str">
            <v>"],</v>
          </cell>
          <cell r="AD20" t="str">
            <v>/cantos/resucito/a/aleluyapascual.html</v>
          </cell>
          <cell r="AE20" t="str">
            <v>/cantos/resucito/a/aleluyapascual.html</v>
          </cell>
          <cell r="AF20" t="str">
            <v>"},</v>
          </cell>
          <cell r="AG20" t="str">
            <v>a</v>
          </cell>
          <cell r="AH20" t="str">
            <v>l</v>
          </cell>
          <cell r="AI20" t="str">
            <v>{id:17,title: "aleluyapascualAleluya pascual", subtitle: "Apropiado para el tiempo Pascual", category: ["Liturgia","Pascua","Laudes/Visperas","Final","Antiguo Testamento"],/cantos/resucito/a/aleluyapascual.html/cantos/resucito/a/aleluyapascual.html"},</v>
          </cell>
          <cell r="AJ20" t="str">
            <v>ALELUYA PASCUAL</v>
          </cell>
          <cell r="AK20" t="str">
            <v>aleluyapascual</v>
          </cell>
          <cell r="AL20" t="str">
            <v>Apropiado para el tiempo Pascual</v>
          </cell>
          <cell r="AN20" t="str">
            <v>CANTO</v>
          </cell>
          <cell r="AO20" t="str">
            <v>ALELUYA PASCUAL</v>
          </cell>
          <cell r="AP20" t="str">
            <v>category: ["Liturgia","Pascua","Laudes/Visperas","Final","Antiguo Testamento"],</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Pascua</v>
          </cell>
          <cell r="S21" t="str">
            <v>","</v>
          </cell>
          <cell r="T21" t="str">
            <v>Niños</v>
          </cell>
          <cell r="U21" t="str">
            <v>","</v>
          </cell>
          <cell r="V21" t="str">
            <v>Paz</v>
          </cell>
          <cell r="W21" t="str">
            <v>","</v>
          </cell>
          <cell r="X21" t="str">
            <v>Antiguo Testamento</v>
          </cell>
          <cell r="Y21" t="str">
            <v/>
          </cell>
          <cell r="AA21" t="str">
            <v/>
          </cell>
          <cell r="AC21" t="str">
            <v>"],</v>
          </cell>
          <cell r="AD21" t="str">
            <v>/cantos/resucito/a/aleluyaalabadalsenor.html</v>
          </cell>
          <cell r="AE21" t="str">
            <v>/cantos/resucito/a/aleluyaalabadalsenor.html</v>
          </cell>
          <cell r="AF21" t="str">
            <v>"},</v>
          </cell>
          <cell r="AG21" t="str">
            <v>a</v>
          </cell>
          <cell r="AH21" t="str">
            <v>p</v>
          </cell>
          <cell r="AI21" t="str">
            <v>{id:18,title: "aleluyaalabadalsenorAleluya, alabad al Señor", subtitle: "Salmo 150", category: ["PreCatecumenado","Pascua","Niños","Paz","Antiguo Testamento"],/cantos/resucito/a/aleluyaalabadalsenor.html/cantos/resucito/a/aleluyaalabadalsenor.html"},</v>
          </cell>
          <cell r="AJ21" t="str">
            <v>ALELUYA, ALABAD AL SEÑOR</v>
          </cell>
          <cell r="AK21" t="str">
            <v>aleluya,alabadalseñor</v>
          </cell>
          <cell r="AL21" t="str">
            <v>Salmo 150</v>
          </cell>
          <cell r="AN21" t="str">
            <v>CANTO</v>
          </cell>
          <cell r="AO21" t="str">
            <v>ALELUYA, ALABAD AL SEÑOR</v>
          </cell>
          <cell r="AP21" t="str">
            <v>category: ["PreCatecumenado","Pascua","Niños","Paz","Antiguo Testamento"],</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Laudes/Visperas</v>
          </cell>
          <cell r="S22" t="str">
            <v>","</v>
          </cell>
          <cell r="T22" t="str">
            <v>Comunión</v>
          </cell>
          <cell r="U22" t="str">
            <v>","</v>
          </cell>
          <cell r="V22" t="str">
            <v>Nuevo Testamento</v>
          </cell>
          <cell r="W22" t="str">
            <v/>
          </cell>
          <cell r="Y22" t="str">
            <v/>
          </cell>
          <cell r="AA22" t="str">
            <v/>
          </cell>
          <cell r="AC22" t="str">
            <v>"],</v>
          </cell>
          <cell r="AD22" t="str">
            <v>/cantos/resucito/a/aleluyabendecidalsenor.html</v>
          </cell>
          <cell r="AE22" t="str">
            <v>/cantos/resucito/a/aleluyabendecidalsenor.html</v>
          </cell>
          <cell r="AF22" t="str">
            <v>"},</v>
          </cell>
          <cell r="AG22" t="str">
            <v>a</v>
          </cell>
          <cell r="AH22" t="str">
            <v>p</v>
          </cell>
          <cell r="AI22" t="str">
            <v>{id:19,title: "aleluyabendecidalsenorAleluya, bendecid al Señor", subtitle: "Salmo 1.34 (1.33) - Melodía hebraica", category: ["PreCatecumenado","Laudes/Visperas","Comunión","Nuevo Testamento"],/cantos/resucito/a/aleluyabendecidalsenor.html/cantos/resucito/a/aleluyabendecidalsenor.html"},</v>
          </cell>
          <cell r="AJ22" t="str">
            <v>ALELUYA, BENDECID AL SEÑOR</v>
          </cell>
          <cell r="AK22" t="str">
            <v>aleluya,bendecidalseñor</v>
          </cell>
          <cell r="AL22" t="str">
            <v>Salmo 1.34 (1.33) - Melodía hebraica</v>
          </cell>
          <cell r="AN22" t="str">
            <v>CANTO</v>
          </cell>
          <cell r="AO22" t="str">
            <v>ALELUYA, BENDECID AL SEÑOR</v>
          </cell>
          <cell r="AP22" t="str">
            <v>category: ["PreCatecumenado","Laudes/Visperas","Comunión","Nuevo Testamento"],</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Entrada</v>
          </cell>
          <cell r="S23" t="str">
            <v>","</v>
          </cell>
          <cell r="T23" t="str">
            <v>Antiguo Testamento</v>
          </cell>
          <cell r="U23" t="str">
            <v/>
          </cell>
          <cell r="W23" t="str">
            <v/>
          </cell>
          <cell r="Y23" t="str">
            <v/>
          </cell>
          <cell r="AA23" t="str">
            <v/>
          </cell>
          <cell r="AC23" t="str">
            <v>"],</v>
          </cell>
          <cell r="AD23" t="str">
            <v>/cantos/resucito/a/aleluyayallegoelreino.html</v>
          </cell>
          <cell r="AE23" t="str">
            <v>/cantos/resucito/a/aleluyayallegoelreino.html</v>
          </cell>
          <cell r="AF23" t="str">
            <v>"},</v>
          </cell>
          <cell r="AG23" t="str">
            <v>a</v>
          </cell>
          <cell r="AH23" t="str">
            <v>p</v>
          </cell>
          <cell r="AI23" t="str">
            <v>{id:20,title: "aleluyayallegoelreinoAleluya, ya llegó el reino", subtitle: "Apocalipsis 19,6-9", category: ["PreCatecumenado","Entrada","Antiguo Testamento"],/cantos/resucito/a/aleluyayallegoelreino.html/cantos/resucito/a/aleluyayallegoelreino.html"},</v>
          </cell>
          <cell r="AJ23" t="str">
            <v>ALELUYA, YA LLEGÓ EL REINO</v>
          </cell>
          <cell r="AK23" t="str">
            <v>aleluya,yallegóelreino</v>
          </cell>
          <cell r="AL23" t="str">
            <v>Apocalipsis 19,6-9</v>
          </cell>
          <cell r="AN23" t="str">
            <v>CANTO</v>
          </cell>
          <cell r="AO23" t="str">
            <v>ALELUYA, YA LLEGÓ EL REINO</v>
          </cell>
          <cell r="AP23" t="str">
            <v>category: ["PreCatecumenado","Entrada","Antiguo Testamento"],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Entrada</v>
          </cell>
          <cell r="S24" t="str">
            <v>","</v>
          </cell>
          <cell r="T24" t="str">
            <v>Nuevo Testamento</v>
          </cell>
          <cell r="U24" t="str">
            <v/>
          </cell>
          <cell r="W24" t="str">
            <v/>
          </cell>
          <cell r="Y24" t="str">
            <v/>
          </cell>
          <cell r="AA24" t="str">
            <v/>
          </cell>
          <cell r="AC24" t="str">
            <v>"],</v>
          </cell>
          <cell r="AD24" t="str">
            <v>/cantos/resucito/a/alzaospuertas.html</v>
          </cell>
          <cell r="AE24" t="str">
            <v>/cantos/resucito/a/alzaospuertas.html</v>
          </cell>
          <cell r="AF24" t="str">
            <v>"},</v>
          </cell>
          <cell r="AG24" t="str">
            <v>a</v>
          </cell>
          <cell r="AH24" t="str">
            <v>p</v>
          </cell>
          <cell r="AI24" t="str">
            <v>{id:21,title: "alzaospuertasAlzaos, puertas", subtitle: "Salmo 24 (23)", category: ["PreCatecumenado","Entrada","Nuevo Testamento"],/cantos/resucito/a/alzaospuertas.html/cantos/resucito/a/alzaospuertas.html"},</v>
          </cell>
          <cell r="AJ24" t="str">
            <v>ALZAOS, PUERTAS</v>
          </cell>
          <cell r="AK24" t="str">
            <v>alzaos,puertas</v>
          </cell>
          <cell r="AL24" t="str">
            <v>Salmo 24 (23)</v>
          </cell>
          <cell r="AN24" t="str">
            <v>CANTO</v>
          </cell>
          <cell r="AO24" t="str">
            <v>ALZAOS, PUERTAS</v>
          </cell>
          <cell r="AP24" t="str">
            <v>category: ["PreCatecumenado","Entrada","Nuevo Testamento"],</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Cuaresma</v>
          </cell>
          <cell r="S25" t="str">
            <v>","</v>
          </cell>
          <cell r="T25" t="str">
            <v>Laudes/Visperas</v>
          </cell>
          <cell r="U25" t="str">
            <v>","</v>
          </cell>
          <cell r="V25" t="str">
            <v>Antiguo Testamento</v>
          </cell>
          <cell r="W25" t="str">
            <v/>
          </cell>
          <cell r="Y25" t="str">
            <v/>
          </cell>
          <cell r="AA25" t="str">
            <v/>
          </cell>
          <cell r="AC25" t="str">
            <v>"],</v>
          </cell>
          <cell r="AD25" t="str">
            <v>/cantos/resucito/a/amenamenamen.html</v>
          </cell>
          <cell r="AE25" t="str">
            <v>/cantos/resucito/a/amenamenamen.html</v>
          </cell>
          <cell r="AF25" t="str">
            <v>"},</v>
          </cell>
          <cell r="AG25" t="str">
            <v>a</v>
          </cell>
          <cell r="AH25" t="str">
            <v>p</v>
          </cell>
          <cell r="AI25" t="str">
            <v>{id:22,title: "amenamenamenAmén, amén, amén", subtitle: "Apocalipsis 7,12-14 ", category: ["PreCatecumenado","Cuaresma","Laudes/Visperas","Antiguo Testamento"],/cantos/resucito/a/amenamenamen.html/cantos/resucito/a/amenamenamen.html"},</v>
          </cell>
          <cell r="AJ25" t="str">
            <v>AMÉN, AMÉN, AMÉN</v>
          </cell>
          <cell r="AK25" t="str">
            <v>amén,amén,amén</v>
          </cell>
          <cell r="AL25" t="str">
            <v xml:space="preserve">Apocalipsis 7,12-14 </v>
          </cell>
          <cell r="AN25" t="str">
            <v>CANTO</v>
          </cell>
          <cell r="AO25" t="str">
            <v>AMÉN, AMÉN, AMÉN</v>
          </cell>
          <cell r="AP25" t="str">
            <v>category: ["PreCatecumenado","Cuaresma","Laudes/Visperas","Antiguo Testamento"],</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Cuaresma</v>
          </cell>
          <cell r="S26" t="str">
            <v/>
          </cell>
          <cell r="U26" t="str">
            <v/>
          </cell>
          <cell r="W26" t="str">
            <v/>
          </cell>
          <cell r="Y26" t="str">
            <v/>
          </cell>
          <cell r="AA26" t="str">
            <v/>
          </cell>
          <cell r="AC26" t="str">
            <v>"],</v>
          </cell>
          <cell r="AD26" t="str">
            <v>/cantos/resucito/a/amoalsenor.html</v>
          </cell>
          <cell r="AE26" t="str">
            <v>/cantos/resucito/a/amoalsenor.html</v>
          </cell>
          <cell r="AF26" t="str">
            <v>"},</v>
          </cell>
          <cell r="AG26" t="str">
            <v>a</v>
          </cell>
          <cell r="AH26" t="str">
            <v>p</v>
          </cell>
          <cell r="AI26" t="str">
            <v>{id:23,title: "amoalsenorAmo al Señor", subtitle: "Salmo 116 (114-115)", category: ["PreCatecumenado","Cuaresma"],/cantos/resucito/a/amoalsenor.html/cantos/resucito/a/amoalsenor.html"},</v>
          </cell>
          <cell r="AJ26" t="str">
            <v>AMO AL SEÑOR</v>
          </cell>
          <cell r="AK26" t="str">
            <v>amoalseñor</v>
          </cell>
          <cell r="AL26" t="str">
            <v>Salmo 116 (114-115)</v>
          </cell>
          <cell r="AN26" t="str">
            <v>CANTO</v>
          </cell>
          <cell r="AO26" t="str">
            <v>AMO AL SEÑOR</v>
          </cell>
          <cell r="AP26" t="str">
            <v>category: ["PreCatecumenado","Cuaresma"],</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Liturgia</v>
          </cell>
          <cell r="Q27" t="str">
            <v>","</v>
          </cell>
          <cell r="R27" t="str">
            <v>Pascua</v>
          </cell>
          <cell r="S27" t="str">
            <v>","</v>
          </cell>
          <cell r="T27" t="str">
            <v>Niños</v>
          </cell>
          <cell r="U27" t="str">
            <v>","</v>
          </cell>
          <cell r="V27" t="str">
            <v>Fracción del Fracción del Pan</v>
          </cell>
          <cell r="W27" t="str">
            <v>","</v>
          </cell>
          <cell r="X27" t="str">
            <v>Antiguo Testamento</v>
          </cell>
          <cell r="Y27" t="str">
            <v/>
          </cell>
          <cell r="AA27" t="str">
            <v/>
          </cell>
          <cell r="AC27" t="str">
            <v>"],</v>
          </cell>
          <cell r="AD27" t="str">
            <v>/cantos/resucito/a/antifonaparaelevangelio.html</v>
          </cell>
          <cell r="AE27" t="str">
            <v>/cantos/resucito/a/antifonaparaelevangelio.html</v>
          </cell>
          <cell r="AF27" t="str">
            <v>"},</v>
          </cell>
          <cell r="AG27" t="str">
            <v>a</v>
          </cell>
          <cell r="AH27" t="str">
            <v>l</v>
          </cell>
          <cell r="AI27" t="str">
            <v>{id:24,title: "antifonaparaelevangelioAntífona para el Evangelio", subtitle: "Tiempo de Cuaresma", category: ["Liturgia","Pascua","Niños","Fracción del Fracción del Pan","Antiguo Testamento"],/cantos/resucito/a/antifonaparaelevangelio.html/cantos/resucito/a/antifonaparaelevangelio.html"},</v>
          </cell>
          <cell r="AJ27" t="str">
            <v>ANTÍFONA PARA EL EVANGELIO</v>
          </cell>
          <cell r="AK27" t="str">
            <v>antífonaparaelevangelio</v>
          </cell>
          <cell r="AL27" t="str">
            <v>Tiempo de Cuaresma</v>
          </cell>
          <cell r="AN27" t="str">
            <v>CANTO</v>
          </cell>
          <cell r="AO27" t="str">
            <v>ANTÍFONA PARA EL EVANGELIO</v>
          </cell>
          <cell r="AP27" t="str">
            <v>category: ["Liturgia","Pascua","Niños","Fracción del Fracción del Pan","Antiguo Testamento"],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Cuaresma</v>
          </cell>
          <cell r="S28" t="str">
            <v/>
          </cell>
          <cell r="U28" t="str">
            <v/>
          </cell>
          <cell r="W28" t="str">
            <v/>
          </cell>
          <cell r="Y28" t="str">
            <v/>
          </cell>
          <cell r="AA28" t="str">
            <v/>
          </cell>
          <cell r="AC28" t="str">
            <v>"],</v>
          </cell>
          <cell r="AD28" t="str">
            <v>/cantos/resucito/a/aquedah.html</v>
          </cell>
          <cell r="AE28" t="str">
            <v>/cantos/resucito/a/aquedah.html</v>
          </cell>
          <cell r="AF28" t="str">
            <v>"},</v>
          </cell>
          <cell r="AG28" t="str">
            <v>a</v>
          </cell>
          <cell r="AH28" t="str">
            <v>p</v>
          </cell>
          <cell r="AI28" t="str">
            <v>{id:25,title: "aquedahAquedah", subtitle: "Gn 22,1-19 - Del Targum Neofiti sobre el sacrificio de Isaac", category: ["PreCatecumenado","Cuaresma"],/cantos/resucito/a/aquedah.html/cantos/resucito/a/aquedah.html"},</v>
          </cell>
          <cell r="AJ28" t="str">
            <v>AQUEDAH</v>
          </cell>
          <cell r="AK28" t="str">
            <v>aquedah</v>
          </cell>
          <cell r="AL28" t="str">
            <v>Gn 22,1-19 - Del Targum Neofiti sobre el sacrificio de Isaac</v>
          </cell>
          <cell r="AN28" t="str">
            <v>CANTO</v>
          </cell>
          <cell r="AO28" t="str">
            <v>AQUEDAH</v>
          </cell>
          <cell r="AP28" t="str">
            <v>category: ["PreCatecumenado","Cuaresma"],</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Virgen</v>
          </cell>
          <cell r="S29" t="str">
            <v>","</v>
          </cell>
          <cell r="T29" t="str">
            <v>Nuevo Testamento</v>
          </cell>
          <cell r="U29" t="str">
            <v/>
          </cell>
          <cell r="W29" t="str">
            <v/>
          </cell>
          <cell r="Y29" t="str">
            <v/>
          </cell>
          <cell r="AA29" t="str">
            <v/>
          </cell>
          <cell r="AC29" t="str">
            <v>"],</v>
          </cell>
          <cell r="AD29" t="str">
            <v>/cantos/resucito/a/asihablaelamen.html</v>
          </cell>
          <cell r="AE29" t="str">
            <v>/cantos/resucito/a/asihablaelamen.html</v>
          </cell>
          <cell r="AF29" t="str">
            <v>"},</v>
          </cell>
          <cell r="AG29" t="str">
            <v>a</v>
          </cell>
          <cell r="AH29" t="str">
            <v>p</v>
          </cell>
          <cell r="AI29" t="str">
            <v>{id:26,title: "asihablaelamenAsí habla el amén", subtitle: "Ap 3,14-20", category: ["PreCatecumenado","Virgen","Nuevo Testamento"],/cantos/resucito/a/asihablaelamen.html/cantos/resucito/a/asihablaelamen.html"},</v>
          </cell>
          <cell r="AJ29" t="str">
            <v>ASÍ HABLA EL AMÉN</v>
          </cell>
          <cell r="AK29" t="str">
            <v>asíhablaelamén</v>
          </cell>
          <cell r="AL29" t="str">
            <v>Ap 3,14-20</v>
          </cell>
          <cell r="AN29" t="str">
            <v>CANTO</v>
          </cell>
          <cell r="AO29" t="str">
            <v>ASÍ HABLA EL AMÉN</v>
          </cell>
          <cell r="AP29" t="str">
            <v>category: ["PreCatecumenado","Virgen","Nuevo Testamento"],</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Virgen</v>
          </cell>
          <cell r="S30" t="str">
            <v>","</v>
          </cell>
          <cell r="T30" t="str">
            <v>Final</v>
          </cell>
          <cell r="U30" t="str">
            <v>","</v>
          </cell>
          <cell r="V30" t="str">
            <v>Nuevo Testamento</v>
          </cell>
          <cell r="W30" t="str">
            <v/>
          </cell>
          <cell r="Y30" t="str">
            <v/>
          </cell>
          <cell r="AA30" t="str">
            <v/>
          </cell>
          <cell r="AC30" t="str">
            <v>"],</v>
          </cell>
          <cell r="AD30" t="str">
            <v>/cantos/resucito/a/avemariai.html</v>
          </cell>
          <cell r="AE30" t="str">
            <v>/cantos/resucito/a/avemariai.html</v>
          </cell>
          <cell r="AF30" t="str">
            <v>"},</v>
          </cell>
          <cell r="AG30" t="str">
            <v>a</v>
          </cell>
          <cell r="AH30" t="str">
            <v>p</v>
          </cell>
          <cell r="AI30" t="str">
            <v>{id:27,title: "avemariaiAve María I", subtitle: "Lc 1,28ss", category: ["PreCatecumenado","Virgen","Final","Nuevo Testamento"],/cantos/resucito/a/avemariai.html/cantos/resucito/a/avemariai.html"},</v>
          </cell>
          <cell r="AJ30" t="str">
            <v>AVE MARÍA I</v>
          </cell>
          <cell r="AK30" t="str">
            <v>avemaríai</v>
          </cell>
          <cell r="AL30" t="str">
            <v>Lc 1,28ss</v>
          </cell>
          <cell r="AN30" t="str">
            <v>CANTO</v>
          </cell>
          <cell r="AO30" t="str">
            <v>AVE MARÍA I</v>
          </cell>
          <cell r="AP30" t="str">
            <v>category: ["PreCatecumenado","Virgen","Final","Nuevo Testamento"],</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Cuaresma</v>
          </cell>
          <cell r="S31" t="str">
            <v>","</v>
          </cell>
          <cell r="T31" t="str">
            <v>Laudes/Visperas</v>
          </cell>
          <cell r="U31" t="str">
            <v>","</v>
          </cell>
          <cell r="V31" t="str">
            <v>Antiguo Testamento</v>
          </cell>
          <cell r="W31" t="str">
            <v/>
          </cell>
          <cell r="Y31" t="str">
            <v/>
          </cell>
          <cell r="AA31" t="str">
            <v/>
          </cell>
          <cell r="AC31" t="str">
            <v>"],</v>
          </cell>
          <cell r="AD31" t="str">
            <v>/cantos/resucito/a/avemariaii(1984).html</v>
          </cell>
          <cell r="AE31" t="str">
            <v>/cantos/resucito/a/avemariaii(1984).html</v>
          </cell>
          <cell r="AF31" t="str">
            <v>"},</v>
          </cell>
          <cell r="AG31" t="str">
            <v>a</v>
          </cell>
          <cell r="AH31" t="str">
            <v>p</v>
          </cell>
          <cell r="AI31" t="str">
            <v>{id:28,title: "avemariaii(1984)Ave María II (1984)", subtitle: "Lc 1,28ss - 1984 ", category: ["PreCatecumenado","Cuaresma","Laudes/Visperas","Antiguo Testamento"],/cantos/resucito/a/avemariaii(1984).html/cantos/resucito/a/avemariaii(1984).html"},</v>
          </cell>
          <cell r="AJ31" t="str">
            <v>AVE MARÍA II (1984)</v>
          </cell>
          <cell r="AK31" t="str">
            <v>avemaríaii(1984)</v>
          </cell>
          <cell r="AL31" t="str">
            <v xml:space="preserve">Lc 1,28ss - 1984 </v>
          </cell>
          <cell r="AN31" t="str">
            <v>CANTO</v>
          </cell>
          <cell r="AO31" t="str">
            <v>AVE MARÍA II (1984)</v>
          </cell>
          <cell r="AP31" t="str">
            <v>category: ["PreCatecumenado","Cuaresma","Laudes/Visperas","Antiguo Testamento"],</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Paz</v>
          </cell>
          <cell r="S32" t="str">
            <v>","</v>
          </cell>
          <cell r="T32" t="str">
            <v>Comunión</v>
          </cell>
          <cell r="U32" t="str">
            <v>","</v>
          </cell>
          <cell r="V32" t="str">
            <v>Final</v>
          </cell>
          <cell r="W32" t="str">
            <v>","</v>
          </cell>
          <cell r="X32" t="str">
            <v>Antiguo Testamento</v>
          </cell>
          <cell r="Y32" t="str">
            <v/>
          </cell>
          <cell r="AA32" t="str">
            <v/>
          </cell>
          <cell r="AC32" t="str">
            <v>"],</v>
          </cell>
          <cell r="AD32" t="str">
            <v>/cantos/resucito/b/babiloniacriminal.html</v>
          </cell>
          <cell r="AE32" t="str">
            <v>/cantos/resucito/b/babiloniacriminal.html</v>
          </cell>
          <cell r="AF32" t="str">
            <v>"},</v>
          </cell>
          <cell r="AG32" t="str">
            <v>b</v>
          </cell>
          <cell r="AH32" t="str">
            <v>p</v>
          </cell>
          <cell r="AI32" t="str">
            <v>{id:29,title: "babiloniacriminalBabilonia criminal", subtitle: "Sal 137 (136)", category: ["PreCatecumenado","Paz","Comunión","Final","Antiguo Testamento"],/cantos/resucito/b/babiloniacriminal.html/cantos/resucito/b/babiloniacriminal.html"},</v>
          </cell>
          <cell r="AJ32" t="str">
            <v>BABILONIA CRIMINAL</v>
          </cell>
          <cell r="AK32" t="str">
            <v>babiloniacriminal</v>
          </cell>
          <cell r="AL32" t="str">
            <v>Sal 137 (136)</v>
          </cell>
          <cell r="AN32" t="str">
            <v>CANTO</v>
          </cell>
          <cell r="AO32" t="str">
            <v>BABILONIA CRIMINAL</v>
          </cell>
          <cell r="AP32" t="str">
            <v>category: ["PreCatecumenado","Paz","Comunión","Final","Antiguo Testamento"],</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Cuaresma</v>
          </cell>
          <cell r="S33" t="str">
            <v>","</v>
          </cell>
          <cell r="T33" t="str">
            <v>Laudes/Visperas</v>
          </cell>
          <cell r="U33" t="str">
            <v>","</v>
          </cell>
          <cell r="V33" t="str">
            <v>Antiguo Testamento</v>
          </cell>
          <cell r="W33" t="str">
            <v/>
          </cell>
          <cell r="Y33" t="str">
            <v/>
          </cell>
          <cell r="AA33" t="str">
            <v/>
          </cell>
          <cell r="AC33" t="str">
            <v>"],</v>
          </cell>
          <cell r="AD33" t="str">
            <v>/cantos/resucito/b/balaam.html</v>
          </cell>
          <cell r="AE33" t="str">
            <v>/cantos/resucito/b/balaam.html</v>
          </cell>
          <cell r="AF33" t="str">
            <v>"},</v>
          </cell>
          <cell r="AG33" t="str">
            <v>b</v>
          </cell>
          <cell r="AH33" t="str">
            <v>p</v>
          </cell>
          <cell r="AI33" t="str">
            <v>{id:30,title: "balaamBalaam", subtitle: "Nm 23,7-24", category: ["PreCatecumenado","Cuaresma","Laudes/Visperas","Antiguo Testamento"],/cantos/resucito/b/balaam.html/cantos/resucito/b/balaam.html"},</v>
          </cell>
          <cell r="AJ33" t="str">
            <v>BALAAM</v>
          </cell>
          <cell r="AK33" t="str">
            <v>balaam</v>
          </cell>
          <cell r="AL33" t="str">
            <v>Nm 23,7-24</v>
          </cell>
          <cell r="AN33" t="str">
            <v>CANTO</v>
          </cell>
          <cell r="AO33" t="str">
            <v>BALAAM</v>
          </cell>
          <cell r="AP33" t="str">
            <v>category: ["PreCatecumenado","Cuaresma","Laudes/Visperas","Antiguo Testamento"],</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Cuaresma</v>
          </cell>
          <cell r="S34" t="str">
            <v>","</v>
          </cell>
          <cell r="T34" t="str">
            <v>Laudes/Visperas</v>
          </cell>
          <cell r="U34" t="str">
            <v>","</v>
          </cell>
          <cell r="V34" t="str">
            <v>Antiguo Testamento</v>
          </cell>
          <cell r="W34" t="str">
            <v/>
          </cell>
          <cell r="Y34" t="str">
            <v/>
          </cell>
          <cell r="AA34" t="str">
            <v/>
          </cell>
          <cell r="AC34" t="str">
            <v>"],</v>
          </cell>
          <cell r="AD34" t="str">
            <v>/cantos/resucito/b/bendecirealsenorentodotiempo.html</v>
          </cell>
          <cell r="AE34" t="str">
            <v>/cantos/resucito/b/bendecirealsenorentodotiempo.html</v>
          </cell>
          <cell r="AF34" t="str">
            <v>"},</v>
          </cell>
          <cell r="AG34" t="str">
            <v>b</v>
          </cell>
          <cell r="AH34" t="str">
            <v>p</v>
          </cell>
          <cell r="AI34" t="str">
            <v>{id:31,title: "bendecirealsenorentodotiempoBendeciré al Señor en todo tiempo", subtitle: "Sal 34 (33)", category: ["PreCatecumenado","Cuaresma","Laudes/Visperas","Antiguo Testamento"],/cantos/resucito/b/bendecirealsenorentodotiempo.html/cantos/resucito/b/bendecirealsenorentodotiempo.html"},</v>
          </cell>
          <cell r="AJ34" t="str">
            <v>BENDECIRÉ AL SEÑOR EN TODO TIEMPO</v>
          </cell>
          <cell r="AK34" t="str">
            <v>bendeciréalseñorentodotiempo</v>
          </cell>
          <cell r="AL34" t="str">
            <v>Sal 34 (33)</v>
          </cell>
          <cell r="AN34" t="str">
            <v>CANTO</v>
          </cell>
          <cell r="AO34" t="str">
            <v>BENDECIRÉ AL SEÑOR EN TODO TIEMPO</v>
          </cell>
          <cell r="AP34" t="str">
            <v>category: ["PreCatecumenado","Cuaresma","Laudes/Visperas","Antiguo Testamento"],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Pascua</v>
          </cell>
          <cell r="S35" t="str">
            <v/>
          </cell>
          <cell r="U35" t="str">
            <v/>
          </cell>
          <cell r="W35" t="str">
            <v/>
          </cell>
          <cell r="Y35" t="str">
            <v/>
          </cell>
          <cell r="AA35" t="str">
            <v/>
          </cell>
          <cell r="AC35" t="str">
            <v>"],</v>
          </cell>
          <cell r="AD35" t="str">
            <v>/cantos/resucito/b/bendicealmamiaayahveh.html</v>
          </cell>
          <cell r="AE35" t="str">
            <v>/cantos/resucito/b/bendicealmamiaayahveh.html</v>
          </cell>
          <cell r="AF35" t="str">
            <v>"},</v>
          </cell>
          <cell r="AG35" t="str">
            <v>b</v>
          </cell>
          <cell r="AH35" t="str">
            <v>p</v>
          </cell>
          <cell r="AI35" t="str">
            <v>{id:32,title: "bendicealmamiaayahvehBendice, alma mía, a Yahveh", subtitle: "Sal 103 (102)", category: ["PreCatecumenado","Pascua"],/cantos/resucito/b/bendicealmamiaayahveh.html/cantos/resucito/b/bendicealmamiaayahveh.html"},</v>
          </cell>
          <cell r="AJ35" t="str">
            <v>BENDICE, ALMA MÍA, A YAHVEH</v>
          </cell>
          <cell r="AK35" t="str">
            <v>bendice,almamía,ayahveh</v>
          </cell>
          <cell r="AL35" t="str">
            <v>Sal 103 (102)</v>
          </cell>
          <cell r="AN35" t="str">
            <v>CANTO</v>
          </cell>
          <cell r="AO35" t="str">
            <v>BENDICE, ALMA MÍA, A YAHVEH</v>
          </cell>
          <cell r="AP35" t="str">
            <v>category: ["PreCatecumenado","Pascua"],</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Liturgia</v>
          </cell>
          <cell r="Q36" t="str">
            <v/>
          </cell>
          <cell r="S36" t="str">
            <v/>
          </cell>
          <cell r="U36" t="str">
            <v/>
          </cell>
          <cell r="W36" t="str">
            <v/>
          </cell>
          <cell r="Y36" t="str">
            <v/>
          </cell>
          <cell r="AA36" t="str">
            <v/>
          </cell>
          <cell r="AC36" t="str">
            <v>"],</v>
          </cell>
          <cell r="AD36" t="str">
            <v>/cantos/resucito/b/bendiciondelagua.html</v>
          </cell>
          <cell r="AE36" t="str">
            <v>/cantos/resucito/b/bendiciondelagua.html</v>
          </cell>
          <cell r="AF36" t="str">
            <v>"},</v>
          </cell>
          <cell r="AG36" t="str">
            <v>b</v>
          </cell>
          <cell r="AH36" t="str">
            <v>l</v>
          </cell>
          <cell r="AI36" t="str">
            <v>{id:33,title: "bendiciondelaguaBendición del agua", subtitle: "De la liturgia bautismal de la Vigilia pascual", category: ["Liturgia"],/cantos/resucito/b/bendiciondelagua.html/cantos/resucito/b/bendiciondelagua.html"},</v>
          </cell>
          <cell r="AJ36" t="str">
            <v>BENDICIÓN DEL AGUA</v>
          </cell>
          <cell r="AK36" t="str">
            <v>bendicióndelagua</v>
          </cell>
          <cell r="AL36" t="str">
            <v>De la liturgia bautismal de la Vigilia pascual</v>
          </cell>
          <cell r="AN36" t="str">
            <v>CANTO</v>
          </cell>
          <cell r="AO36" t="str">
            <v>BENDICIÓN DEL AGUA</v>
          </cell>
          <cell r="AP36" t="str">
            <v>category: ["Liturgia"],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Penitencial</v>
          </cell>
          <cell r="S37" t="str">
            <v/>
          </cell>
          <cell r="U37" t="str">
            <v/>
          </cell>
          <cell r="W37" t="str">
            <v/>
          </cell>
          <cell r="Y37" t="str">
            <v/>
          </cell>
          <cell r="AA37" t="str">
            <v/>
          </cell>
          <cell r="AC37" t="str">
            <v>"],</v>
          </cell>
          <cell r="AD37" t="str">
            <v>/cantos/resucito/b/benditaerestumaria.html</v>
          </cell>
          <cell r="AE37" t="str">
            <v>/cantos/resucito/b/benditaerestumaria.html</v>
          </cell>
          <cell r="AF37" t="str">
            <v>"},</v>
          </cell>
          <cell r="AG37" t="str">
            <v>b</v>
          </cell>
          <cell r="AH37" t="str">
            <v>p</v>
          </cell>
          <cell r="AI37" t="str">
            <v>{id:34,title: "benditaerestumariaBendita eres tú, María", subtitle: "Lucas 1,42-45", category: ["PreCatecumenado","Penitencial"],/cantos/resucito/b/benditaerestumaria.html/cantos/resucito/b/benditaerestumaria.html"},</v>
          </cell>
          <cell r="AJ37" t="str">
            <v>BENDITA ERES TÚ, MARÍA</v>
          </cell>
          <cell r="AK37" t="str">
            <v>benditaerestú,maría</v>
          </cell>
          <cell r="AL37" t="str">
            <v>Lucas 1,42-45</v>
          </cell>
          <cell r="AN37" t="str">
            <v>CANTO</v>
          </cell>
          <cell r="AO37" t="str">
            <v>BENDITA ERES TÚ, MARÍA</v>
          </cell>
          <cell r="AP37" t="str">
            <v>category: ["PreCatecumenado","Penitencial"],</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Virgen</v>
          </cell>
          <cell r="S38" t="str">
            <v>","</v>
          </cell>
          <cell r="T38" t="str">
            <v>Entrada</v>
          </cell>
          <cell r="U38" t="str">
            <v>","</v>
          </cell>
          <cell r="V38" t="str">
            <v>Final</v>
          </cell>
          <cell r="W38" t="str">
            <v>","</v>
          </cell>
          <cell r="X38" t="str">
            <v>Nuevo Testamento</v>
          </cell>
          <cell r="Y38" t="str">
            <v/>
          </cell>
          <cell r="AA38" t="str">
            <v/>
          </cell>
          <cell r="AC38" t="str">
            <v>"],</v>
          </cell>
          <cell r="AD38" t="str">
            <v>/cantos/resucito/b/benditoeressenor.html</v>
          </cell>
          <cell r="AE38" t="str">
            <v>/cantos/resucito/b/benditoeressenor.html</v>
          </cell>
          <cell r="AF38" t="str">
            <v>"},</v>
          </cell>
          <cell r="AG38" t="str">
            <v>b</v>
          </cell>
          <cell r="AH38" t="str">
            <v>p</v>
          </cell>
          <cell r="AI38" t="str">
            <v>{id:35,title: "benditoeressenorBendito eres, Señor", subtitle: "Daniel 3,52-57", category: ["PreCatecumenado","Virgen","Entrada","Final","Nuevo Testamento"],/cantos/resucito/b/benditoeressenor.html/cantos/resucito/b/benditoeressenor.html"},</v>
          </cell>
          <cell r="AJ38" t="str">
            <v>BENDITO ERES, SEÑOR</v>
          </cell>
          <cell r="AK38" t="str">
            <v>benditoeres,señor</v>
          </cell>
          <cell r="AL38" t="str">
            <v>Daniel 3,52-57</v>
          </cell>
          <cell r="AN38" t="str">
            <v>CANTO</v>
          </cell>
          <cell r="AO38" t="str">
            <v>BENDITO ERES, SEÑOR</v>
          </cell>
          <cell r="AP38" t="str">
            <v>category: ["PreCatecumenado","Virgen","Entrada","Final","Nuevo Testamento"],</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Laudes/Visperas</v>
          </cell>
          <cell r="S39" t="str">
            <v>","</v>
          </cell>
          <cell r="T39" t="str">
            <v>Antiguo Testamento</v>
          </cell>
          <cell r="U39" t="str">
            <v/>
          </cell>
          <cell r="W39" t="str">
            <v/>
          </cell>
          <cell r="Y39" t="str">
            <v/>
          </cell>
          <cell r="AA39" t="str">
            <v/>
          </cell>
          <cell r="AC39" t="str">
            <v>"],</v>
          </cell>
          <cell r="AD39" t="str">
            <v>/cantos/resucito/b/benditoseadios.html</v>
          </cell>
          <cell r="AE39" t="str">
            <v>/cantos/resucito/b/benditoseadios.html</v>
          </cell>
          <cell r="AF39" t="str">
            <v>"},</v>
          </cell>
          <cell r="AG39" t="str">
            <v>b</v>
          </cell>
          <cell r="AH39" t="str">
            <v>p</v>
          </cell>
          <cell r="AI39" t="str">
            <v>{id:36,title: "benditoseadiosBendito sea Dios", subtitle: "Efesios 1,3-13", category: ["PreCatecumenado","Laudes/Visperas","Antiguo Testamento"],/cantos/resucito/b/benditoseadios.html/cantos/resucito/b/benditoseadios.html"},</v>
          </cell>
          <cell r="AJ39" t="str">
            <v>BENDITO SEA DIOS</v>
          </cell>
          <cell r="AK39" t="str">
            <v>benditoseadios</v>
          </cell>
          <cell r="AL39" t="str">
            <v>Efesios 1,3-13</v>
          </cell>
          <cell r="AN39" t="str">
            <v>CANTO</v>
          </cell>
          <cell r="AO39" t="str">
            <v>BENDITO SEA DIOS</v>
          </cell>
          <cell r="AP39" t="str">
            <v>category: ["PreCatecumenado","Laudes/Visperas","Antiguo Testamento"],</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
          </cell>
          <cell r="S40" t="str">
            <v/>
          </cell>
          <cell r="U40" t="str">
            <v/>
          </cell>
          <cell r="W40" t="str">
            <v/>
          </cell>
          <cell r="Y40" t="str">
            <v/>
          </cell>
          <cell r="AA40" t="str">
            <v/>
          </cell>
          <cell r="AC40" t="str">
            <v>"],</v>
          </cell>
          <cell r="AD40" t="str">
            <v>/cantos/resucito/b/benedictus.html</v>
          </cell>
          <cell r="AE40" t="str">
            <v>/cantos/resucito/b/benedictus.html</v>
          </cell>
          <cell r="AF40" t="str">
            <v>"},</v>
          </cell>
          <cell r="AG40" t="str">
            <v>b</v>
          </cell>
          <cell r="AH40" t="str">
            <v>p</v>
          </cell>
          <cell r="AI40" t="str">
            <v>{id:37,title: "benedictusBenedictus", subtitle: "Lucas 1,67-80", category: ["PreCatecumenado"],/cantos/resucito/b/benedictus.html/cantos/resucito/b/benedictus.html"},</v>
          </cell>
          <cell r="AJ40" t="str">
            <v>BENEDICTUS</v>
          </cell>
          <cell r="AK40" t="str">
            <v>benedictus</v>
          </cell>
          <cell r="AL40" t="str">
            <v>Lucas 1,67-80</v>
          </cell>
          <cell r="AN40" t="str">
            <v>CANTO</v>
          </cell>
          <cell r="AO40" t="str">
            <v>BENEDICTUS</v>
          </cell>
          <cell r="AP40" t="str">
            <v>category: ["PreCatecumenado"],</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Laudes/Visperas</v>
          </cell>
          <cell r="S41" t="str">
            <v>","</v>
          </cell>
          <cell r="T41" t="str">
            <v>Nuevo Testamento</v>
          </cell>
          <cell r="U41" t="str">
            <v/>
          </cell>
          <cell r="W41" t="str">
            <v/>
          </cell>
          <cell r="Y41" t="str">
            <v/>
          </cell>
          <cell r="AA41" t="str">
            <v/>
          </cell>
          <cell r="AC41" t="str">
            <v>"],</v>
          </cell>
          <cell r="AD41" t="str">
            <v>/cantos/resucito/c/cantadadios.html</v>
          </cell>
          <cell r="AE41" t="str">
            <v>/cantos/resucito/c/cantadadios.html</v>
          </cell>
          <cell r="AF41" t="str">
            <v>"},</v>
          </cell>
          <cell r="AG41" t="str">
            <v>c</v>
          </cell>
          <cell r="AH41" t="str">
            <v>p</v>
          </cell>
          <cell r="AI41" t="str">
            <v>{id:38,title: "cantadadiosCantad a Dios", subtitle: "Salmo 67 (68) 2.4-7", category: ["PreCatecumenado","Laudes/Visperas","Nuevo Testamento"],/cantos/resucito/c/cantadadios.html/cantos/resucito/c/cantadadios.html"},</v>
          </cell>
          <cell r="AJ41" t="str">
            <v>CANTAD A DIOS</v>
          </cell>
          <cell r="AK41" t="str">
            <v>cantadadios</v>
          </cell>
          <cell r="AL41" t="str">
            <v>Salmo 67 (68) 2.4-7</v>
          </cell>
          <cell r="AN41" t="str">
            <v>CANTO</v>
          </cell>
          <cell r="AO41" t="str">
            <v>CANTAD A DIOS</v>
          </cell>
          <cell r="AP41" t="str">
            <v>category: ["PreCatecumenado","Laudes/Visperas","Nuevo Testamento"],</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Cuaresma</v>
          </cell>
          <cell r="S42" t="str">
            <v>","</v>
          </cell>
          <cell r="T42" t="str">
            <v>Laudes/Visperas</v>
          </cell>
          <cell r="U42" t="str">
            <v>","</v>
          </cell>
          <cell r="V42" t="str">
            <v>Antiguo Testamento</v>
          </cell>
          <cell r="W42" t="str">
            <v/>
          </cell>
          <cell r="Y42" t="str">
            <v/>
          </cell>
          <cell r="AA42" t="str">
            <v/>
          </cell>
          <cell r="AC42" t="str">
            <v>"],</v>
          </cell>
          <cell r="AD42" t="str">
            <v>/cantos/resucito/c/cantadalsenor.html</v>
          </cell>
          <cell r="AE42" t="str">
            <v>/cantos/resucito/c/cantadalsenor.html</v>
          </cell>
          <cell r="AF42" t="str">
            <v>"},</v>
          </cell>
          <cell r="AG42" t="str">
            <v>c</v>
          </cell>
          <cell r="AH42" t="str">
            <v>p</v>
          </cell>
          <cell r="AI42" t="str">
            <v>{id:39,title: "cantadalsenorCantad al Señor", subtitle: "Salmo 117 (116)", category: ["PreCatecumenado","Cuaresma","Laudes/Visperas","Antiguo Testamento"],/cantos/resucito/c/cantadalsenor.html/cantos/resucito/c/cantadalsenor.html"},</v>
          </cell>
          <cell r="AJ42" t="str">
            <v>CANTAD AL SEÑOR</v>
          </cell>
          <cell r="AK42" t="str">
            <v>cantadalseñor</v>
          </cell>
          <cell r="AL42" t="str">
            <v>Salmo 117 (116)</v>
          </cell>
          <cell r="AN42" t="str">
            <v>CANTO</v>
          </cell>
          <cell r="AO42" t="str">
            <v>CANTAD AL SEÑOR</v>
          </cell>
          <cell r="AP42" t="str">
            <v>category: ["PreCatecumenado","Cuaresma","Laudes/Visperas","Antiguo Testamento"],</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Laudes/Visperas</v>
          </cell>
          <cell r="S43" t="str">
            <v>","</v>
          </cell>
          <cell r="T43" t="str">
            <v>Entrada</v>
          </cell>
          <cell r="U43" t="str">
            <v>","</v>
          </cell>
          <cell r="V43" t="str">
            <v>Final</v>
          </cell>
          <cell r="W43" t="str">
            <v>","</v>
          </cell>
          <cell r="X43" t="str">
            <v>Antiguo Testamento</v>
          </cell>
          <cell r="Y43" t="str">
            <v/>
          </cell>
          <cell r="AA43" t="str">
            <v/>
          </cell>
          <cell r="AC43" t="str">
            <v>"],</v>
          </cell>
          <cell r="AD43" t="str">
            <v>/cantos/resucito/c/canticodelostresjovenes.html</v>
          </cell>
          <cell r="AE43" t="str">
            <v>/cantos/resucito/c/canticodelostresjovenes.html</v>
          </cell>
          <cell r="AF43" t="str">
            <v>"},</v>
          </cell>
          <cell r="AG43" t="str">
            <v>c</v>
          </cell>
          <cell r="AH43" t="str">
            <v>p</v>
          </cell>
          <cell r="AI43" t="str">
            <v>{id:40,title: "canticodelostresjovenesCántico de los tres jóvenes", subtitle: "Daniel 3,57-58", category: ["PreCatecumenado","Laudes/Visperas","Entrada","Final","Antiguo Testamento"],/cantos/resucito/c/canticodelostresjovenes.html/cantos/resucito/c/canticodelostresjovenes.html"},</v>
          </cell>
          <cell r="AJ43" t="str">
            <v>CÁNTICO DE LOS TRES JÓVENES</v>
          </cell>
          <cell r="AK43" t="str">
            <v>cánticodelostresjóvenes</v>
          </cell>
          <cell r="AL43" t="str">
            <v>Daniel 3,57-58</v>
          </cell>
          <cell r="AN43" t="str">
            <v>CANTO</v>
          </cell>
          <cell r="AO43" t="str">
            <v>CÁNTICO DE LOS TRES JÓVENES</v>
          </cell>
          <cell r="AP43" t="str">
            <v>category: ["PreCatecumenado","Laudes/Visperas","Entrada","Final","Antiguo Testamento"],</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Laudes/Visperas</v>
          </cell>
          <cell r="S44" t="str">
            <v>","</v>
          </cell>
          <cell r="T44" t="str">
            <v>Antiguo Testamento</v>
          </cell>
          <cell r="U44" t="str">
            <v/>
          </cell>
          <cell r="W44" t="str">
            <v/>
          </cell>
          <cell r="Y44" t="str">
            <v/>
          </cell>
          <cell r="AA44" t="str">
            <v/>
          </cell>
          <cell r="AC44" t="str">
            <v>"],</v>
          </cell>
          <cell r="AD44" t="str">
            <v>/cantos/resucito/c/cantodemoises.html</v>
          </cell>
          <cell r="AE44" t="str">
            <v>/cantos/resucito/c/cantodemoises.html</v>
          </cell>
          <cell r="AF44" t="str">
            <v>"},</v>
          </cell>
          <cell r="AG44" t="str">
            <v>c</v>
          </cell>
          <cell r="AH44" t="str">
            <v>p</v>
          </cell>
          <cell r="AI44" t="str">
            <v>{id:41,title: "cantodemoisesCanto de Moisés", subtitle: "Éxodo 15,1-18", category: ["PreCatecumenado","Laudes/Visperas","Antiguo Testamento"],/cantos/resucito/c/cantodemoises.html/cantos/resucito/c/cantodemoises.html"},</v>
          </cell>
          <cell r="AJ44" t="str">
            <v>CANTO DE MOISÉS</v>
          </cell>
          <cell r="AK44" t="str">
            <v>cantodemoisés</v>
          </cell>
          <cell r="AL44" t="str">
            <v>Éxodo 15,1-18</v>
          </cell>
          <cell r="AN44" t="str">
            <v>CANTO</v>
          </cell>
          <cell r="AO44" t="str">
            <v>CANTO DE MOISÉS</v>
          </cell>
          <cell r="AP44" t="str">
            <v>category: ["PreCatecumenado","Laudes/Visperas","Antiguo Testamento"],</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Pascua</v>
          </cell>
          <cell r="S45" t="str">
            <v>","</v>
          </cell>
          <cell r="T45" t="str">
            <v>Antiguo Testamento</v>
          </cell>
          <cell r="U45" t="str">
            <v/>
          </cell>
          <cell r="W45" t="str">
            <v/>
          </cell>
          <cell r="Y45" t="str">
            <v/>
          </cell>
          <cell r="AA45" t="str">
            <v/>
          </cell>
          <cell r="AC45" t="str">
            <v>"],</v>
          </cell>
          <cell r="AD45" t="str">
            <v>/cantos/resucito/c/caritaschristiurgetnos.html</v>
          </cell>
          <cell r="AE45" t="str">
            <v>/cantos/resucito/c/caritaschristiurgetnos.html</v>
          </cell>
          <cell r="AF45" t="str">
            <v>"},</v>
          </cell>
          <cell r="AG45" t="str">
            <v>c</v>
          </cell>
          <cell r="AH45" t="str">
            <v>p</v>
          </cell>
          <cell r="AI45" t="str">
            <v>{id:42,title: "caritaschristiurgetnosCaritas Christi urget nos", subtitle: "2ª Corintios 5,14.15.17.21", category: ["PreCatecumenado","Pascua","Antiguo Testamento"],/cantos/resucito/c/caritaschristiurgetnos.html/cantos/resucito/c/caritaschristiurgetnos.html"},</v>
          </cell>
          <cell r="AJ45" t="str">
            <v>CARITAS CHRISTI URGET NOS</v>
          </cell>
          <cell r="AK45" t="str">
            <v>caritaschristiurgetnos</v>
          </cell>
          <cell r="AL45" t="str">
            <v>2ª Corintios 5,14.15.17.21</v>
          </cell>
          <cell r="AN45" t="str">
            <v>CANTO</v>
          </cell>
          <cell r="AO45" t="str">
            <v>CARITAS CHRISTI URGET NOS</v>
          </cell>
          <cell r="AP45" t="str">
            <v>category: ["PreCatecumenado","Pascua","Antiguo Testamento"],</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Nuevo Testamento</v>
          </cell>
          <cell r="S46" t="str">
            <v/>
          </cell>
          <cell r="U46" t="str">
            <v/>
          </cell>
          <cell r="W46" t="str">
            <v/>
          </cell>
          <cell r="Y46" t="str">
            <v/>
          </cell>
          <cell r="AA46" t="str">
            <v/>
          </cell>
          <cell r="AC46" t="str">
            <v>"],</v>
          </cell>
          <cell r="AD46" t="str">
            <v>/cantos/resucito/c/carmen63-(estanrotasmisataduras).html</v>
          </cell>
          <cell r="AE46" t="str">
            <v>/cantos/resucito/c/carmen63-(estanrotasmisataduras).html</v>
          </cell>
          <cell r="AF46" t="str">
            <v>"},</v>
          </cell>
          <cell r="AG46" t="str">
            <v>c</v>
          </cell>
          <cell r="AH46" t="str">
            <v>p</v>
          </cell>
          <cell r="AI46" t="str">
            <v>{id:43,title: "carmen63(estanrotasmisataduras)Carmen 63 - (ESTÁN ROTAS MIS ATADURAS )", subtitle: "(Rabindranath Tagore)*", category: ["PreCatecumenado","Nuevo Testamento"],/cantos/resucito/c/carmen63-(estanrotasmisataduras).html/cantos/resucito/c/carmen63-(estanrotasmisataduras).html"},</v>
          </cell>
          <cell r="AJ46" t="str">
            <v>CARMEN 63 - (ESTÁN ROTAS MIS ATADURAS )</v>
          </cell>
          <cell r="AK46" t="str">
            <v>carmen63-(estánrotasmisataduras)</v>
          </cell>
          <cell r="AL46" t="str">
            <v>(Rabindranath Tagore)*</v>
          </cell>
          <cell r="AN46" t="str">
            <v>CANTO</v>
          </cell>
          <cell r="AO46" t="str">
            <v>CARMEN 63 - (ESTÁN ROTAS MIS ATADURAS )</v>
          </cell>
          <cell r="AP46" t="str">
            <v>category: ["PreCatecumenado","Nuevo Testamento"],</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Liturgia</v>
          </cell>
          <cell r="Q47" t="str">
            <v>","</v>
          </cell>
          <cell r="R47" t="str">
            <v>Nuevo Testamento</v>
          </cell>
          <cell r="S47" t="str">
            <v/>
          </cell>
          <cell r="U47" t="str">
            <v/>
          </cell>
          <cell r="W47" t="str">
            <v/>
          </cell>
          <cell r="Y47" t="str">
            <v/>
          </cell>
          <cell r="AA47" t="str">
            <v/>
          </cell>
          <cell r="AC47" t="str">
            <v>"],</v>
          </cell>
          <cell r="AD47" t="str">
            <v>/cantos/resucito/c/celebracionpenitencial(bendicionpenitencial).html</v>
          </cell>
          <cell r="AE47" t="str">
            <v>/cantos/resucito/c/celebracionpenitencial(bendicionpenitencial).html</v>
          </cell>
          <cell r="AF47" t="str">
            <v>"},</v>
          </cell>
          <cell r="AG47" t="str">
            <v>c</v>
          </cell>
          <cell r="AH47" t="str">
            <v>l</v>
          </cell>
          <cell r="AI47" t="str">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ell>
          <cell r="AJ47" t="str">
            <v>CELEBRACIÓN PENITENCIAL (BENDICIÓN PENITENCIAL )</v>
          </cell>
          <cell r="AK47" t="str">
            <v>celebraciónpenitencial(bendiciónpenitencial)</v>
          </cell>
          <cell r="AL47" t="str">
            <v>Acción de gracias</v>
          </cell>
          <cell r="AN47" t="str">
            <v>CANTO</v>
          </cell>
          <cell r="AO47" t="str">
            <v>CELEBRACIÓN PENITENCIAL (BENDICIÓN PENITENCIAL )</v>
          </cell>
          <cell r="AP47" t="str">
            <v>category: ["Liturgia","Nuevo Testamento"],</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Pascua</v>
          </cell>
          <cell r="S48" t="str">
            <v>","</v>
          </cell>
          <cell r="T48" t="str">
            <v>Comunión</v>
          </cell>
          <cell r="U48" t="str">
            <v/>
          </cell>
          <cell r="W48" t="str">
            <v/>
          </cell>
          <cell r="Y48" t="str">
            <v/>
          </cell>
          <cell r="AA48" t="str">
            <v/>
          </cell>
          <cell r="AC48" t="str">
            <v>"],</v>
          </cell>
          <cell r="AD48" t="str">
            <v>/cantos/resucito/c/comocondenadosamuerte.html</v>
          </cell>
          <cell r="AE48" t="str">
            <v>/cantos/resucito/c/comocondenadosamuerte.html</v>
          </cell>
          <cell r="AF48" t="str">
            <v>"},</v>
          </cell>
          <cell r="AG48" t="str">
            <v>c</v>
          </cell>
          <cell r="AH48" t="str">
            <v>p</v>
          </cell>
          <cell r="AI48" t="str">
            <v>{id:45,title: "comocondenadosamuerteComo condenados a muerte", subtitle: "1ª Corintios 4,9-13", category: ["PreCatecumenado","Pascua","Comunión"],/cantos/resucito/c/comocondenadosamuerte.html/cantos/resucito/c/comocondenadosamuerte.html"},</v>
          </cell>
          <cell r="AJ48" t="str">
            <v>COMO CONDENADOS A MUERTE</v>
          </cell>
          <cell r="AK48" t="str">
            <v>comocondenadosamuerte</v>
          </cell>
          <cell r="AL48" t="str">
            <v>1ª Corintios 4,9-13</v>
          </cell>
          <cell r="AN48" t="str">
            <v>CANTO</v>
          </cell>
          <cell r="AO48" t="str">
            <v>COMO CONDENADOS A MUERTE</v>
          </cell>
          <cell r="AP48" t="str">
            <v>category: ["PreCatecumenado","Pascua","Comunión"],</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Laudes/Visperas</v>
          </cell>
          <cell r="S49" t="str">
            <v>","</v>
          </cell>
          <cell r="T49" t="str">
            <v>Entrada</v>
          </cell>
          <cell r="U49" t="str">
            <v>","</v>
          </cell>
          <cell r="V49" t="str">
            <v>Comunión</v>
          </cell>
          <cell r="W49" t="str">
            <v/>
          </cell>
          <cell r="Y49" t="str">
            <v/>
          </cell>
          <cell r="AA49" t="str">
            <v/>
          </cell>
          <cell r="AC49" t="str">
            <v>"],</v>
          </cell>
          <cell r="AD49" t="str">
            <v>/cantos/resucito/c/comodestilalamiel.html</v>
          </cell>
          <cell r="AE49" t="str">
            <v>/cantos/resucito/c/comodestilalamiel.html</v>
          </cell>
          <cell r="AF49" t="str">
            <v>"},</v>
          </cell>
          <cell r="AG49" t="str">
            <v>c</v>
          </cell>
          <cell r="AH49" t="str">
            <v>e</v>
          </cell>
          <cell r="AI49" t="str">
            <v>{id:46,title: "comodestilalamielComo destila la miel", subtitle: "Oda XL de Salomón", category: ["Elección","Laudes/Visperas","Entrada","Comunión"],/cantos/resucito/c/comodestilalamiel.html/cantos/resucito/c/comodestilalamiel.html"},</v>
          </cell>
          <cell r="AJ49" t="str">
            <v>COMO DESTILA LA MIEL</v>
          </cell>
          <cell r="AK49" t="str">
            <v>comodestilalamiel</v>
          </cell>
          <cell r="AL49" t="str">
            <v>Oda XL de Salomón</v>
          </cell>
          <cell r="AN49" t="str">
            <v>CANTO</v>
          </cell>
          <cell r="AO49" t="str">
            <v>COMO DESTILA LA MIEL</v>
          </cell>
          <cell r="AP49" t="str">
            <v>category: ["Elección","Laudes/Visperas","Entrada","Comunión"],</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Paz</v>
          </cell>
          <cell r="S50" t="str">
            <v>","</v>
          </cell>
          <cell r="T50" t="str">
            <v>Antiguo Testamento</v>
          </cell>
          <cell r="U50" t="str">
            <v/>
          </cell>
          <cell r="W50" t="str">
            <v/>
          </cell>
          <cell r="Y50" t="str">
            <v/>
          </cell>
          <cell r="AA50" t="str">
            <v/>
          </cell>
          <cell r="AC50" t="str">
            <v>"],</v>
          </cell>
          <cell r="AD50" t="str">
            <v>/cantos/resucito/c/comoelimpulsoquesientelaira.html</v>
          </cell>
          <cell r="AE50" t="str">
            <v>/cantos/resucito/c/comoelimpulsoquesientelaira.html</v>
          </cell>
          <cell r="AF50" t="str">
            <v>"},</v>
          </cell>
          <cell r="AG50" t="str">
            <v>c</v>
          </cell>
          <cell r="AH50" t="str">
            <v>c</v>
          </cell>
          <cell r="AI50" t="str">
            <v>{id:47,title: "comoelimpulsoquesientelairaComo el impulso que siente la ira", subtitle: "Oda VII de Salomón", category: ["Catecumenado","Paz","Antiguo Testamento"],/cantos/resucito/c/comoelimpulsoquesientelaira.html/cantos/resucito/c/comoelimpulsoquesientelaira.html"},</v>
          </cell>
          <cell r="AJ50" t="str">
            <v>COMO EL IMPULSO QUE SIENTE LA IRA</v>
          </cell>
          <cell r="AK50" t="str">
            <v>comoelimpulsoquesientelaira</v>
          </cell>
          <cell r="AL50" t="str">
            <v>Oda VII de Salomón</v>
          </cell>
          <cell r="AN50" t="str">
            <v>CANTO</v>
          </cell>
          <cell r="AO50" t="str">
            <v>COMO EL IMPULSO QUE SIENTE LA IRA</v>
          </cell>
          <cell r="AP50" t="str">
            <v>category: ["Catecumenado","Paz","Antiguo Testamento"],</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Cuaresma</v>
          </cell>
          <cell r="S51" t="str">
            <v>","</v>
          </cell>
          <cell r="T51" t="str">
            <v>Laudes/Visperas</v>
          </cell>
          <cell r="U51" t="str">
            <v>","</v>
          </cell>
          <cell r="V51" t="str">
            <v>Antiguo Testamento</v>
          </cell>
          <cell r="W51" t="str">
            <v/>
          </cell>
          <cell r="Y51" t="str">
            <v/>
          </cell>
          <cell r="AA51" t="str">
            <v/>
          </cell>
          <cell r="AC51" t="str">
            <v>"],</v>
          </cell>
          <cell r="AD51" t="str">
            <v>/cantos/resucito/c/comoesmaravilloso.html</v>
          </cell>
          <cell r="AE51" t="str">
            <v>/cantos/resucito/c/comoesmaravilloso.html</v>
          </cell>
          <cell r="AF51" t="str">
            <v>"},</v>
          </cell>
          <cell r="AG51" t="str">
            <v>c</v>
          </cell>
          <cell r="AH51" t="str">
            <v>p</v>
          </cell>
          <cell r="AI51" t="str">
            <v>{id:48,title: "comoesmaravillosoCómo es maravilloso", subtitle: "Salmo 133 (132)", category: ["PreCatecumenado","Cuaresma","Laudes/Visperas","Antiguo Testamento"],/cantos/resucito/c/comoesmaravilloso.html/cantos/resucito/c/comoesmaravilloso.html"},</v>
          </cell>
          <cell r="AJ51" t="str">
            <v>CÓMO ES MARAVILLOSO</v>
          </cell>
          <cell r="AK51" t="str">
            <v>cómoesmaravilloso</v>
          </cell>
          <cell r="AL51" t="str">
            <v>Salmo 133 (132)</v>
          </cell>
          <cell r="AN51" t="str">
            <v>CANTO</v>
          </cell>
          <cell r="AO51" t="str">
            <v>CÓMO ES MARAVILLOSO</v>
          </cell>
          <cell r="AP51" t="str">
            <v>category: ["PreCatecumenado","Cuaresma","Laudes/Visperas","Antiguo Testamento"],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Pascua</v>
          </cell>
          <cell r="S52" t="str">
            <v>","</v>
          </cell>
          <cell r="T52" t="str">
            <v>Comunión</v>
          </cell>
          <cell r="U52" t="str">
            <v>","</v>
          </cell>
          <cell r="V52" t="str">
            <v>Antiguo Testamento</v>
          </cell>
          <cell r="W52" t="str">
            <v/>
          </cell>
          <cell r="Y52" t="str">
            <v/>
          </cell>
          <cell r="AA52" t="str">
            <v/>
          </cell>
          <cell r="AC52" t="str">
            <v>"],</v>
          </cell>
          <cell r="AD52" t="str">
            <v>/cantos/resucito/c/comolacierva.html</v>
          </cell>
          <cell r="AE52" t="str">
            <v>/cantos/resucito/c/comolacierva.html</v>
          </cell>
          <cell r="AF52" t="str">
            <v>"},</v>
          </cell>
          <cell r="AG52" t="str">
            <v>c</v>
          </cell>
          <cell r="AH52" t="str">
            <v>p</v>
          </cell>
          <cell r="AI52" t="str">
            <v>{id:49,title: "comolaciervaComo la cierva", subtitle: "Salmo 42-43 (41-42)", category: ["PreCatecumenado","Pascua","Comunión","Antiguo Testamento"],/cantos/resucito/c/comolacierva.html/cantos/resucito/c/comolacierva.html"},</v>
          </cell>
          <cell r="AJ52" t="str">
            <v>COMO LA CIERVA</v>
          </cell>
          <cell r="AK52" t="str">
            <v>comolacierva</v>
          </cell>
          <cell r="AL52" t="str">
            <v>Salmo 42-43 (41-42)</v>
          </cell>
          <cell r="AN52" t="str">
            <v>CANTO</v>
          </cell>
          <cell r="AO52" t="str">
            <v>COMO LA CIERVA</v>
          </cell>
          <cell r="AP52" t="str">
            <v>category: ["PreCatecumenado","Pascua","Comunión","Antiguo Testamento"],</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Adviento</v>
          </cell>
          <cell r="S53" t="str">
            <v>","</v>
          </cell>
          <cell r="T53" t="str">
            <v>Entrada</v>
          </cell>
          <cell r="U53" t="str">
            <v>","</v>
          </cell>
          <cell r="V53" t="str">
            <v>Paz</v>
          </cell>
          <cell r="W53" t="str">
            <v>","</v>
          </cell>
          <cell r="X53" t="str">
            <v>Final</v>
          </cell>
          <cell r="Y53" t="str">
            <v>","</v>
          </cell>
          <cell r="Z53" t="str">
            <v>Antiguo Testamento</v>
          </cell>
          <cell r="AA53" t="str">
            <v/>
          </cell>
          <cell r="AC53" t="str">
            <v>"],</v>
          </cell>
          <cell r="AD53" t="str">
            <v>/cantos/resucito/c/comolirioentreloscardos.html</v>
          </cell>
          <cell r="AE53" t="str">
            <v>/cantos/resucito/c/comolirioentreloscardos.html</v>
          </cell>
          <cell r="AF53" t="str">
            <v>"},</v>
          </cell>
          <cell r="AG53" t="str">
            <v>c</v>
          </cell>
          <cell r="AH53" t="str">
            <v>e</v>
          </cell>
          <cell r="AI53" t="str">
            <v>{id:50,title: "comolirioentreloscardosComo lirio entre los cardos", subtitle: "Cantar de los cantares 1,13ss ", category: ["Elección","Adviento","Entrada","Paz","Final","Antiguo Testamento"],/cantos/resucito/c/comolirioentreloscardos.html/cantos/resucito/c/comolirioentreloscardos.html"},</v>
          </cell>
          <cell r="AJ53" t="str">
            <v>COMO LIRIO ENTRE LOS CARDOS</v>
          </cell>
          <cell r="AK53" t="str">
            <v>comolirioentreloscardos</v>
          </cell>
          <cell r="AL53" t="str">
            <v xml:space="preserve">Cantar de los cantares 1,13ss </v>
          </cell>
          <cell r="AN53" t="str">
            <v>CANTO</v>
          </cell>
          <cell r="AO53" t="str">
            <v>COMO LIRIO ENTRE LOS CARDOS</v>
          </cell>
          <cell r="AP53" t="str">
            <v>category: ["Elección","Adviento","Entrada","Paz","Final","Antiguo Testamento"],</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Fracción del Pan</v>
          </cell>
          <cell r="S54" t="str">
            <v/>
          </cell>
          <cell r="U54" t="str">
            <v/>
          </cell>
          <cell r="W54" t="str">
            <v/>
          </cell>
          <cell r="Y54" t="str">
            <v/>
          </cell>
          <cell r="AA54" t="str">
            <v/>
          </cell>
          <cell r="AC54" t="str">
            <v>"],</v>
          </cell>
          <cell r="AD54" t="str">
            <v>/cantos/resucito/c/comoovejaqueve.html</v>
          </cell>
          <cell r="AE54" t="str">
            <v>/cantos/resucito/c/comoovejaqueve.html</v>
          </cell>
          <cell r="AF54" t="str">
            <v>"},</v>
          </cell>
          <cell r="AG54" t="str">
            <v>c</v>
          </cell>
          <cell r="AH54" t="str">
            <v>p</v>
          </cell>
          <cell r="AI54" t="str">
            <v>{id:51,title: "comoovejaqueveComo oveja que ve", subtitle: "Kontáklon (Romano el Meloda)", category: ["PreCatecumenado","Fracción del Pan"],/cantos/resucito/c/comoovejaqueve.html/cantos/resucito/c/comoovejaqueve.html"},</v>
          </cell>
          <cell r="AJ54" t="str">
            <v>COMO OVEJA QUE VE</v>
          </cell>
          <cell r="AK54" t="str">
            <v>comoovejaqueve</v>
          </cell>
          <cell r="AL54" t="str">
            <v>Kontáklon (Romano el Meloda)</v>
          </cell>
          <cell r="AN54" t="str">
            <v>CANTO</v>
          </cell>
          <cell r="AO54" t="str">
            <v>COMO OVEJA QUE VE</v>
          </cell>
          <cell r="AP54" t="str">
            <v>category: ["PreCatecumenado","Fracción del Pan"],</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
          </cell>
          <cell r="S55" t="str">
            <v/>
          </cell>
          <cell r="U55" t="str">
            <v/>
          </cell>
          <cell r="W55" t="str">
            <v/>
          </cell>
          <cell r="Y55" t="str">
            <v/>
          </cell>
          <cell r="AA55" t="str">
            <v/>
          </cell>
          <cell r="AC55" t="str">
            <v>"],</v>
          </cell>
          <cell r="AD55" t="str">
            <v>/cantos/resucito/c/consoladamipueblo.html</v>
          </cell>
          <cell r="AE55" t="str">
            <v>/cantos/resucito/c/consoladamipueblo.html</v>
          </cell>
          <cell r="AF55" t="str">
            <v>"},</v>
          </cell>
          <cell r="AG55" t="str">
            <v>c</v>
          </cell>
          <cell r="AH55" t="str">
            <v>p</v>
          </cell>
          <cell r="AI55" t="str">
            <v>{id:52,title: "consoladamipuebloConsolad a mi pueblo", subtitle: "Isaías 40,1-11 - Melodía hebraica ", category: ["PreCatecumenado"],/cantos/resucito/c/consoladamipueblo.html/cantos/resucito/c/consoladamipueblo.html"},</v>
          </cell>
          <cell r="AJ55" t="str">
            <v>CONSOLAD A MI PUEBLO</v>
          </cell>
          <cell r="AK55" t="str">
            <v>consoladamipueblo</v>
          </cell>
          <cell r="AL55" t="str">
            <v xml:space="preserve">Isaías 40,1-11 - Melodía hebraica </v>
          </cell>
          <cell r="AN55" t="str">
            <v>CANTO</v>
          </cell>
          <cell r="AO55" t="str">
            <v>CONSOLAD A MI PUEBLO</v>
          </cell>
          <cell r="AP55" t="str">
            <v>category: ["PreCatecumenado"],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Liturgia</v>
          </cell>
          <cell r="Q56" t="str">
            <v>","</v>
          </cell>
          <cell r="R56" t="str">
            <v>Entrada</v>
          </cell>
          <cell r="S56" t="str">
            <v/>
          </cell>
          <cell r="U56" t="str">
            <v/>
          </cell>
          <cell r="W56" t="str">
            <v/>
          </cell>
          <cell r="Y56" t="str">
            <v/>
          </cell>
          <cell r="AA56" t="str">
            <v/>
          </cell>
          <cell r="AC56" t="str">
            <v>"],</v>
          </cell>
          <cell r="AD56" t="str">
            <v>/cantos/resucito/c/corderodedios.html</v>
          </cell>
          <cell r="AE56" t="str">
            <v>/cantos/resucito/c/corderodedios.html</v>
          </cell>
          <cell r="AF56" t="str">
            <v>"},</v>
          </cell>
          <cell r="AG56" t="str">
            <v>c</v>
          </cell>
          <cell r="AH56" t="str">
            <v>l</v>
          </cell>
          <cell r="AI56" t="str">
            <v>{id:53,title: "corderodediosCordero de Dios", subtitle: "Después de la consagración", category: ["Liturgia","Entrada"],/cantos/resucito/c/corderodedios.html/cantos/resucito/c/corderodedios.html"},</v>
          </cell>
          <cell r="AJ56" t="str">
            <v>CORDERO DE DIOS</v>
          </cell>
          <cell r="AK56" t="str">
            <v>corderodedios</v>
          </cell>
          <cell r="AL56" t="str">
            <v>Después de la consagración</v>
          </cell>
          <cell r="AN56" t="str">
            <v>CANTO</v>
          </cell>
          <cell r="AO56" t="str">
            <v>CORDERO DE DIOS</v>
          </cell>
          <cell r="AP56" t="str">
            <v>category: ["Liturgia","Entrada"],</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Liturgia</v>
          </cell>
          <cell r="Q57" t="str">
            <v>","</v>
          </cell>
          <cell r="R57" t="str">
            <v>Pascua</v>
          </cell>
          <cell r="S57" t="str">
            <v>","</v>
          </cell>
          <cell r="T57" t="str">
            <v>Laudes/Visperas</v>
          </cell>
          <cell r="U57" t="str">
            <v>","</v>
          </cell>
          <cell r="V57" t="str">
            <v>Comunión</v>
          </cell>
          <cell r="W57" t="str">
            <v>","</v>
          </cell>
          <cell r="X57" t="str">
            <v>Antiguo Testamento</v>
          </cell>
          <cell r="Y57" t="str">
            <v/>
          </cell>
          <cell r="AA57" t="str">
            <v/>
          </cell>
          <cell r="AC57" t="str">
            <v>"],</v>
          </cell>
          <cell r="AD57" t="str">
            <v>/cantos/resucito/c/credo.html</v>
          </cell>
          <cell r="AE57" t="str">
            <v>/cantos/resucito/c/credo.html</v>
          </cell>
          <cell r="AF57" t="str">
            <v>"},</v>
          </cell>
          <cell r="AG57" t="str">
            <v>c</v>
          </cell>
          <cell r="AH57" t="str">
            <v>l</v>
          </cell>
          <cell r="AI57" t="str">
            <v>{id:54,title: "credoCredo", subtitle: "Símbolo Apostólico", category: ["Liturgia","Pascua","Laudes/Visperas","Comunión","Antiguo Testamento"],/cantos/resucito/c/credo.html/cantos/resucito/c/credo.html"},</v>
          </cell>
          <cell r="AJ57" t="str">
            <v>CREDO</v>
          </cell>
          <cell r="AK57" t="str">
            <v>credo</v>
          </cell>
          <cell r="AL57" t="str">
            <v>Símbolo Apostólico</v>
          </cell>
          <cell r="AN57" t="str">
            <v>CANTO</v>
          </cell>
          <cell r="AO57" t="str">
            <v>CREDO</v>
          </cell>
          <cell r="AP57" t="str">
            <v>category: ["Liturgia","Pascua","Laudes/Visperas","Comunión","Antiguo Testamento"],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Cuaresma</v>
          </cell>
          <cell r="S58" t="str">
            <v>","</v>
          </cell>
          <cell r="T58" t="str">
            <v>Entrada</v>
          </cell>
          <cell r="U58" t="str">
            <v>","</v>
          </cell>
          <cell r="V58" t="str">
            <v>Final</v>
          </cell>
          <cell r="W58" t="str">
            <v>","</v>
          </cell>
          <cell r="X58" t="str">
            <v>Antiguo Testamento</v>
          </cell>
          <cell r="Y58" t="str">
            <v/>
          </cell>
          <cell r="AA58" t="str">
            <v/>
          </cell>
          <cell r="AC58" t="str">
            <v>"],</v>
          </cell>
          <cell r="AD58" t="str">
            <v>/cantos/resucito/c/cristoeslaluz.html</v>
          </cell>
          <cell r="AE58" t="str">
            <v>/cantos/resucito/c/cristoeslaluz.html</v>
          </cell>
          <cell r="AF58" t="str">
            <v>"},</v>
          </cell>
          <cell r="AG58" t="str">
            <v>c</v>
          </cell>
          <cell r="AH58" t="str">
            <v>p</v>
          </cell>
          <cell r="AI58" t="str">
            <v>{id:55,title: "cristoeslaluzCristo es la luz", subtitle: "Himno - Juan 8,12; 14,6", category: ["PreCatecumenado","Cuaresma","Entrada","Final","Antiguo Testamento"],/cantos/resucito/c/cristoeslaluz.html/cantos/resucito/c/cristoeslaluz.html"},</v>
          </cell>
          <cell r="AJ58" t="str">
            <v>CRISTO ES LA LUZ</v>
          </cell>
          <cell r="AK58" t="str">
            <v>cristoeslaluz</v>
          </cell>
          <cell r="AL58" t="str">
            <v>Himno - Juan 8,12; 14,6</v>
          </cell>
          <cell r="AN58" t="str">
            <v>CANTO</v>
          </cell>
          <cell r="AO58" t="str">
            <v>CRISTO ES LA LUZ</v>
          </cell>
          <cell r="AP58" t="str">
            <v>category: ["PreCatecumenado","Cuaresma","Entrada","Final","Antiguo Testamento"],</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Pascua</v>
          </cell>
          <cell r="S59" t="str">
            <v>","</v>
          </cell>
          <cell r="T59" t="str">
            <v>Laudes/Visperas</v>
          </cell>
          <cell r="U59" t="str">
            <v>","</v>
          </cell>
          <cell r="V59" t="str">
            <v>Antiguo Testamento</v>
          </cell>
          <cell r="W59" t="str">
            <v/>
          </cell>
          <cell r="Y59" t="str">
            <v/>
          </cell>
          <cell r="AA59" t="str">
            <v/>
          </cell>
          <cell r="AC59" t="str">
            <v>"],</v>
          </cell>
          <cell r="AD59" t="str">
            <v>/cantos/resucito/c/cuandodormia.html</v>
          </cell>
          <cell r="AE59" t="str">
            <v>/cantos/resucito/c/cuandodormia.html</v>
          </cell>
          <cell r="AF59" t="str">
            <v>"},</v>
          </cell>
          <cell r="AG59" t="str">
            <v>c</v>
          </cell>
          <cell r="AH59" t="str">
            <v>c</v>
          </cell>
          <cell r="AI59" t="str">
            <v>{id:56,title: "cuandodormiaCuando dormía", subtitle: "Cantar de los Cantares 5,2ss ", category: ["Catecumenado","Pascua","Laudes/Visperas","Antiguo Testamento"],/cantos/resucito/c/cuandodormia.html/cantos/resucito/c/cuandodormia.html"},</v>
          </cell>
          <cell r="AJ59" t="str">
            <v>CUANDO DORMÍA</v>
          </cell>
          <cell r="AK59" t="str">
            <v>cuandodormía</v>
          </cell>
          <cell r="AL59" t="str">
            <v xml:space="preserve">Cantar de los Cantares 5,2ss </v>
          </cell>
          <cell r="AN59" t="str">
            <v>CANTO</v>
          </cell>
          <cell r="AO59" t="str">
            <v>CUANDO DORMÍA</v>
          </cell>
          <cell r="AP59" t="str">
            <v>category: ["Catecumenado","Pascua","Laudes/Visperas","Antiguo Testamento"],</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Pascua</v>
          </cell>
          <cell r="S60" t="str">
            <v>","</v>
          </cell>
          <cell r="T60" t="str">
            <v>Paz</v>
          </cell>
          <cell r="U60" t="str">
            <v>","</v>
          </cell>
          <cell r="V60" t="str">
            <v>Final</v>
          </cell>
          <cell r="W60" t="str">
            <v/>
          </cell>
          <cell r="Y60" t="str">
            <v/>
          </cell>
          <cell r="AA60" t="str">
            <v/>
          </cell>
          <cell r="AC60" t="str">
            <v>"],</v>
          </cell>
          <cell r="AD60" t="str">
            <v>/cantos/resucito/c/cuandoelsenor.html</v>
          </cell>
          <cell r="AE60" t="str">
            <v>/cantos/resucito/c/cuandoelsenor.html</v>
          </cell>
          <cell r="AF60" t="str">
            <v>"},</v>
          </cell>
          <cell r="AG60" t="str">
            <v>c</v>
          </cell>
          <cell r="AH60" t="str">
            <v>p</v>
          </cell>
          <cell r="AI60" t="str">
            <v>{id:57,title: "cuandoelsenorCuando el Señor", subtitle: "Salmo 126 (125)", category: ["PreCatecumenado","Pascua","Paz","Final"],/cantos/resucito/c/cuandoelsenor.html/cantos/resucito/c/cuandoelsenor.html"},</v>
          </cell>
          <cell r="AJ60" t="str">
            <v>CUANDO EL SEÑOR</v>
          </cell>
          <cell r="AK60" t="str">
            <v>cuandoelseñor</v>
          </cell>
          <cell r="AL60" t="str">
            <v>Salmo 126 (125)</v>
          </cell>
          <cell r="AN60" t="str">
            <v>CANTO</v>
          </cell>
          <cell r="AO60" t="str">
            <v>CUANDO EL SEÑOR</v>
          </cell>
          <cell r="AP60" t="str">
            <v>category: ["PreCatecumenado","Pascua","Paz","Final"],</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Pascua</v>
          </cell>
          <cell r="S61" t="str">
            <v>","</v>
          </cell>
          <cell r="T61" t="str">
            <v>Paz</v>
          </cell>
          <cell r="U61" t="str">
            <v/>
          </cell>
          <cell r="W61" t="str">
            <v/>
          </cell>
          <cell r="Y61" t="str">
            <v/>
          </cell>
          <cell r="AA61" t="str">
            <v/>
          </cell>
          <cell r="AC61" t="str">
            <v>"],</v>
          </cell>
          <cell r="AD61" t="str">
            <v>/cantos/resucito/c/cuandoisraelsaliodeegipto.html</v>
          </cell>
          <cell r="AE61" t="str">
            <v>/cantos/resucito/c/cuandoisraelsaliodeegipto.html</v>
          </cell>
          <cell r="AF61" t="str">
            <v>"},</v>
          </cell>
          <cell r="AG61" t="str">
            <v>c</v>
          </cell>
          <cell r="AH61" t="str">
            <v>p</v>
          </cell>
          <cell r="AI61" t="str">
            <v>{id:58,title: "cuandoisraelsaliodeegiptoCuando Israel salió de Egipto", subtitle: "Salmo 114 (113)", category: ["PreCatecumenado","Pascua","Paz"],/cantos/resucito/c/cuandoisraelsaliodeegipto.html/cantos/resucito/c/cuandoisraelsaliodeegipto.html"},</v>
          </cell>
          <cell r="AJ61" t="str">
            <v>CUANDO ISRAEL SALIÓ DE EGIPTO</v>
          </cell>
          <cell r="AK61" t="str">
            <v>cuandoisraelsaliódeegipto</v>
          </cell>
          <cell r="AL61" t="str">
            <v>Salmo 114 (113)</v>
          </cell>
          <cell r="AN61" t="str">
            <v>CANTO</v>
          </cell>
          <cell r="AO61" t="str">
            <v>CUANDO ISRAEL SALIÓ DE EGIPTO</v>
          </cell>
          <cell r="AP61" t="str">
            <v>category: ["PreCatecumenado","Pascua","Paz"],</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Cuaresma</v>
          </cell>
          <cell r="S62" t="str">
            <v>","</v>
          </cell>
          <cell r="T62" t="str">
            <v>Antiguo Testamento</v>
          </cell>
          <cell r="U62" t="str">
            <v/>
          </cell>
          <cell r="W62" t="str">
            <v/>
          </cell>
          <cell r="Y62" t="str">
            <v/>
          </cell>
          <cell r="AA62" t="str">
            <v/>
          </cell>
          <cell r="AC62" t="str">
            <v>"],</v>
          </cell>
          <cell r="AD62" t="str">
            <v>/cantos/resucito/d/dayenu.html</v>
          </cell>
          <cell r="AE62" t="str">
            <v>/cantos/resucito/d/dayenu.html</v>
          </cell>
          <cell r="AF62" t="str">
            <v>"},</v>
          </cell>
          <cell r="AG62" t="str">
            <v>d</v>
          </cell>
          <cell r="AH62" t="str">
            <v>p</v>
          </cell>
          <cell r="AI62" t="str">
            <v>{id:59,title: "dayenuDayenú", subtitle: "De la Hagadá de Pésaj hebrea", category: ["PreCatecumenado","Cuaresma","Antiguo Testamento"],/cantos/resucito/d/dayenu.html/cantos/resucito/d/dayenu.html"},</v>
          </cell>
          <cell r="AJ62" t="str">
            <v>DAYENÚ</v>
          </cell>
          <cell r="AK62" t="str">
            <v>dayenú</v>
          </cell>
          <cell r="AL62" t="str">
            <v>De la Hagadá de Pésaj hebrea</v>
          </cell>
          <cell r="AN62" t="str">
            <v>CANTO</v>
          </cell>
          <cell r="AO62" t="str">
            <v>DAYENÚ</v>
          </cell>
          <cell r="AP62" t="str">
            <v>category: ["PreCatecumenado","Cuaresma","Antiguo Testamento"],</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Adviento</v>
          </cell>
          <cell r="S63" t="str">
            <v>","</v>
          </cell>
          <cell r="T63" t="str">
            <v>Virgen</v>
          </cell>
          <cell r="U63" t="str">
            <v>","</v>
          </cell>
          <cell r="V63" t="str">
            <v>Antiguo Testamento</v>
          </cell>
          <cell r="W63" t="str">
            <v/>
          </cell>
          <cell r="Y63" t="str">
            <v/>
          </cell>
          <cell r="AA63" t="str">
            <v/>
          </cell>
          <cell r="AC63" t="str">
            <v>"],</v>
          </cell>
          <cell r="AD63" t="str">
            <v>/cantos/resucito/d/deprofundis.html</v>
          </cell>
          <cell r="AE63" t="str">
            <v>/cantos/resucito/d/deprofundis.html</v>
          </cell>
          <cell r="AF63" t="str">
            <v>"},</v>
          </cell>
          <cell r="AG63" t="str">
            <v>d</v>
          </cell>
          <cell r="AH63" t="str">
            <v>p</v>
          </cell>
          <cell r="AI63" t="str">
            <v>{id:60,title: "deprofundisDe Profundis", subtitle: "Salmo 130 (129)", category: ["PreCatecumenado","Adviento","Virgen","Antiguo Testamento"],/cantos/resucito/d/deprofundis.html/cantos/resucito/d/deprofundis.html"},</v>
          </cell>
          <cell r="AJ63" t="str">
            <v>DE PROFUNDIS</v>
          </cell>
          <cell r="AK63" t="str">
            <v>deprofundis</v>
          </cell>
          <cell r="AL63" t="str">
            <v>Salmo 130 (129)</v>
          </cell>
          <cell r="AN63" t="str">
            <v>CANTO</v>
          </cell>
          <cell r="AO63" t="str">
            <v>DE PROFUNDIS</v>
          </cell>
          <cell r="AP63" t="str">
            <v>category: ["PreCatecumenado","Adviento","Virgen","Antiguo Testamento"],</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Cuaresma</v>
          </cell>
          <cell r="S64" t="str">
            <v>","</v>
          </cell>
          <cell r="T64" t="str">
            <v>Entrada</v>
          </cell>
          <cell r="U64" t="str">
            <v>","</v>
          </cell>
          <cell r="V64" t="str">
            <v>Antiguo Testamento</v>
          </cell>
          <cell r="W64" t="str">
            <v/>
          </cell>
          <cell r="Y64" t="str">
            <v/>
          </cell>
          <cell r="AA64" t="str">
            <v/>
          </cell>
          <cell r="AC64" t="str">
            <v>"],</v>
          </cell>
          <cell r="AD64" t="str">
            <v>/cantos/resucito/d/debora.html</v>
          </cell>
          <cell r="AE64" t="str">
            <v>/cantos/resucito/d/debora.html</v>
          </cell>
          <cell r="AF64" t="str">
            <v>"},</v>
          </cell>
          <cell r="AG64" t="str">
            <v>d</v>
          </cell>
          <cell r="AH64" t="str">
            <v>c</v>
          </cell>
          <cell r="AI64" t="str">
            <v>{id:61,title: "deboraDébora", subtitle: "Jueces 5", category: ["Catecumenado","Cuaresma","Entrada","Antiguo Testamento"],/cantos/resucito/d/debora.html/cantos/resucito/d/debora.html"},</v>
          </cell>
          <cell r="AJ64" t="str">
            <v>DÉBORA</v>
          </cell>
          <cell r="AK64" t="str">
            <v>débora</v>
          </cell>
          <cell r="AL64" t="str">
            <v>Jueces 5</v>
          </cell>
          <cell r="AN64" t="str">
            <v>CANTO</v>
          </cell>
          <cell r="AO64" t="str">
            <v>DÉBORA</v>
          </cell>
          <cell r="AP64" t="str">
            <v>category: ["Catecumenado","Cuaresma","Entrada","Antiguo Testamento"],</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Laudes/Visperas</v>
          </cell>
          <cell r="S65" t="str">
            <v>","</v>
          </cell>
          <cell r="T65" t="str">
            <v>Antiguo Testamento</v>
          </cell>
          <cell r="U65" t="str">
            <v/>
          </cell>
          <cell r="W65" t="str">
            <v/>
          </cell>
          <cell r="Y65" t="str">
            <v/>
          </cell>
          <cell r="AA65" t="str">
            <v/>
          </cell>
          <cell r="AC65" t="str">
            <v>"],</v>
          </cell>
          <cell r="AD65" t="str">
            <v>/cantos/resucito/d/decidlealosdecorazoncansado.html</v>
          </cell>
          <cell r="AE65" t="str">
            <v>/cantos/resucito/d/decidlealosdecorazoncansado.html</v>
          </cell>
          <cell r="AF65" t="str">
            <v>"},</v>
          </cell>
          <cell r="AG65" t="str">
            <v>d</v>
          </cell>
          <cell r="AH65" t="str">
            <v>p</v>
          </cell>
          <cell r="AI65" t="str">
            <v>{id:62,title: "decidlealosdecorazoncansadoDecidle a los de corazón cansado", subtitle: "Isaías 35,4ss", category: ["PreCatecumenado","Laudes/Visperas","Antiguo Testamento"],/cantos/resucito/d/decidlealosdecorazoncansado.html/cantos/resucito/d/decidlealosdecorazoncansado.html"},</v>
          </cell>
          <cell r="AJ65" t="str">
            <v>DECIDLE A LOS DE CORAZÓN CANSADO</v>
          </cell>
          <cell r="AK65" t="str">
            <v>decidlealosdecorazóncansado</v>
          </cell>
          <cell r="AL65" t="str">
            <v>Isaías 35,4ss</v>
          </cell>
          <cell r="AN65" t="str">
            <v>CANTO</v>
          </cell>
          <cell r="AO65" t="str">
            <v>DECIDLE A LOS DE CORAZÓN CANSADO</v>
          </cell>
          <cell r="AP65" t="str">
            <v>category: ["PreCatecumenado","Laudes/Visperas","Antiguo Testamento"],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Final</v>
          </cell>
          <cell r="S66" t="str">
            <v>","</v>
          </cell>
          <cell r="T66" t="str">
            <v>Nuevo Testamento</v>
          </cell>
          <cell r="U66" t="str">
            <v/>
          </cell>
          <cell r="W66" t="str">
            <v/>
          </cell>
          <cell r="Y66" t="str">
            <v/>
          </cell>
          <cell r="AA66" t="str">
            <v/>
          </cell>
          <cell r="AC66" t="str">
            <v>"],</v>
          </cell>
          <cell r="AD66" t="str">
            <v>/cantos/resucito/d/delantedelosangeles.html</v>
          </cell>
          <cell r="AE66" t="str">
            <v>/cantos/resucito/d/delantedelosangeles.html</v>
          </cell>
          <cell r="AF66" t="str">
            <v>"},</v>
          </cell>
          <cell r="AG66" t="str">
            <v>d</v>
          </cell>
          <cell r="AH66" t="str">
            <v>p</v>
          </cell>
          <cell r="AI66" t="str">
            <v>{id:63,title: "delantedelosangelesDelante de los ángeles", subtitle: "Salmo 138 (137)", category: ["PreCatecumenado","Final","Nuevo Testamento"],/cantos/resucito/d/delantedelosangeles.html/cantos/resucito/d/delantedelosangeles.html"},</v>
          </cell>
          <cell r="AJ66" t="str">
            <v>DELANTE DE LOS ÁNGELES</v>
          </cell>
          <cell r="AK66" t="str">
            <v>delantedelosángeles</v>
          </cell>
          <cell r="AL66" t="str">
            <v>Salmo 138 (137)</v>
          </cell>
          <cell r="AN66" t="str">
            <v>CANTO</v>
          </cell>
          <cell r="AO66" t="str">
            <v>DELANTE DE LOS ÁNGELES</v>
          </cell>
          <cell r="AP66" t="str">
            <v>category: ["PreCatecumenado","Final","Nuevo Testamento"],</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Laudes/Visperas</v>
          </cell>
          <cell r="S67" t="str">
            <v>","</v>
          </cell>
          <cell r="T67" t="str">
            <v>Antiguo Testamento</v>
          </cell>
          <cell r="U67" t="str">
            <v/>
          </cell>
          <cell r="W67" t="str">
            <v/>
          </cell>
          <cell r="Y67" t="str">
            <v/>
          </cell>
          <cell r="AA67" t="str">
            <v/>
          </cell>
          <cell r="AC67" t="str">
            <v>"],</v>
          </cell>
          <cell r="AD67" t="str">
            <v>/cantos/resucito/d/diadereposo.html</v>
          </cell>
          <cell r="AE67" t="str">
            <v>/cantos/resucito/d/diadereposo.html</v>
          </cell>
          <cell r="AF67" t="str">
            <v>"},</v>
          </cell>
          <cell r="AG67" t="str">
            <v>d</v>
          </cell>
          <cell r="AH67" t="str">
            <v>p</v>
          </cell>
          <cell r="AI67" t="str">
            <v>{id:64,title: "diadereposoDía de reposo", subtitle: "Juan 8,52", category: ["PreCatecumenado","Laudes/Visperas","Antiguo Testamento"],/cantos/resucito/d/diadereposo.html/cantos/resucito/d/diadereposo.html"},</v>
          </cell>
          <cell r="AJ67" t="str">
            <v>DÍA DE REPOSO</v>
          </cell>
          <cell r="AK67" t="str">
            <v>díadereposo</v>
          </cell>
          <cell r="AL67" t="str">
            <v>Juan 8,52</v>
          </cell>
          <cell r="AN67" t="str">
            <v>CANTO</v>
          </cell>
          <cell r="AO67" t="str">
            <v>DÍA DE REPOSO</v>
          </cell>
          <cell r="AP67" t="str">
            <v>category: ["PreCatecumenado","Laudes/Visperas","Antiguo Testamento"],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Antiguo Testamento</v>
          </cell>
          <cell r="S68" t="str">
            <v/>
          </cell>
          <cell r="U68" t="str">
            <v/>
          </cell>
          <cell r="W68" t="str">
            <v/>
          </cell>
          <cell r="Y68" t="str">
            <v/>
          </cell>
          <cell r="AA68" t="str">
            <v/>
          </cell>
          <cell r="AC68" t="str">
            <v>"],</v>
          </cell>
          <cell r="AD68" t="str">
            <v>/cantos/resucito/d/diceelsenoramisenor.html</v>
          </cell>
          <cell r="AE68" t="str">
            <v>/cantos/resucito/d/diceelsenoramisenor.html</v>
          </cell>
          <cell r="AF68" t="str">
            <v>"},</v>
          </cell>
          <cell r="AG68" t="str">
            <v>d</v>
          </cell>
          <cell r="AH68" t="str">
            <v>p</v>
          </cell>
          <cell r="AI68" t="str">
            <v>{id:65,title: "diceelsenoramisenorDice el Señor a mi Señor", subtitle: "Salmo 110 (109)", category: ["PreCatecumenado","Antiguo Testamento"],/cantos/resucito/d/diceelsenoramisenor.html/cantos/resucito/d/diceelsenoramisenor.html"},</v>
          </cell>
          <cell r="AJ68" t="str">
            <v>DICE EL SEÑOR A MI SEÑOR</v>
          </cell>
          <cell r="AK68" t="str">
            <v>diceelseñoramiseñor</v>
          </cell>
          <cell r="AL68" t="str">
            <v>Salmo 110 (109)</v>
          </cell>
          <cell r="AN68" t="str">
            <v>CANTO</v>
          </cell>
          <cell r="AO68" t="str">
            <v>DICE EL SEÑOR A MI SEÑOR</v>
          </cell>
          <cell r="AP68" t="str">
            <v>category: ["PreCatecumenado","Antiguo Testamento"],</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Pascua</v>
          </cell>
          <cell r="S69" t="str">
            <v>","</v>
          </cell>
          <cell r="T69" t="str">
            <v>Entrada</v>
          </cell>
          <cell r="U69" t="str">
            <v>","</v>
          </cell>
          <cell r="V69" t="str">
            <v>Nuevo Testamento</v>
          </cell>
          <cell r="W69" t="str">
            <v/>
          </cell>
          <cell r="Y69" t="str">
            <v/>
          </cell>
          <cell r="AA69" t="str">
            <v/>
          </cell>
          <cell r="AC69" t="str">
            <v>"],</v>
          </cell>
          <cell r="AD69" t="str">
            <v>/cantos/resucito/d/dichosoelhombre.html</v>
          </cell>
          <cell r="AE69" t="str">
            <v>/cantos/resucito/d/dichosoelhombre.html</v>
          </cell>
          <cell r="AF69" t="str">
            <v>"},</v>
          </cell>
          <cell r="AG69" t="str">
            <v>d</v>
          </cell>
          <cell r="AH69" t="str">
            <v>p</v>
          </cell>
          <cell r="AI69" t="str">
            <v>{id:66,title: "dichosoelhombreDichoso el hombre", subtitle: "Salmo 1", category: ["PreCatecumenado","Pascua","Entrada","Nuevo Testamento"],/cantos/resucito/d/dichosoelhombre.html/cantos/resucito/d/dichosoelhombre.html"},</v>
          </cell>
          <cell r="AJ69" t="str">
            <v>DICHOSO EL HOMBRE</v>
          </cell>
          <cell r="AK69" t="str">
            <v>dichosoelhombre</v>
          </cell>
          <cell r="AL69" t="str">
            <v>Salmo 1</v>
          </cell>
          <cell r="AN69" t="str">
            <v>CANTO</v>
          </cell>
          <cell r="AO69" t="str">
            <v>DICHOSO EL HOMBRE</v>
          </cell>
          <cell r="AP69" t="str">
            <v>category: ["PreCatecumenado","Pascua","Entrada","Nuevo Testamento"],</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Laudes/Visperas</v>
          </cell>
          <cell r="S70" t="str">
            <v>","</v>
          </cell>
          <cell r="T70" t="str">
            <v>Final</v>
          </cell>
          <cell r="U70" t="str">
            <v>","</v>
          </cell>
          <cell r="V70" t="str">
            <v>Antiguo Testamento</v>
          </cell>
          <cell r="W70" t="str">
            <v>","</v>
          </cell>
          <cell r="X70" t="str">
            <v>Nuevo Testamento</v>
          </cell>
          <cell r="Y70" t="str">
            <v/>
          </cell>
          <cell r="AA70" t="str">
            <v/>
          </cell>
          <cell r="AC70" t="str">
            <v>"],</v>
          </cell>
          <cell r="AD70" t="str">
            <v>/cantos/resucito/e/elcombateescatologico.html</v>
          </cell>
          <cell r="AE70" t="str">
            <v>/cantos/resucito/e/elcombateescatologico.html</v>
          </cell>
          <cell r="AF70" t="str">
            <v>"},</v>
          </cell>
          <cell r="AG70" t="str">
            <v>e</v>
          </cell>
          <cell r="AH70" t="str">
            <v>p</v>
          </cell>
          <cell r="AI70" t="str">
            <v>{id:67,title: "elcombateescatologicoEl combate escatológico", subtitle: "Apocalipsis 19,11-20", category: ["PreCatecumenado","Laudes/Visperas","Final","Antiguo Testamento","Nuevo Testamento"],/cantos/resucito/e/elcombateescatologico.html/cantos/resucito/e/elcombateescatologico.html"},</v>
          </cell>
          <cell r="AJ70" t="str">
            <v>EL COMBATE ESCATOLÓGICO</v>
          </cell>
          <cell r="AK70" t="str">
            <v>elcombateescatológico</v>
          </cell>
          <cell r="AL70" t="str">
            <v>Apocalipsis 19,11-20</v>
          </cell>
          <cell r="AN70" t="str">
            <v>CANTO</v>
          </cell>
          <cell r="AO70" t="str">
            <v>EL COMBATE ESCATOLÓGICO</v>
          </cell>
          <cell r="AP70" t="str">
            <v>category: ["PreCatecumenado","Laudes/Visperas","Final","Antiguo Testamento","Nuevo Testamento"],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Pascua</v>
          </cell>
          <cell r="S71" t="str">
            <v>","</v>
          </cell>
          <cell r="T71" t="str">
            <v>Comunión</v>
          </cell>
          <cell r="U71" t="str">
            <v>","</v>
          </cell>
          <cell r="V71" t="str">
            <v>Antiguo Testamento</v>
          </cell>
          <cell r="W71" t="str">
            <v/>
          </cell>
          <cell r="Y71" t="str">
            <v/>
          </cell>
          <cell r="AA71" t="str">
            <v/>
          </cell>
          <cell r="AC71" t="str">
            <v>"],</v>
          </cell>
          <cell r="AD71" t="str">
            <v>/cantos/resucito/e/elespiritudelsenorestasobremi.html</v>
          </cell>
          <cell r="AE71" t="str">
            <v>/cantos/resucito/e/elespiritudelsenorestasobremi.html</v>
          </cell>
          <cell r="AF71" t="str">
            <v>"},</v>
          </cell>
          <cell r="AG71" t="str">
            <v>e</v>
          </cell>
          <cell r="AH71" t="str">
            <v>p</v>
          </cell>
          <cell r="AI71" t="str">
            <v>{id:68,title: "elespiritudelsenorestasobremiEl Espíritu del Señor está sobre mí", subtitle: "Lucas 4,18 – Isaías 61,1-3", category: ["PreCatecumenado","Pascua","Comunión","Antiguo Testamento"],/cantos/resucito/e/elespiritudelsenorestasobremi.html/cantos/resucito/e/elespiritudelsenorestasobremi.html"},</v>
          </cell>
          <cell r="AJ71" t="str">
            <v>EL ESPÍRITU DEL SEÑOR ESTÁ SOBRE MÍ</v>
          </cell>
          <cell r="AK71" t="str">
            <v>elespíritudelseñorestásobremí</v>
          </cell>
          <cell r="AL71" t="str">
            <v>Lucas 4,18 – Isaías 61,1-3</v>
          </cell>
          <cell r="AN71" t="str">
            <v>CANTO</v>
          </cell>
          <cell r="AO71" t="str">
            <v>EL ESPÍRITU DEL SEÑOR ESTÁ SOBRE MÍ</v>
          </cell>
          <cell r="AP71" t="str">
            <v>category: ["PreCatecumenado","Pascua","Comunión","Antiguo Testamento"],</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Fracción del Pan</v>
          </cell>
          <cell r="S72" t="str">
            <v>","</v>
          </cell>
          <cell r="T72" t="str">
            <v>Antiguo Testamento</v>
          </cell>
          <cell r="U72" t="str">
            <v/>
          </cell>
          <cell r="W72" t="str">
            <v/>
          </cell>
          <cell r="Y72" t="str">
            <v/>
          </cell>
          <cell r="AA72" t="str">
            <v/>
          </cell>
          <cell r="AC72" t="str">
            <v>"],</v>
          </cell>
          <cell r="AD72" t="str">
            <v>/cantos/resucito/e/eljacaldelospastores.html</v>
          </cell>
          <cell r="AE72" t="str">
            <v>/cantos/resucito/e/eljacaldelospastores.html</v>
          </cell>
          <cell r="AF72" t="str">
            <v>"},</v>
          </cell>
          <cell r="AG72" t="str">
            <v>e</v>
          </cell>
          <cell r="AH72" t="str">
            <v>p</v>
          </cell>
          <cell r="AI72" t="str">
            <v>{id:69,title: "eljacaldelospastoresEl jacal de los pastores", subtitle: "Cantar de los Cantares 1,2-8", category: ["PreCatecumenado","Fracción del Pan","Antiguo Testamento"],/cantos/resucito/e/eljacaldelospastores.html/cantos/resucito/e/eljacaldelospastores.html"},</v>
          </cell>
          <cell r="AJ72" t="str">
            <v>EL JACAL DE LOS PASTORES</v>
          </cell>
          <cell r="AK72" t="str">
            <v>eljacaldelospastores</v>
          </cell>
          <cell r="AL72" t="str">
            <v>Cantar de los Cantares 1,2-8</v>
          </cell>
          <cell r="AN72" t="str">
            <v>CANTO</v>
          </cell>
          <cell r="AO72" t="str">
            <v>EL JACAL DE LOS PASTORES</v>
          </cell>
          <cell r="AP72" t="str">
            <v>category: ["PreCatecumenado","Fracción del Pan","Antiguo Testamento"],</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Comunión</v>
          </cell>
          <cell r="S73" t="str">
            <v>","</v>
          </cell>
          <cell r="T73" t="str">
            <v>Nuevo Testamento</v>
          </cell>
          <cell r="U73" t="str">
            <v/>
          </cell>
          <cell r="W73" t="str">
            <v/>
          </cell>
          <cell r="Y73" t="str">
            <v/>
          </cell>
          <cell r="AA73" t="str">
            <v/>
          </cell>
          <cell r="AC73" t="str">
            <v>"],</v>
          </cell>
          <cell r="AD73" t="str">
            <v>/cantos/resucito/e/ellagarero.html</v>
          </cell>
          <cell r="AE73" t="str">
            <v>/cantos/resucito/e/ellagarero.html</v>
          </cell>
          <cell r="AF73" t="str">
            <v>"},</v>
          </cell>
          <cell r="AG73" t="str">
            <v>e</v>
          </cell>
          <cell r="AH73" t="str">
            <v>p</v>
          </cell>
          <cell r="AI73" t="str">
            <v>{id:70,title: "ellagareroEl lagarero", subtitle: "Isaías 63,1-6", category: ["PreCatecumenado","Comunión","Nuevo Testamento"],/cantos/resucito/e/ellagarero.html/cantos/resucito/e/ellagarero.html"},</v>
          </cell>
          <cell r="AJ73" t="str">
            <v>EL LAGARERO</v>
          </cell>
          <cell r="AK73" t="str">
            <v>ellagarero</v>
          </cell>
          <cell r="AL73" t="str">
            <v>Isaías 63,1-6</v>
          </cell>
          <cell r="AN73" t="str">
            <v>CANTO</v>
          </cell>
          <cell r="AO73" t="str">
            <v>EL LAGARERO</v>
          </cell>
          <cell r="AP73" t="str">
            <v>category: ["PreCatecumenado","Comunión","Nuevo Testamento"],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Antiguo Testamento</v>
          </cell>
          <cell r="S74" t="str">
            <v/>
          </cell>
          <cell r="U74" t="str">
            <v/>
          </cell>
          <cell r="W74" t="str">
            <v/>
          </cell>
          <cell r="Y74" t="str">
            <v/>
          </cell>
          <cell r="AA74" t="str">
            <v/>
          </cell>
          <cell r="AC74" t="str">
            <v>"],</v>
          </cell>
          <cell r="AD74" t="str">
            <v>/cantos/resucito/e/elmesiasleon.html</v>
          </cell>
          <cell r="AE74" t="str">
            <v>/cantos/resucito/e/elmesiasleon.html</v>
          </cell>
          <cell r="AF74" t="str">
            <v>"},</v>
          </cell>
          <cell r="AG74" t="str">
            <v>e</v>
          </cell>
          <cell r="AH74" t="str">
            <v>p</v>
          </cell>
          <cell r="AI74" t="str">
            <v>{id:71,title: "elmesiasleonEl Mesías león", subtitle: "Comentario al Apocalipsis (Victorino de Pettau)", category: ["PreCatecumenado","Antiguo Testamento"],/cantos/resucito/e/elmesiasleon.html/cantos/resucito/e/elmesiasleon.html"},</v>
          </cell>
          <cell r="AJ74" t="str">
            <v>EL MESÍAS LEÓN</v>
          </cell>
          <cell r="AK74" t="str">
            <v>elmesíasleón</v>
          </cell>
          <cell r="AL74" t="str">
            <v>Comentario al Apocalipsis (Victorino de Pettau)</v>
          </cell>
          <cell r="AN74" t="str">
            <v>CANTO</v>
          </cell>
          <cell r="AO74" t="str">
            <v>EL MESÍAS LEÓN</v>
          </cell>
          <cell r="AP74" t="str">
            <v>category: ["PreCatecumenado","Antiguo Testamento"],</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Navidad</v>
          </cell>
          <cell r="S75" t="str">
            <v>","</v>
          </cell>
          <cell r="T75" t="str">
            <v>Antiguo Testamento</v>
          </cell>
          <cell r="U75" t="str">
            <v/>
          </cell>
          <cell r="W75" t="str">
            <v/>
          </cell>
          <cell r="Y75" t="str">
            <v/>
          </cell>
          <cell r="AA75" t="str">
            <v/>
          </cell>
          <cell r="AC75" t="str">
            <v>"],</v>
          </cell>
          <cell r="AD75" t="str">
            <v>/cantos/resucito/e/elmismodios.html</v>
          </cell>
          <cell r="AE75" t="str">
            <v>/cantos/resucito/e/elmismodios.html</v>
          </cell>
          <cell r="AF75" t="str">
            <v>"},</v>
          </cell>
          <cell r="AG75" t="str">
            <v>e</v>
          </cell>
          <cell r="AH75" t="str">
            <v>c</v>
          </cell>
          <cell r="AI75" t="str">
            <v>{id:72,title: "elmismodiosEl mismo Dios", subtitle: "2 Corintios 4,6-12", category: ["Catecumenado","Navidad","Antiguo Testamento"],/cantos/resucito/e/elmismodios.html/cantos/resucito/e/elmismodios.html"},</v>
          </cell>
          <cell r="AJ75" t="str">
            <v>EL MISMO DIOS</v>
          </cell>
          <cell r="AK75" t="str">
            <v>elmismodios</v>
          </cell>
          <cell r="AL75" t="str">
            <v>2 Corintios 4,6-12</v>
          </cell>
          <cell r="AN75" t="str">
            <v>CANTO</v>
          </cell>
          <cell r="AO75" t="str">
            <v>EL MISMO DIOS</v>
          </cell>
          <cell r="AP75" t="str">
            <v>category: ["Catecumenado","Navidad","Antiguo Testamento"],</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Entrada</v>
          </cell>
          <cell r="S76" t="str">
            <v>","</v>
          </cell>
          <cell r="T76" t="str">
            <v>Nuevo Testamento</v>
          </cell>
          <cell r="U76" t="str">
            <v/>
          </cell>
          <cell r="W76" t="str">
            <v/>
          </cell>
          <cell r="Y76" t="str">
            <v/>
          </cell>
          <cell r="AA76" t="str">
            <v/>
          </cell>
          <cell r="AC76" t="str">
            <v>"],</v>
          </cell>
          <cell r="AD76" t="str">
            <v>/cantos/resucito/e/elneciopiensaquediosnoexiste.html</v>
          </cell>
          <cell r="AE76" t="str">
            <v>/cantos/resucito/e/elneciopiensaquediosnoexiste.html</v>
          </cell>
          <cell r="AF76" t="str">
            <v>"},</v>
          </cell>
          <cell r="AG76" t="str">
            <v>e</v>
          </cell>
          <cell r="AH76" t="str">
            <v>p</v>
          </cell>
          <cell r="AI76" t="str">
            <v>{id:73,title: "elneciopiensaquediosnoexisteEl necio piensa que Dios no existe", subtitle: "Salmo 14 (13)", category: ["PreCatecumenado","Entrada","Nuevo Testamento"],/cantos/resucito/e/elneciopiensaquediosnoexiste.html/cantos/resucito/e/elneciopiensaquediosnoexiste.html"},</v>
          </cell>
          <cell r="AJ76" t="str">
            <v>EL NECIO PIENSA QUE DIOS NO EXISTE</v>
          </cell>
          <cell r="AK76" t="str">
            <v>elneciopiensaquediosnoexiste</v>
          </cell>
          <cell r="AL76" t="str">
            <v>Salmo 14 (13)</v>
          </cell>
          <cell r="AN76" t="str">
            <v>CANTO</v>
          </cell>
          <cell r="AO76" t="str">
            <v>EL NECIO PIENSA QUE DIOS NO EXISTE</v>
          </cell>
          <cell r="AP76" t="str">
            <v>category: ["PreCatecumenado","Entrada","Nuevo Testamento"],</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Adviento</v>
          </cell>
          <cell r="S77" t="str">
            <v>","</v>
          </cell>
          <cell r="T77" t="str">
            <v>Entrada</v>
          </cell>
          <cell r="U77" t="str">
            <v>","</v>
          </cell>
          <cell r="V77" t="str">
            <v>Antiguo Testamento</v>
          </cell>
          <cell r="W77" t="str">
            <v/>
          </cell>
          <cell r="Y77" t="str">
            <v/>
          </cell>
          <cell r="AA77" t="str">
            <v/>
          </cell>
          <cell r="AC77" t="str">
            <v>"],</v>
          </cell>
          <cell r="AD77" t="str">
            <v>/cantos/resucito/e/elpuebloquecaminabaenlastinieblas.html</v>
          </cell>
          <cell r="AE77" t="str">
            <v>/cantos/resucito/e/elpuebloquecaminabaenlastinieblas.html</v>
          </cell>
          <cell r="AF77" t="str">
            <v>"},</v>
          </cell>
          <cell r="AG77" t="str">
            <v>e</v>
          </cell>
          <cell r="AH77" t="str">
            <v>p</v>
          </cell>
          <cell r="AI77" t="str">
            <v>{id:74,title: "elpuebloquecaminabaenlastinieblasEl pueblo que caminaba en las tinieblas", subtitle: "Isaías 9,1-5", category: ["PreCatecumenado","Adviento","Entrada","Antiguo Testamento"],/cantos/resucito/e/elpuebloquecaminabaenlastinieblas.html/cantos/resucito/e/elpuebloquecaminabaenlastinieblas.html"},</v>
          </cell>
          <cell r="AJ77" t="str">
            <v>EL PUEBLO QUE CAMINABA EN LAS TINIEBLAS</v>
          </cell>
          <cell r="AK77" t="str">
            <v>elpuebloquecaminabaenlastinieblas</v>
          </cell>
          <cell r="AL77" t="str">
            <v>Isaías 9,1-5</v>
          </cell>
          <cell r="AN77" t="str">
            <v>CANTO</v>
          </cell>
          <cell r="AO77" t="str">
            <v>EL PUEBLO QUE CAMINABA EN LAS TINIEBLAS</v>
          </cell>
          <cell r="AP77" t="str">
            <v>category: ["PreCatecumenado","Adviento","Entrada","Antiguo Testamento"],</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Comunión</v>
          </cell>
          <cell r="S78" t="str">
            <v>","</v>
          </cell>
          <cell r="T78" t="str">
            <v>Antiguo Testamento</v>
          </cell>
          <cell r="U78" t="str">
            <v/>
          </cell>
          <cell r="W78" t="str">
            <v/>
          </cell>
          <cell r="Y78" t="str">
            <v/>
          </cell>
          <cell r="AA78" t="str">
            <v/>
          </cell>
          <cell r="AC78" t="str">
            <v>"],</v>
          </cell>
          <cell r="AD78" t="str">
            <v>/cantos/resucito/e/elsembrador.html</v>
          </cell>
          <cell r="AE78" t="str">
            <v>/cantos/resucito/e/elsembrador.html</v>
          </cell>
          <cell r="AF78" t="str">
            <v>"},</v>
          </cell>
          <cell r="AG78" t="str">
            <v>e</v>
          </cell>
          <cell r="AH78" t="str">
            <v>c</v>
          </cell>
          <cell r="AI78" t="str">
            <v>{id:75,title: "elsembradorEl sembrador", subtitle: "Marcos 4,3ss", category: ["Catecumenado","Comunión","Antiguo Testamento"],/cantos/resucito/e/elsembrador.html/cantos/resucito/e/elsembrador.html"},</v>
          </cell>
          <cell r="AJ78" t="str">
            <v>EL SEMBRADOR</v>
          </cell>
          <cell r="AK78" t="str">
            <v>elsembrador</v>
          </cell>
          <cell r="AL78" t="str">
            <v>Marcos 4,3ss</v>
          </cell>
          <cell r="AN78" t="str">
            <v>CANTO</v>
          </cell>
          <cell r="AO78" t="str">
            <v>EL SEMBRADOR</v>
          </cell>
          <cell r="AP78" t="str">
            <v>category: ["Catecumenado","Comunión","Antiguo Testamento"],</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Fracción del Pan</v>
          </cell>
          <cell r="S79" t="str">
            <v>","</v>
          </cell>
          <cell r="T79" t="str">
            <v>Antiguo Testamento</v>
          </cell>
          <cell r="U79" t="str">
            <v/>
          </cell>
          <cell r="W79" t="str">
            <v/>
          </cell>
          <cell r="Y79" t="str">
            <v/>
          </cell>
          <cell r="AA79" t="str">
            <v/>
          </cell>
          <cell r="AC79" t="str">
            <v>"],</v>
          </cell>
          <cell r="AD79" t="str">
            <v>/cantos/resucito/e/elsenoranunciaunanoticia.html</v>
          </cell>
          <cell r="AE79" t="str">
            <v>/cantos/resucito/e/elsenoranunciaunanoticia.html</v>
          </cell>
          <cell r="AF79" t="str">
            <v>"},</v>
          </cell>
          <cell r="AG79" t="str">
            <v>e</v>
          </cell>
          <cell r="AH79" t="str">
            <v>p</v>
          </cell>
          <cell r="AI79" t="str">
            <v>{id:76,title: "elsenoranunciaunanoticiaEl Señor anuncia una noticia", subtitle: "Salmo 68 (67)", category: ["PreCatecumenado","Fracción del Pan","Antiguo Testamento"],/cantos/resucito/e/elsenoranunciaunanoticia.html/cantos/resucito/e/elsenoranunciaunanoticia.html"},</v>
          </cell>
          <cell r="AJ79" t="str">
            <v>EL SEÑOR ANUNCIA UNA NOTICIA</v>
          </cell>
          <cell r="AK79" t="str">
            <v>elseñoranunciaunanoticia</v>
          </cell>
          <cell r="AL79" t="str">
            <v>Salmo 68 (67)</v>
          </cell>
          <cell r="AN79" t="str">
            <v>CANTO</v>
          </cell>
          <cell r="AO79" t="str">
            <v>EL SEÑOR ANUNCIA UNA NOTICIA</v>
          </cell>
          <cell r="AP79" t="str">
            <v>category: ["PreCatecumenado","Fracción del Pan","Antiguo Testamento"],</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Cuaresma</v>
          </cell>
          <cell r="S80" t="str">
            <v>","</v>
          </cell>
          <cell r="T80" t="str">
            <v>Antiguo Testamento</v>
          </cell>
          <cell r="U80" t="str">
            <v/>
          </cell>
          <cell r="W80" t="str">
            <v/>
          </cell>
          <cell r="Y80" t="str">
            <v/>
          </cell>
          <cell r="AA80" t="str">
            <v/>
          </cell>
          <cell r="AC80" t="str">
            <v>"],</v>
          </cell>
          <cell r="AD80" t="str">
            <v>/cantos/resucito/e/elsenoresmipastor.html</v>
          </cell>
          <cell r="AE80" t="str">
            <v>/cantos/resucito/e/elsenoresmipastor.html</v>
          </cell>
          <cell r="AF80" t="str">
            <v>"},</v>
          </cell>
          <cell r="AG80" t="str">
            <v>e</v>
          </cell>
          <cell r="AH80" t="str">
            <v>p</v>
          </cell>
          <cell r="AI80" t="str">
            <v>{id:77,title: "elsenoresmipastorEl Señor es mi pastor", subtitle: "Salmo 23 (22)", category: ["PreCatecumenado","Cuaresma","Antiguo Testamento"],/cantos/resucito/e/elsenoresmipastor.html/cantos/resucito/e/elsenoresmipastor.html"},</v>
          </cell>
          <cell r="AJ80" t="str">
            <v>EL SEÑOR ES MI PASTOR</v>
          </cell>
          <cell r="AK80" t="str">
            <v>elseñoresmipastor</v>
          </cell>
          <cell r="AL80" t="str">
            <v>Salmo 23 (22)</v>
          </cell>
          <cell r="AN80" t="str">
            <v>CANTO</v>
          </cell>
          <cell r="AO80" t="str">
            <v>EL SEÑOR ES MI PASTOR</v>
          </cell>
          <cell r="AP80" t="str">
            <v>category: ["PreCatecumenado","Cuaresma","Antiguo Testamento"],</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Entrada</v>
          </cell>
          <cell r="S81" t="str">
            <v>","</v>
          </cell>
          <cell r="T81" t="str">
            <v>Comunión</v>
          </cell>
          <cell r="U81" t="str">
            <v>","</v>
          </cell>
          <cell r="V81" t="str">
            <v>Nuevo Testamento</v>
          </cell>
          <cell r="W81" t="str">
            <v/>
          </cell>
          <cell r="Y81" t="str">
            <v/>
          </cell>
          <cell r="AA81" t="str">
            <v/>
          </cell>
          <cell r="AC81" t="str">
            <v>"],</v>
          </cell>
          <cell r="AD81" t="str">
            <v>/cantos/resucito/e/elsenormehadado.html</v>
          </cell>
          <cell r="AE81" t="str">
            <v>/cantos/resucito/e/elsenormehadado.html</v>
          </cell>
          <cell r="AF81" t="str">
            <v>"},</v>
          </cell>
          <cell r="AG81" t="str">
            <v>e</v>
          </cell>
          <cell r="AH81" t="str">
            <v>p</v>
          </cell>
          <cell r="AI81" t="str">
            <v>{id:78,title: "elsenormehadadoEl Señor me ha dado", subtitle: "Isaías 50,4-10  - Tercer canto del Siervo de Yahveh", category: ["PreCatecumenado","Entrada","Comunión","Nuevo Testamento"],/cantos/resucito/e/elsenormehadado.html/cantos/resucito/e/elsenormehadado.html"},</v>
          </cell>
          <cell r="AJ81" t="str">
            <v>EL SEÑOR ME HA DADO</v>
          </cell>
          <cell r="AK81" t="str">
            <v>elseñormehadado</v>
          </cell>
          <cell r="AL81" t="str">
            <v>Isaías 50,4-10  - Tercer canto del Siervo de Yahveh</v>
          </cell>
          <cell r="AN81" t="str">
            <v>CANTO</v>
          </cell>
          <cell r="AO81" t="str">
            <v>EL SEÑOR ME HA DADO</v>
          </cell>
          <cell r="AP81" t="str">
            <v>category: ["PreCatecumenado","Entrada","Comunión","Nuevo Testamento"],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Fracción del Pan</v>
          </cell>
          <cell r="S82" t="str">
            <v/>
          </cell>
          <cell r="U82" t="str">
            <v/>
          </cell>
          <cell r="W82" t="str">
            <v/>
          </cell>
          <cell r="Y82" t="str">
            <v/>
          </cell>
          <cell r="AA82" t="str">
            <v/>
          </cell>
          <cell r="AC82" t="str">
            <v>"],</v>
          </cell>
          <cell r="AD82" t="str">
            <v>/cantos/resucito/e/elielilamasabactani.html</v>
          </cell>
          <cell r="AE82" t="str">
            <v>/cantos/resucito/e/elielilamasabactani.html</v>
          </cell>
          <cell r="AF82" t="str">
            <v>"},</v>
          </cell>
          <cell r="AG82" t="str">
            <v>e</v>
          </cell>
          <cell r="AH82" t="str">
            <v>p</v>
          </cell>
          <cell r="AI82" t="str">
            <v>{id:79,title: "elielilamasabactaniElí, Elí, lamá sabactaní", subtitle: "Salmo 22 (21)", category: ["PreCatecumenado","Fracción del Pan"],/cantos/resucito/e/elielilamasabactani.html/cantos/resucito/e/elielilamasabactani.html"},</v>
          </cell>
          <cell r="AJ82" t="str">
            <v>ELÍ, ELÍ, LAMÁ SABACTANÍ</v>
          </cell>
          <cell r="AK82" t="str">
            <v>elí,elí,lamásabactaní</v>
          </cell>
          <cell r="AL82" t="str">
            <v>Salmo 22 (21)</v>
          </cell>
          <cell r="AN82" t="str">
            <v>CANTO</v>
          </cell>
          <cell r="AO82" t="str">
            <v>ELÍ, ELÍ, LAMÁ SABACTANÍ</v>
          </cell>
          <cell r="AP82" t="str">
            <v>category: ["PreCatecumenado","Fracción del Pan"],</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Laudes/Visperas</v>
          </cell>
          <cell r="S83" t="str">
            <v>","</v>
          </cell>
          <cell r="T83" t="str">
            <v>Fracción del Pan</v>
          </cell>
          <cell r="U83" t="str">
            <v>","</v>
          </cell>
          <cell r="V83" t="str">
            <v>Nuevo Testamento</v>
          </cell>
          <cell r="W83" t="str">
            <v/>
          </cell>
          <cell r="Y83" t="str">
            <v/>
          </cell>
          <cell r="AA83" t="str">
            <v/>
          </cell>
          <cell r="AC83" t="str">
            <v>"],</v>
          </cell>
          <cell r="AD83" t="str">
            <v>/cantos/resucito/e/enmediodeaquelgentio.html</v>
          </cell>
          <cell r="AE83" t="str">
            <v>/cantos/resucito/e/enmediodeaquelgentio.html</v>
          </cell>
          <cell r="AF83" t="str">
            <v>"},</v>
          </cell>
          <cell r="AG83" t="str">
            <v>e</v>
          </cell>
          <cell r="AH83" t="str">
            <v>p</v>
          </cell>
          <cell r="AI83" t="str">
            <v>{id:80,title: "enmediodeaquelgentioEn medio de aquel gentío", subtitle: "Lucas 8,42b-48", category: ["PreCatecumenado","Laudes/Visperas","Fracción del Pan","Nuevo Testamento"],/cantos/resucito/e/enmediodeaquelgentio.html/cantos/resucito/e/enmediodeaquelgentio.html"},</v>
          </cell>
          <cell r="AJ83" t="str">
            <v>EN MEDIO DE AQUEL GENTÍO</v>
          </cell>
          <cell r="AK83" t="str">
            <v>enmediodeaquelgentío</v>
          </cell>
          <cell r="AL83" t="str">
            <v>Lucas 8,42b-48</v>
          </cell>
          <cell r="AN83" t="str">
            <v>CANTO</v>
          </cell>
          <cell r="AO83" t="str">
            <v>EN MEDIO DE AQUEL GENTÍO</v>
          </cell>
          <cell r="AP83" t="str">
            <v>category: ["PreCatecumenado","Laudes/Visperas","Fracción del Pan","Nuevo Testamento"],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Entrada</v>
          </cell>
          <cell r="S84" t="str">
            <v>","</v>
          </cell>
          <cell r="T84" t="str">
            <v>Final</v>
          </cell>
          <cell r="U84" t="str">
            <v>","</v>
          </cell>
          <cell r="V84" t="str">
            <v>Antiguo Testamento</v>
          </cell>
          <cell r="W84" t="str">
            <v/>
          </cell>
          <cell r="Y84" t="str">
            <v/>
          </cell>
          <cell r="AA84" t="str">
            <v/>
          </cell>
          <cell r="AC84" t="str">
            <v>"],</v>
          </cell>
          <cell r="AD84" t="str">
            <v>/cantos/resucito/e/enunanocheoscura.html</v>
          </cell>
          <cell r="AE84" t="str">
            <v>/cantos/resucito/e/enunanocheoscura.html</v>
          </cell>
          <cell r="AF84" t="str">
            <v>"},</v>
          </cell>
          <cell r="AG84" t="str">
            <v>e</v>
          </cell>
          <cell r="AH84" t="str">
            <v>p</v>
          </cell>
          <cell r="AI84" t="str">
            <v>{id:81,title: "enunanocheoscuraEn una noche oscura", subtitle: "Subida al Monte Carmelo – San Juan de la Cruz", category: ["PreCatecumenado","Entrada","Final","Antiguo Testamento"],/cantos/resucito/e/enunanocheoscura.html/cantos/resucito/e/enunanocheoscura.html"},</v>
          </cell>
          <cell r="AJ84" t="str">
            <v>EN UNA NOCHE OSCURA</v>
          </cell>
          <cell r="AK84" t="str">
            <v>enunanocheoscura</v>
          </cell>
          <cell r="AL84" t="str">
            <v>Subida al Monte Carmelo – San Juan de la Cruz</v>
          </cell>
          <cell r="AN84" t="str">
            <v>CANTO</v>
          </cell>
          <cell r="AO84" t="str">
            <v>EN UNA NOCHE OSCURA</v>
          </cell>
          <cell r="AP84" t="str">
            <v>category: ["PreCatecumenado","Entrada","Final","Antiguo Testamento"],</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Laudes/Visperas</v>
          </cell>
          <cell r="S85" t="str">
            <v>","</v>
          </cell>
          <cell r="T85" t="str">
            <v>Antiguo Testamento</v>
          </cell>
          <cell r="U85" t="str">
            <v/>
          </cell>
          <cell r="W85" t="str">
            <v/>
          </cell>
          <cell r="Y85" t="str">
            <v/>
          </cell>
          <cell r="AA85" t="str">
            <v/>
          </cell>
          <cell r="AC85" t="str">
            <v>"],</v>
          </cell>
          <cell r="AD85" t="str">
            <v>/cantos/resucito/e/eresdignodetomarellibro.html</v>
          </cell>
          <cell r="AE85" t="str">
            <v>/cantos/resucito/e/eresdignodetomarellibro.html</v>
          </cell>
          <cell r="AF85" t="str">
            <v>"},</v>
          </cell>
          <cell r="AG85" t="str">
            <v>e</v>
          </cell>
          <cell r="AH85" t="str">
            <v>p</v>
          </cell>
          <cell r="AI85" t="str">
            <v>{id:82,title: "eresdignodetomarellibroEres digno de tomar el libro", subtitle: "Apocalipsis 5,9ss", category: ["PreCatecumenado","Laudes/Visperas","Antiguo Testamento"],/cantos/resucito/e/eresdignodetomarellibro.html/cantos/resucito/e/eresdignodetomarellibro.html"},</v>
          </cell>
          <cell r="AJ85" t="str">
            <v>ERES DIGNO DE TOMAR EL LIBRO</v>
          </cell>
          <cell r="AK85" t="str">
            <v>eresdignodetomarellibro</v>
          </cell>
          <cell r="AL85" t="str">
            <v>Apocalipsis 5,9ss</v>
          </cell>
          <cell r="AN85" t="str">
            <v>CANTO</v>
          </cell>
          <cell r="AO85" t="str">
            <v>ERES DIGNO DE TOMAR EL LIBRO</v>
          </cell>
          <cell r="AP85" t="str">
            <v>category: ["PreCatecumenado","Laudes/Visperas","Antiguo Testamento"],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Entrada</v>
          </cell>
          <cell r="S86" t="str">
            <v>","</v>
          </cell>
          <cell r="T86" t="str">
            <v>Fracción del Pan</v>
          </cell>
          <cell r="U86" t="str">
            <v>","</v>
          </cell>
          <cell r="V86" t="str">
            <v>Antiguo Testamento</v>
          </cell>
          <cell r="W86" t="str">
            <v/>
          </cell>
          <cell r="Y86" t="str">
            <v/>
          </cell>
          <cell r="AA86" t="str">
            <v/>
          </cell>
          <cell r="AC86" t="str">
            <v>"],</v>
          </cell>
          <cell r="AD86" t="str">
            <v>/cantos/resucito/e/ereshermoso.html</v>
          </cell>
          <cell r="AE86" t="str">
            <v>/cantos/resucito/e/ereshermoso.html</v>
          </cell>
          <cell r="AF86" t="str">
            <v>"},</v>
          </cell>
          <cell r="AG86" t="str">
            <v>e</v>
          </cell>
          <cell r="AH86" t="str">
            <v>p</v>
          </cell>
          <cell r="AI86" t="str">
            <v>{id:83,title: "ereshermosoEres hermoso", subtitle: "Salmo 45 (44) ", category: ["PreCatecumenado","Entrada","Fracción del Pan","Antiguo Testamento"],/cantos/resucito/e/ereshermoso.html/cantos/resucito/e/ereshermoso.html"},</v>
          </cell>
          <cell r="AJ86" t="str">
            <v>ERES HERMOSO</v>
          </cell>
          <cell r="AK86" t="str">
            <v>ereshermoso</v>
          </cell>
          <cell r="AL86" t="str">
            <v xml:space="preserve">Salmo 45 (44) </v>
          </cell>
          <cell r="AN86" t="str">
            <v>CANTO</v>
          </cell>
          <cell r="AO86" t="str">
            <v>ERES HERMOSO</v>
          </cell>
          <cell r="AP86" t="str">
            <v>category: ["PreCatecumenado","Entrada","Fracción del Pan","Antiguo Testamento"],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
          </cell>
          <cell r="S87" t="str">
            <v/>
          </cell>
          <cell r="U87" t="str">
            <v/>
          </cell>
          <cell r="W87" t="str">
            <v/>
          </cell>
          <cell r="Y87" t="str">
            <v/>
          </cell>
          <cell r="AA87" t="str">
            <v/>
          </cell>
          <cell r="AC87" t="str">
            <v>"],</v>
          </cell>
          <cell r="AD87" t="str">
            <v>/cantos/resucito/e/espaciente.html</v>
          </cell>
          <cell r="AE87" t="str">
            <v>/cantos/resucito/e/espaciente.html</v>
          </cell>
          <cell r="AF87" t="str">
            <v>"},</v>
          </cell>
          <cell r="AG87" t="str">
            <v>e</v>
          </cell>
          <cell r="AH87" t="str">
            <v>p</v>
          </cell>
          <cell r="AI87" t="str">
            <v>{id:84,title: "espacienteEs paciente", subtitle: "Himno al Espíritu Santo (Kiko Argüello) ", category: ["PreCatecumenado"],/cantos/resucito/e/espaciente.html/cantos/resucito/e/espaciente.html"},</v>
          </cell>
          <cell r="AJ87" t="str">
            <v>ES PACIENTE</v>
          </cell>
          <cell r="AK87" t="str">
            <v>espaciente</v>
          </cell>
          <cell r="AL87" t="str">
            <v xml:space="preserve">Himno al Espíritu Santo (Kiko Argüello) </v>
          </cell>
          <cell r="AN87" t="str">
            <v>CANTO</v>
          </cell>
          <cell r="AO87" t="str">
            <v>ES PACIENTE</v>
          </cell>
          <cell r="AP87" t="str">
            <v>category: ["PreCatecumenado"],</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Antiguo Testamento</v>
          </cell>
          <cell r="S88" t="str">
            <v/>
          </cell>
          <cell r="U88" t="str">
            <v/>
          </cell>
          <cell r="W88" t="str">
            <v/>
          </cell>
          <cell r="Y88" t="str">
            <v/>
          </cell>
          <cell r="AA88" t="str">
            <v/>
          </cell>
          <cell r="AC88" t="str">
            <v>"],</v>
          </cell>
          <cell r="AD88" t="str">
            <v>/cantos/resucito/e/escondemeenloocultodetutienda.html</v>
          </cell>
          <cell r="AE88" t="str">
            <v>/cantos/resucito/e/escondemeenloocultodetutienda.html</v>
          </cell>
          <cell r="AF88" t="str">
            <v>"},</v>
          </cell>
          <cell r="AG88" t="str">
            <v>e</v>
          </cell>
          <cell r="AH88" t="str">
            <v>p</v>
          </cell>
          <cell r="AI88" t="str">
            <v>{id:85,title: "escondemeenloocultodetutiendaEscóndeme en lo oculto de tu tienda", subtitle: "Salmo 27 (26)", category: ["PreCatecumenado","Antiguo Testamento"],/cantos/resucito/e/escondemeenloocultodetutienda.html/cantos/resucito/e/escondemeenloocultodetutienda.html"},</v>
          </cell>
          <cell r="AJ88" t="str">
            <v>ESCÓNDEME EN LO OCULTO DE TU TIENDA</v>
          </cell>
          <cell r="AK88" t="str">
            <v>escóndemeenloocultodetutienda</v>
          </cell>
          <cell r="AL88" t="str">
            <v>Salmo 27 (26)</v>
          </cell>
          <cell r="AN88" t="str">
            <v>CANTO</v>
          </cell>
          <cell r="AO88" t="str">
            <v>ESCÓNDEME EN LO OCULTO DE TU TIENDA</v>
          </cell>
          <cell r="AP88" t="str">
            <v>category: ["PreCatecumenado","Antiguo Testamento"],</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Pascua</v>
          </cell>
          <cell r="S89" t="str">
            <v>","</v>
          </cell>
          <cell r="T89" t="str">
            <v>Fracción del Fracción del Pan</v>
          </cell>
          <cell r="U89" t="str">
            <v>","</v>
          </cell>
          <cell r="V89" t="str">
            <v>Comunión</v>
          </cell>
          <cell r="W89" t="str">
            <v>","</v>
          </cell>
          <cell r="X89" t="str">
            <v>Nuevo Testamento</v>
          </cell>
          <cell r="Y89" t="str">
            <v/>
          </cell>
          <cell r="AA89" t="str">
            <v/>
          </cell>
          <cell r="AC89" t="str">
            <v>"],</v>
          </cell>
          <cell r="AD89" t="str">
            <v>/cantos/resucito/e/escuchadislaslejanas.html</v>
          </cell>
          <cell r="AE89" t="str">
            <v>/cantos/resucito/e/escuchadislaslejanas.html</v>
          </cell>
          <cell r="AF89" t="str">
            <v>"},</v>
          </cell>
          <cell r="AG89" t="str">
            <v>e</v>
          </cell>
          <cell r="AH89" t="str">
            <v>p</v>
          </cell>
          <cell r="AI89" t="str">
            <v>{id:86,title: "escuchadislaslejanasEscuchad, islas lejanas", subtitle: "Isaias 49,1-16 - Segundo canto de Siervo de Yahveh", category: ["PreCatecumenado","Pascua","Fracción del Fracción del Pan","Comunión","Nuevo Testamento"],/cantos/resucito/e/escuchadislaslejanas.html/cantos/resucito/e/escuchadislaslejanas.html"},</v>
          </cell>
          <cell r="AJ89" t="str">
            <v>ESCUCHAD, ISLAS LEJANAS</v>
          </cell>
          <cell r="AK89" t="str">
            <v>escuchad,islaslejanas</v>
          </cell>
          <cell r="AL89" t="str">
            <v>Isaias 49,1-16 - Segundo canto de Siervo de Yahveh</v>
          </cell>
          <cell r="AN89" t="str">
            <v>CANTO</v>
          </cell>
          <cell r="AO89" t="str">
            <v>ESCUCHAD, ISLAS LEJANAS</v>
          </cell>
          <cell r="AP89" t="str">
            <v>category: ["PreCatecumenado","Pascua","Fracción del Fracción del Pan","Comunión","Nuevo Testamento"],</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Paz</v>
          </cell>
          <cell r="S90" t="str">
            <v/>
          </cell>
          <cell r="U90" t="str">
            <v/>
          </cell>
          <cell r="W90" t="str">
            <v/>
          </cell>
          <cell r="Y90" t="str">
            <v/>
          </cell>
          <cell r="AA90" t="str">
            <v/>
          </cell>
          <cell r="AC90" t="str">
            <v>"],</v>
          </cell>
          <cell r="AD90" t="str">
            <v>/cantos/resucito/é/esteeseldiaenqueactuoelsenor.html</v>
          </cell>
          <cell r="AE90" t="str">
            <v>/cantos/resucito/é/esteeseldiaenqueactuoelsenor.html</v>
          </cell>
          <cell r="AF90" t="str">
            <v>"},</v>
          </cell>
          <cell r="AG90" t="str">
            <v>é</v>
          </cell>
          <cell r="AH90" t="str">
            <v>p</v>
          </cell>
          <cell r="AI90" t="str">
            <v>{id:87,title: "esteeseldiaenqueactuoelsenorÉste es el día en que actuó el Señor", subtitle: "Sal 118 (117)", category: ["PreCatecumenado","Paz"],/cantos/resucito/é/esteeseldiaenqueactuoelsenor.html/cantos/resucito/é/esteeseldiaenqueactuoelsenor.html"},</v>
          </cell>
          <cell r="AJ90" t="str">
            <v>ÉSTE ES EL DÍA EN QUE ACTUÓ EL SEÑOR</v>
          </cell>
          <cell r="AK90" t="str">
            <v>ésteeseldíaenqueactuóelseñor</v>
          </cell>
          <cell r="AL90" t="str">
            <v>Sal 118 (117)</v>
          </cell>
          <cell r="AN90" t="str">
            <v>CANTO</v>
          </cell>
          <cell r="AO90" t="str">
            <v>ÉSTE ES EL DÍA EN QUE ACTUÓ EL SEÑOR</v>
          </cell>
          <cell r="AP90" t="str">
            <v>category: ["PreCatecumenado","Paz"],</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Cuaresma</v>
          </cell>
          <cell r="S91" t="str">
            <v>","</v>
          </cell>
          <cell r="T91" t="str">
            <v>Fracción del Pan</v>
          </cell>
          <cell r="U91" t="str">
            <v/>
          </cell>
          <cell r="W91" t="str">
            <v/>
          </cell>
          <cell r="Y91" t="str">
            <v/>
          </cell>
          <cell r="AA91" t="str">
            <v/>
          </cell>
          <cell r="AC91" t="str">
            <v>"],</v>
          </cell>
          <cell r="AD91" t="str">
            <v>/cantos/resucito/e/esteeselmandamientomio.html</v>
          </cell>
          <cell r="AE91" t="str">
            <v>/cantos/resucito/e/esteeselmandamientomio.html</v>
          </cell>
          <cell r="AF91" t="str">
            <v>"},</v>
          </cell>
          <cell r="AG91" t="str">
            <v>e</v>
          </cell>
          <cell r="AH91" t="str">
            <v>p</v>
          </cell>
          <cell r="AI91" t="str">
            <v>{id:88,title: "esteeselmandamientomioEste es el mandamiento mío", subtitle: "Jn 15,12ss", category: ["PreCatecumenado","Cuaresma","Fracción del Pan"],/cantos/resucito/e/esteeselmandamientomio.html/cantos/resucito/e/esteeselmandamientomio.html"},</v>
          </cell>
          <cell r="AJ91" t="str">
            <v>ESTE ES EL MANDAMIENTO MÍO</v>
          </cell>
          <cell r="AK91" t="str">
            <v>esteeselmandamientomío</v>
          </cell>
          <cell r="AL91" t="str">
            <v>Jn 15,12ss</v>
          </cell>
          <cell r="AN91" t="str">
            <v>CANTO</v>
          </cell>
          <cell r="AO91" t="str">
            <v>ESTE ES EL MANDAMIENTO MÍO</v>
          </cell>
          <cell r="AP91" t="str">
            <v>category: ["PreCatecumenado","Cuaresma","Fracción del Pan"],</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Antiguo Testamento</v>
          </cell>
          <cell r="S92" t="str">
            <v/>
          </cell>
          <cell r="U92" t="str">
            <v/>
          </cell>
          <cell r="W92" t="str">
            <v/>
          </cell>
          <cell r="Y92" t="str">
            <v/>
          </cell>
          <cell r="AA92" t="str">
            <v/>
          </cell>
          <cell r="AC92" t="str">
            <v>"],</v>
          </cell>
          <cell r="AD92" t="str">
            <v>/cantos/resucito/e/evenushalomalejem.html</v>
          </cell>
          <cell r="AE92" t="str">
            <v>/cantos/resucito/e/evenushalomalejem.html</v>
          </cell>
          <cell r="AF92" t="str">
            <v>"},</v>
          </cell>
          <cell r="AG92" t="str">
            <v>e</v>
          </cell>
          <cell r="AH92" t="str">
            <v>p</v>
          </cell>
          <cell r="AI92" t="str">
            <v>{id:89,title: "evenushalomalejemEvenu shalom alejem", subtitle: "Melodía hebraica", category: ["PreCatecumenado","Antiguo Testamento"],/cantos/resucito/e/evenushalomalejem.html/cantos/resucito/e/evenushalomalejem.html"},</v>
          </cell>
          <cell r="AJ92" t="str">
            <v>EVENU SHALOM ALEJEM</v>
          </cell>
          <cell r="AK92" t="str">
            <v>evenushalomalejem</v>
          </cell>
          <cell r="AL92" t="str">
            <v>Melodía hebraica</v>
          </cell>
          <cell r="AN92" t="str">
            <v>CANTO</v>
          </cell>
          <cell r="AO92" t="str">
            <v>EVENU SHALOM ALEJEM</v>
          </cell>
          <cell r="AP92" t="str">
            <v>category: ["PreCatecumenado","Antiguo Testamento"],</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Antiguo Testamento</v>
          </cell>
          <cell r="S93" t="str">
            <v/>
          </cell>
          <cell r="U93" t="str">
            <v/>
          </cell>
          <cell r="W93" t="str">
            <v/>
          </cell>
          <cell r="Y93" t="str">
            <v/>
          </cell>
          <cell r="AA93" t="str">
            <v/>
          </cell>
          <cell r="AC93" t="str">
            <v>"],</v>
          </cell>
          <cell r="AD93" t="str">
            <v>/cantos/resucito/e/extiendomismanos.html</v>
          </cell>
          <cell r="AE93" t="str">
            <v>/cantos/resucito/e/extiendomismanos.html</v>
          </cell>
          <cell r="AF93" t="str">
            <v>"},</v>
          </cell>
          <cell r="AG93" t="str">
            <v>e</v>
          </cell>
          <cell r="AH93" t="str">
            <v>p</v>
          </cell>
          <cell r="AI93" t="str">
            <v>{id:90,title: "extiendomismanosExtiendo mis manos", subtitle: "Oda XXVII de Salomón", category: ["PreCatecumenado","Antiguo Testamento"],/cantos/resucito/e/extiendomismanos.html/cantos/resucito/e/extiendomismanos.html"},</v>
          </cell>
          <cell r="AJ93" t="str">
            <v>EXTIENDO MIS MANOS</v>
          </cell>
          <cell r="AK93" t="str">
            <v>extiendomismanos</v>
          </cell>
          <cell r="AL93" t="str">
            <v>Oda XXVII de Salomón</v>
          </cell>
          <cell r="AN93" t="str">
            <v>CANTO</v>
          </cell>
          <cell r="AO93" t="str">
            <v>EXTIENDO MIS MANOS</v>
          </cell>
          <cell r="AP93" t="str">
            <v>category: ["PreCatecumenado","Antiguo Testamento"],</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Pascua</v>
          </cell>
          <cell r="S94" t="str">
            <v/>
          </cell>
          <cell r="U94" t="str">
            <v/>
          </cell>
          <cell r="W94" t="str">
            <v/>
          </cell>
          <cell r="Y94" t="str">
            <v/>
          </cell>
          <cell r="AA94" t="str">
            <v/>
          </cell>
          <cell r="AC94" t="str">
            <v>"],</v>
          </cell>
          <cell r="AD94" t="str">
            <v>/cantos/resucito/e/exultadjustosenelsenor.html</v>
          </cell>
          <cell r="AE94" t="str">
            <v>/cantos/resucito/e/exultadjustosenelsenor.html</v>
          </cell>
          <cell r="AF94" t="str">
            <v>"},</v>
          </cell>
          <cell r="AG94" t="str">
            <v>e</v>
          </cell>
          <cell r="AH94" t="str">
            <v>p</v>
          </cell>
          <cell r="AI94" t="str">
            <v>{id:91,title: "exultadjustosenelsenorExultad, justos, en el Señor", subtitle: "Sal 33 (32)", category: ["PreCatecumenado","Pascua"],/cantos/resucito/e/exultadjustosenelsenor.html/cantos/resucito/e/exultadjustosenelsenor.html"},</v>
          </cell>
          <cell r="AJ94" t="str">
            <v>EXULTAD, JUSTOS, EN EL SEÑOR</v>
          </cell>
          <cell r="AK94" t="str">
            <v>exultad,justos,enelseñor</v>
          </cell>
          <cell r="AL94" t="str">
            <v>Sal 33 (32)</v>
          </cell>
          <cell r="AN94" t="str">
            <v>CANTO</v>
          </cell>
          <cell r="AO94" t="str">
            <v>EXULTAD, JUSTOS, EN EL SEÑOR</v>
          </cell>
          <cell r="AP94" t="str">
            <v>category: ["PreCatecumenado","Pascua"],</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Paz</v>
          </cell>
          <cell r="S95" t="str">
            <v>","</v>
          </cell>
          <cell r="T95" t="str">
            <v>Comunión</v>
          </cell>
          <cell r="U95" t="str">
            <v>","</v>
          </cell>
          <cell r="V95" t="str">
            <v>Final</v>
          </cell>
          <cell r="W95" t="str">
            <v>","</v>
          </cell>
          <cell r="X95" t="str">
            <v>Antiguo Testamento</v>
          </cell>
          <cell r="Y95" t="str">
            <v/>
          </cell>
          <cell r="AA95" t="str">
            <v/>
          </cell>
          <cell r="AC95" t="str">
            <v>"],</v>
          </cell>
          <cell r="AD95" t="str">
            <v>/cantos/resucito/f/felicidadparaelhombre.html</v>
          </cell>
          <cell r="AE95" t="str">
            <v>/cantos/resucito/f/felicidadparaelhombre.html</v>
          </cell>
          <cell r="AF95" t="str">
            <v>"},</v>
          </cell>
          <cell r="AG95" t="str">
            <v>f</v>
          </cell>
          <cell r="AH95" t="str">
            <v>p</v>
          </cell>
          <cell r="AI95" t="str">
            <v>{id:92,title: "felicidadparaelhombreFelicidad para el hombre", subtitle: "Sal 128 (127)", category: ["PreCatecumenado","Paz","Comunión","Final","Antiguo Testamento"],/cantos/resucito/f/felicidadparaelhombre.html/cantos/resucito/f/felicidadparaelhombre.html"},</v>
          </cell>
          <cell r="AJ95" t="str">
            <v>FELICIDAD PARA EL HOMBRE</v>
          </cell>
          <cell r="AK95" t="str">
            <v>felicidadparaelhombre</v>
          </cell>
          <cell r="AL95" t="str">
            <v>Sal 128 (127)</v>
          </cell>
          <cell r="AN95" t="str">
            <v>CANTO</v>
          </cell>
          <cell r="AO95" t="str">
            <v>FELICIDAD PARA EL HOMBRE</v>
          </cell>
          <cell r="AP95" t="str">
            <v>category: ["PreCatecumenado","Paz","Comunión","Final","Antiguo Testamento"],</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Liturgia</v>
          </cell>
          <cell r="Q96" t="str">
            <v>","</v>
          </cell>
          <cell r="R96" t="str">
            <v>Entrada</v>
          </cell>
          <cell r="S96" t="str">
            <v>","</v>
          </cell>
          <cell r="T96" t="str">
            <v>Antiguo Testamento</v>
          </cell>
          <cell r="U96" t="str">
            <v/>
          </cell>
          <cell r="W96" t="str">
            <v/>
          </cell>
          <cell r="Y96" t="str">
            <v/>
          </cell>
          <cell r="AA96" t="str">
            <v/>
          </cell>
          <cell r="AC96" t="str">
            <v>"],</v>
          </cell>
          <cell r="AD96" t="str">
            <v>/cantos/resucito/g/gloriaadiosenloaltodelcielo.html</v>
          </cell>
          <cell r="AE96" t="str">
            <v>/cantos/resucito/g/gloriaadiosenloaltodelcielo.html</v>
          </cell>
          <cell r="AF96" t="str">
            <v>"},</v>
          </cell>
          <cell r="AG96" t="str">
            <v>g</v>
          </cell>
          <cell r="AH96" t="str">
            <v>l</v>
          </cell>
          <cell r="AI96" t="str">
            <v>{id:93,title: "gloriaadiosenloaltodelcieloGloria a Dios en lo alto del cielo", subtitle: "Himno Litúrgico", category: ["Liturgia","Entrada","Antiguo Testamento"],/cantos/resucito/g/gloriaadiosenloaltodelcielo.html/cantos/resucito/g/gloriaadiosenloaltodelcielo.html"},</v>
          </cell>
          <cell r="AJ96" t="str">
            <v>GLORIA A DIOS EN LO ALTO DEL CIELO</v>
          </cell>
          <cell r="AK96" t="str">
            <v>gloriaadiosenloaltodelcielo</v>
          </cell>
          <cell r="AL96" t="str">
            <v>Himno Litúrgico</v>
          </cell>
          <cell r="AN96" t="str">
            <v>CANTO</v>
          </cell>
          <cell r="AO96" t="str">
            <v>GLORIA A DIOS EN LO ALTO DEL CIELO</v>
          </cell>
          <cell r="AP96" t="str">
            <v>category: ["Liturgia","Entrada","Antiguo Testamento"],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Entrada</v>
          </cell>
          <cell r="S97" t="str">
            <v/>
          </cell>
          <cell r="U97" t="str">
            <v/>
          </cell>
          <cell r="W97" t="str">
            <v/>
          </cell>
          <cell r="Y97" t="str">
            <v/>
          </cell>
          <cell r="AA97" t="str">
            <v/>
          </cell>
          <cell r="AC97" t="str">
            <v>"],</v>
          </cell>
          <cell r="AD97" t="str">
            <v>/cantos/resucito/g/graciasayahveh.html</v>
          </cell>
          <cell r="AE97" t="str">
            <v>/cantos/resucito/g/graciasayahveh.html</v>
          </cell>
          <cell r="AF97" t="str">
            <v>"},</v>
          </cell>
          <cell r="AG97" t="str">
            <v>g</v>
          </cell>
          <cell r="AH97" t="str">
            <v>p</v>
          </cell>
          <cell r="AI97" t="str">
            <v>{id:94,title: "graciasayahvehGracias a Yahveh", subtitle: "Sal 136 (135) - Melodía hebraica", category: ["PreCatecumenado","Entrada"],/cantos/resucito/g/graciasayahveh.html/cantos/resucito/g/graciasayahveh.html"},</v>
          </cell>
          <cell r="AJ97" t="str">
            <v>GRACIAS A YAHVEH</v>
          </cell>
          <cell r="AK97" t="str">
            <v>graciasayahveh</v>
          </cell>
          <cell r="AL97" t="str">
            <v>Sal 136 (135) - Melodía hebraica</v>
          </cell>
          <cell r="AN97" t="str">
            <v>CANTO</v>
          </cell>
          <cell r="AO97" t="str">
            <v>GRACIAS A YAHVEH</v>
          </cell>
          <cell r="AP97" t="str">
            <v>category: ["PreCatecumenado","Entrada"],</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Cuaresma</v>
          </cell>
          <cell r="S98" t="str">
            <v>","</v>
          </cell>
          <cell r="T98" t="str">
            <v>Antiguo Testamento</v>
          </cell>
          <cell r="U98" t="str">
            <v/>
          </cell>
          <cell r="W98" t="str">
            <v/>
          </cell>
          <cell r="Y98" t="str">
            <v/>
          </cell>
          <cell r="AA98" t="str">
            <v/>
          </cell>
          <cell r="AC98" t="str">
            <v>"],</v>
          </cell>
          <cell r="AD98" t="str">
            <v>/cantos/resucito/g/gritadjubilosos.html</v>
          </cell>
          <cell r="AE98" t="str">
            <v>/cantos/resucito/g/gritadjubilosos.html</v>
          </cell>
          <cell r="AF98" t="str">
            <v>"},</v>
          </cell>
          <cell r="AG98" t="str">
            <v>g</v>
          </cell>
          <cell r="AH98" t="str">
            <v>p</v>
          </cell>
          <cell r="AI98" t="str">
            <v>{id:95,title: "gritadjubilososGritad jubilosos", subtitle: "Isaías 12,1ss", category: ["PreCatecumenado","Cuaresma","Antiguo Testamento"],/cantos/resucito/g/gritadjubilosos.html/cantos/resucito/g/gritadjubilosos.html"},</v>
          </cell>
          <cell r="AJ98" t="str">
            <v>GRITAD JUBILOSOS</v>
          </cell>
          <cell r="AK98" t="str">
            <v>gritadjubilosos</v>
          </cell>
          <cell r="AL98" t="str">
            <v>Isaías 12,1ss</v>
          </cell>
          <cell r="AN98" t="str">
            <v>CANTO</v>
          </cell>
          <cell r="AO98" t="str">
            <v>GRITAD JUBILOSOS</v>
          </cell>
          <cell r="AP98" t="str">
            <v>category: ["PreCatecumenado","Cuaresma","Antiguo Testamento"],</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Fracción del Pan</v>
          </cell>
          <cell r="S99" t="str">
            <v>","</v>
          </cell>
          <cell r="T99" t="str">
            <v>Antiguo Testamento</v>
          </cell>
          <cell r="U99" t="str">
            <v/>
          </cell>
          <cell r="W99" t="str">
            <v/>
          </cell>
          <cell r="Y99" t="str">
            <v/>
          </cell>
          <cell r="AA99" t="str">
            <v/>
          </cell>
          <cell r="AC99" t="str">
            <v>"],</v>
          </cell>
          <cell r="AD99" t="str">
            <v>/cantos/resucito/h/haciatimoradasanta.html</v>
          </cell>
          <cell r="AE99" t="str">
            <v>/cantos/resucito/h/haciatimoradasanta.html</v>
          </cell>
          <cell r="AF99" t="str">
            <v>"},</v>
          </cell>
          <cell r="AG99" t="str">
            <v>h</v>
          </cell>
          <cell r="AH99" t="str">
            <v>p</v>
          </cell>
          <cell r="AI99" t="str">
            <v>{id:96,title: "haciatimoradasantaHacia ti, morada santa", subtitle: "Himno procesional eucarístico (Kiko Argüello)", category: ["PreCatecumenado","Fracción del Pan","Antiguo Testamento"],/cantos/resucito/h/haciatimoradasanta.html/cantos/resucito/h/haciatimoradasanta.html"},</v>
          </cell>
          <cell r="AJ99" t="str">
            <v>HACIA TI, MORADA SANTA</v>
          </cell>
          <cell r="AK99" t="str">
            <v>haciati,moradasanta</v>
          </cell>
          <cell r="AL99" t="str">
            <v>Himno procesional eucarístico (Kiko Argüello)</v>
          </cell>
          <cell r="AN99" t="str">
            <v>CANTO</v>
          </cell>
          <cell r="AO99" t="str">
            <v>HACIA TI, MORADA SANTA</v>
          </cell>
          <cell r="AP99" t="str">
            <v>category: ["PreCatecumenado","Fracción del Pan","Antiguo Testamento"],</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Cuaresma</v>
          </cell>
          <cell r="S100" t="str">
            <v>","</v>
          </cell>
          <cell r="T100" t="str">
            <v>Pascua</v>
          </cell>
          <cell r="U100" t="str">
            <v>","</v>
          </cell>
          <cell r="V100" t="str">
            <v>Laudes/Visperas</v>
          </cell>
          <cell r="W100" t="str">
            <v/>
          </cell>
          <cell r="Y100" t="str">
            <v/>
          </cell>
          <cell r="AA100" t="str">
            <v/>
          </cell>
          <cell r="AC100" t="str">
            <v>"],</v>
          </cell>
          <cell r="AD100" t="str">
            <v>/cantos/resucito/h/hastacuando.html</v>
          </cell>
          <cell r="AE100" t="str">
            <v>/cantos/resucito/h/hastacuando.html</v>
          </cell>
          <cell r="AF100" t="str">
            <v>"},</v>
          </cell>
          <cell r="AG100" t="str">
            <v>h</v>
          </cell>
          <cell r="AH100" t="str">
            <v>p</v>
          </cell>
          <cell r="AI100" t="str">
            <v>{id:97,title: "hastacuandoHasta cuándo", subtitle: "Sal 13 (12)", category: ["PreCatecumenado","Cuaresma","Pascua","Laudes/Visperas"],/cantos/resucito/h/hastacuando.html/cantos/resucito/h/hastacuando.html"},</v>
          </cell>
          <cell r="AJ100" t="str">
            <v>HASTA CUÁNDO</v>
          </cell>
          <cell r="AK100" t="str">
            <v>hastacuándo</v>
          </cell>
          <cell r="AL100" t="str">
            <v>Sal 13 (12)</v>
          </cell>
          <cell r="AN100" t="str">
            <v>CANTO</v>
          </cell>
          <cell r="AO100" t="str">
            <v>HASTA CUÁNDO</v>
          </cell>
          <cell r="AP100" t="str">
            <v>category: ["PreCatecumenado","Cuaresma","Pascua","Laudes/Visperas"],</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Adviento</v>
          </cell>
          <cell r="S101" t="str">
            <v>","</v>
          </cell>
          <cell r="T101" t="str">
            <v>Nuevo Testamento</v>
          </cell>
          <cell r="U101" t="str">
            <v/>
          </cell>
          <cell r="W101" t="str">
            <v/>
          </cell>
          <cell r="Y101" t="str">
            <v/>
          </cell>
          <cell r="AA101" t="str">
            <v/>
          </cell>
          <cell r="AC101" t="str">
            <v>"],</v>
          </cell>
          <cell r="AD101" t="str">
            <v>/cantos/resucito/h/heaquimisiervo.html</v>
          </cell>
          <cell r="AE101" t="str">
            <v>/cantos/resucito/h/heaquimisiervo.html</v>
          </cell>
          <cell r="AF101" t="str">
            <v>"},</v>
          </cell>
          <cell r="AG101" t="str">
            <v>h</v>
          </cell>
          <cell r="AH101" t="str">
            <v>p</v>
          </cell>
          <cell r="AI101" t="str">
            <v>{id:98,title: "heaquimisiervoHe aquí mi siervo", subtitle: "Isaías 42,1-4; Mateo 12,18-21 - Primer canto de Siervo de Yahveh", category: ["PreCatecumenado","Adviento","Nuevo Testamento"],/cantos/resucito/h/heaquimisiervo.html/cantos/resucito/h/heaquimisiervo.html"},</v>
          </cell>
          <cell r="AJ101" t="str">
            <v>HE AQUÍ MI SIERVO</v>
          </cell>
          <cell r="AK101" t="str">
            <v>heaquímisiervo</v>
          </cell>
          <cell r="AL101" t="str">
            <v>Isaías 42,1-4; Mateo 12,18-21 - Primer canto de Siervo de Yahveh</v>
          </cell>
          <cell r="AN101" t="str">
            <v>CANTO</v>
          </cell>
          <cell r="AO101" t="str">
            <v>HE AQUÍ MI SIERVO</v>
          </cell>
          <cell r="AP101" t="str">
            <v>category: ["PreCatecumenado","Adviento","Nuevo Testamento"],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Adviento</v>
          </cell>
          <cell r="S102" t="str">
            <v>","</v>
          </cell>
          <cell r="T102" t="str">
            <v>Cuaresma</v>
          </cell>
          <cell r="U102" t="str">
            <v>","</v>
          </cell>
          <cell r="V102" t="str">
            <v>Antiguo Testamento</v>
          </cell>
          <cell r="W102" t="str">
            <v/>
          </cell>
          <cell r="Y102" t="str">
            <v/>
          </cell>
          <cell r="AA102" t="str">
            <v/>
          </cell>
          <cell r="AC102" t="str">
            <v>"],</v>
          </cell>
          <cell r="AD102" t="str">
            <v>/cantos/resucito/h/heaquiquenuestroespejoeselsenor.html</v>
          </cell>
          <cell r="AE102" t="str">
            <v>/cantos/resucito/h/heaquiquenuestroespejoeselsenor.html</v>
          </cell>
          <cell r="AF102" t="str">
            <v>"},</v>
          </cell>
          <cell r="AG102" t="str">
            <v>h</v>
          </cell>
          <cell r="AH102" t="str">
            <v>c</v>
          </cell>
          <cell r="AI102" t="str">
            <v>{id:99,title: "heaquiquenuestroespejoeselsenorHe aquí que nuestro espejo es el Señor", subtitle: "Oda XIII de Salomón", category: ["Catecumenado","Adviento","Cuaresma","Antiguo Testamento"],/cantos/resucito/h/heaquiquenuestroespejoeselsenor.html/cantos/resucito/h/heaquiquenuestroespejoeselsenor.html"},</v>
          </cell>
          <cell r="AJ102" t="str">
            <v>HE AQUÍ QUE NUESTRO ESPEJO ES EL SEÑOR</v>
          </cell>
          <cell r="AK102" t="str">
            <v>heaquíquenuestroespejoeselseñor</v>
          </cell>
          <cell r="AL102" t="str">
            <v>Oda XIII de Salomón</v>
          </cell>
          <cell r="AN102" t="str">
            <v>CANTO</v>
          </cell>
          <cell r="AO102" t="str">
            <v>HE AQUÍ QUE NUESTRO ESPEJO ES EL SEÑOR</v>
          </cell>
          <cell r="AP102" t="str">
            <v>category: ["Catecumenado","Adviento","Cuaresma","Antiguo Testamento"],</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Pascua</v>
          </cell>
          <cell r="S103" t="str">
            <v>","</v>
          </cell>
          <cell r="T103" t="str">
            <v>Comunión</v>
          </cell>
          <cell r="U103" t="str">
            <v>","</v>
          </cell>
          <cell r="V103" t="str">
            <v>Antiguo Testamento</v>
          </cell>
          <cell r="W103" t="str">
            <v/>
          </cell>
          <cell r="Y103" t="str">
            <v/>
          </cell>
          <cell r="AA103" t="str">
            <v/>
          </cell>
          <cell r="AC103" t="str">
            <v>"],</v>
          </cell>
          <cell r="AD103" t="str">
            <v>/cantos/resucito/h/heaquiquevengopresto.html</v>
          </cell>
          <cell r="AE103" t="str">
            <v>/cantos/resucito/h/heaquiquevengopresto.html</v>
          </cell>
          <cell r="AF103" t="str">
            <v>"},</v>
          </cell>
          <cell r="AG103" t="str">
            <v>h</v>
          </cell>
          <cell r="AH103" t="str">
            <v>p</v>
          </cell>
          <cell r="AI103" t="str">
            <v>{id:100,title: "heaquiquevengoprestoHe aquí que vengo presto", subtitle: "Apocalipsis 22,12-16", category: ["PreCatecumenado","Pascua","Comunión","Antiguo Testamento"],/cantos/resucito/h/heaquiquevengopresto.html/cantos/resucito/h/heaquiquevengopresto.html"},</v>
          </cell>
          <cell r="AJ103" t="str">
            <v>HE AQUÍ QUE VENGO PRESTO</v>
          </cell>
          <cell r="AK103" t="str">
            <v>heaquíquevengopresto</v>
          </cell>
          <cell r="AL103" t="str">
            <v>Apocalipsis 22,12-16</v>
          </cell>
          <cell r="AN103" t="str">
            <v>CANTO</v>
          </cell>
          <cell r="AO103" t="str">
            <v>HE AQUÍ QUE VENGO PRESTO</v>
          </cell>
          <cell r="AP103" t="str">
            <v>category: ["PreCatecumenado","Pascua","Comunión","Antiguo Testamento"],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Cuaresma</v>
          </cell>
          <cell r="S104" t="str">
            <v>","</v>
          </cell>
          <cell r="T104" t="str">
            <v>Nuevo Testamento</v>
          </cell>
          <cell r="U104" t="str">
            <v/>
          </cell>
          <cell r="W104" t="str">
            <v/>
          </cell>
          <cell r="Y104" t="str">
            <v/>
          </cell>
          <cell r="AA104" t="str">
            <v/>
          </cell>
          <cell r="AC104" t="str">
            <v>"],</v>
          </cell>
          <cell r="AD104" t="str">
            <v>/cantos/resucito/h/heesperadoenelsenor.html</v>
          </cell>
          <cell r="AE104" t="str">
            <v>/cantos/resucito/h/heesperadoenelsenor.html</v>
          </cell>
          <cell r="AF104" t="str">
            <v>"},</v>
          </cell>
          <cell r="AG104" t="str">
            <v>h</v>
          </cell>
          <cell r="AH104" t="str">
            <v>p</v>
          </cell>
          <cell r="AI104" t="str">
            <v>{id:101,title: "heesperadoenelsenorHe esperado en el Señor", subtitle: "Salmo 40 (39)", category: ["PreCatecumenado","Cuaresma","Nuevo Testamento"],/cantos/resucito/h/heesperadoenelsenor.html/cantos/resucito/h/heesperadoenelsenor.html"},</v>
          </cell>
          <cell r="AJ104" t="str">
            <v>HE ESPERADO EN EL SEÑOR</v>
          </cell>
          <cell r="AK104" t="str">
            <v>heesperadoenelseñor</v>
          </cell>
          <cell r="AL104" t="str">
            <v>Salmo 40 (39)</v>
          </cell>
          <cell r="AN104" t="str">
            <v>CANTO</v>
          </cell>
          <cell r="AO104" t="str">
            <v>HE ESPERADO EN EL SEÑOR</v>
          </cell>
          <cell r="AP104" t="str">
            <v>category: ["PreCatecumenado","Cuaresma","Nuevo Testamento"],</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Pascua</v>
          </cell>
          <cell r="S105" t="str">
            <v/>
          </cell>
          <cell r="U105" t="str">
            <v/>
          </cell>
          <cell r="W105" t="str">
            <v/>
          </cell>
          <cell r="Y105" t="str">
            <v/>
          </cell>
          <cell r="AA105" t="str">
            <v/>
          </cell>
          <cell r="AC105" t="str">
            <v>"],</v>
          </cell>
          <cell r="AD105" t="str">
            <v>/cantos/resucito/h/hermosaeresamigamia.html</v>
          </cell>
          <cell r="AE105" t="str">
            <v>/cantos/resucito/h/hermosaeresamigamia.html</v>
          </cell>
          <cell r="AF105" t="str">
            <v>"},</v>
          </cell>
          <cell r="AG105" t="str">
            <v>h</v>
          </cell>
          <cell r="AH105" t="str">
            <v>e</v>
          </cell>
          <cell r="AI105" t="str">
            <v>{id:102,title: "hermosaeresamigamiaHermosa eres, amiga mía", subtitle: "Cantar de los cantares 6-7", category: ["Elección","Pascua"],/cantos/resucito/h/hermosaeresamigamia.html/cantos/resucito/h/hermosaeresamigamia.html"},</v>
          </cell>
          <cell r="AJ105" t="str">
            <v>HERMOSA ERES, AMIGA MÍA</v>
          </cell>
          <cell r="AK105" t="str">
            <v>hermosaeres,amigamía</v>
          </cell>
          <cell r="AL105" t="str">
            <v>Cantar de los cantares 6-7</v>
          </cell>
          <cell r="AN105" t="str">
            <v>CANTO</v>
          </cell>
          <cell r="AO105" t="str">
            <v>HERMOSA ERES, AMIGA MÍA</v>
          </cell>
          <cell r="AP105" t="str">
            <v>category: ["Elección","Pascua"],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Pentecostés</v>
          </cell>
          <cell r="S106" t="str">
            <v>","</v>
          </cell>
          <cell r="T106" t="str">
            <v>Comunión</v>
          </cell>
          <cell r="U106" t="str">
            <v>","</v>
          </cell>
          <cell r="V106" t="str">
            <v>Nuevo Testamento</v>
          </cell>
          <cell r="W106" t="str">
            <v/>
          </cell>
          <cell r="Y106" t="str">
            <v/>
          </cell>
          <cell r="AA106" t="str">
            <v/>
          </cell>
          <cell r="AC106" t="str">
            <v>"],</v>
          </cell>
          <cell r="AD106" t="str">
            <v>/cantos/resucito/h/hijasdejerusalen.html</v>
          </cell>
          <cell r="AE106" t="str">
            <v>/cantos/resucito/h/hijasdejerusalen.html</v>
          </cell>
          <cell r="AF106" t="str">
            <v>"},</v>
          </cell>
          <cell r="AG106" t="str">
            <v>h</v>
          </cell>
          <cell r="AH106" t="str">
            <v>p</v>
          </cell>
          <cell r="AI106" t="str">
            <v>{id:103,title: "hijasdejerusalenHijas de Jerusalén", subtitle: "Lucas 23,28-46", category: ["PreCatecumenado","Pentecostés","Comunión","Nuevo Testamento"],/cantos/resucito/h/hijasdejerusalen.html/cantos/resucito/h/hijasdejerusalen.html"},</v>
          </cell>
          <cell r="AJ106" t="str">
            <v>HIJAS DE JERUSALÉN</v>
          </cell>
          <cell r="AK106" t="str">
            <v>hijasdejerusalén</v>
          </cell>
          <cell r="AL106" t="str">
            <v>Lucas 23,28-46</v>
          </cell>
          <cell r="AN106" t="str">
            <v>CANTO</v>
          </cell>
          <cell r="AO106" t="str">
            <v>HIJAS DE JERUSALÉN</v>
          </cell>
          <cell r="AP106" t="str">
            <v>category: ["PreCatecumenado","Pentecostés","Comunión","Nuevo Testamento"],</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Laudes/Visperas</v>
          </cell>
          <cell r="S107" t="str">
            <v>","</v>
          </cell>
          <cell r="T107" t="str">
            <v>Entrada</v>
          </cell>
          <cell r="U107" t="str">
            <v/>
          </cell>
          <cell r="W107" t="str">
            <v/>
          </cell>
          <cell r="Y107" t="str">
            <v/>
          </cell>
          <cell r="AA107" t="str">
            <v/>
          </cell>
          <cell r="AC107" t="str">
            <v>"],</v>
          </cell>
          <cell r="AD107" t="str">
            <v>/cantos/resucito/h/himnoacristoluz.html</v>
          </cell>
          <cell r="AE107" t="str">
            <v>/cantos/resucito/h/himnoacristoluz.html</v>
          </cell>
          <cell r="AF107" t="str">
            <v>"},</v>
          </cell>
          <cell r="AG107" t="str">
            <v>h</v>
          </cell>
          <cell r="AH107" t="str">
            <v>p</v>
          </cell>
          <cell r="AI107" t="str">
            <v>{id:104,title: "himnoacristoluzHimno a Cristo luz", subtitle: "Himno vespertino (San Gregorio Nacianceno)", category: ["PreCatecumenado","Laudes/Visperas","Entrada"],/cantos/resucito/h/himnoacristoluz.html/cantos/resucito/h/himnoacristoluz.html"},</v>
          </cell>
          <cell r="AJ107" t="str">
            <v>HIMNO A CRISTO LUZ</v>
          </cell>
          <cell r="AK107" t="str">
            <v>himnoacristoluz</v>
          </cell>
          <cell r="AL107" t="str">
            <v>Himno vespertino (San Gregorio Nacianceno)</v>
          </cell>
          <cell r="AN107" t="str">
            <v>CANTO</v>
          </cell>
          <cell r="AO107" t="str">
            <v>HIMNO A CRISTO LUZ</v>
          </cell>
          <cell r="AP107" t="str">
            <v>category: ["PreCatecumenado","Laudes/Visperas","Entrada"],</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Cuaresma</v>
          </cell>
          <cell r="S108" t="str">
            <v>","</v>
          </cell>
          <cell r="T108" t="str">
            <v>Fracción del Fracción del Pan</v>
          </cell>
          <cell r="U108" t="str">
            <v>","</v>
          </cell>
          <cell r="V108" t="str">
            <v>Nuevo Testamento</v>
          </cell>
          <cell r="W108" t="str">
            <v/>
          </cell>
          <cell r="Y108" t="str">
            <v/>
          </cell>
          <cell r="AA108" t="str">
            <v/>
          </cell>
          <cell r="AC108" t="str">
            <v>"],</v>
          </cell>
          <cell r="AD108" t="str">
            <v>/cantos/resucito/h/himnoalacaridad.html</v>
          </cell>
          <cell r="AE108" t="str">
            <v>/cantos/resucito/h/himnoalacaridad.html</v>
          </cell>
          <cell r="AF108" t="str">
            <v>"},</v>
          </cell>
          <cell r="AG108" t="str">
            <v>h</v>
          </cell>
          <cell r="AH108" t="str">
            <v>p</v>
          </cell>
          <cell r="AI108" t="str">
            <v>{id:105,title: "himnoalacaridadHimno a la caridad", subtitle: "1 Corintios 13,1-7", category: ["PreCatecumenado","Cuaresma","Fracción del Fracción del Pan","Nuevo Testamento"],/cantos/resucito/h/himnoalacaridad.html/cantos/resucito/h/himnoalacaridad.html"},</v>
          </cell>
          <cell r="AJ108" t="str">
            <v>HIMNO A LA CARIDAD</v>
          </cell>
          <cell r="AK108" t="str">
            <v>himnoalacaridad</v>
          </cell>
          <cell r="AL108" t="str">
            <v>1 Corintios 13,1-7</v>
          </cell>
          <cell r="AN108" t="str">
            <v>CANTO</v>
          </cell>
          <cell r="AO108" t="str">
            <v>HIMNO A LA CARIDAD</v>
          </cell>
          <cell r="AP108" t="str">
            <v>category: ["PreCatecumenado","Cuaresma","Fracción del Fracción del Pan","Nuevo Testamento"],</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Adviento</v>
          </cell>
          <cell r="S109" t="str">
            <v/>
          </cell>
          <cell r="U109" t="str">
            <v/>
          </cell>
          <cell r="W109" t="str">
            <v/>
          </cell>
          <cell r="Y109" t="str">
            <v/>
          </cell>
          <cell r="AA109" t="str">
            <v/>
          </cell>
          <cell r="AC109" t="str">
            <v>"],</v>
          </cell>
          <cell r="AD109" t="str">
            <v>/cantos/resucito/h/himnoalacruzgloriosa.html</v>
          </cell>
          <cell r="AE109" t="str">
            <v>/cantos/resucito/h/himnoalacruzgloriosa.html</v>
          </cell>
          <cell r="AF109" t="str">
            <v>"},</v>
          </cell>
          <cell r="AG109" t="str">
            <v>h</v>
          </cell>
          <cell r="AH109" t="str">
            <v>c</v>
          </cell>
          <cell r="AI109" t="str">
            <v>{id:106,title: "himnoalacruzgloriosaHimno a la cruz gloriosa", subtitle: "Homilía La Santa Pascua (Anónimo s. II)", category: ["Catecumenado","Adviento"],/cantos/resucito/h/himnoalacruzgloriosa.html/cantos/resucito/h/himnoalacruzgloriosa.html"},</v>
          </cell>
          <cell r="AJ109" t="str">
            <v>HIMNO A LA CRUZ GLORIOSA</v>
          </cell>
          <cell r="AK109" t="str">
            <v>himnoalacruzgloriosa</v>
          </cell>
          <cell r="AL109" t="str">
            <v>Homilía La Santa Pascua (Anónimo s. II)</v>
          </cell>
          <cell r="AN109" t="str">
            <v>CANTO</v>
          </cell>
          <cell r="AO109" t="str">
            <v>HIMNO A LA CRUZ GLORIOSA</v>
          </cell>
          <cell r="AP109" t="str">
            <v>category: ["Catecumenado","Adviento"],</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Laudes/Visperas</v>
          </cell>
          <cell r="S110" t="str">
            <v/>
          </cell>
          <cell r="U110" t="str">
            <v/>
          </cell>
          <cell r="W110" t="str">
            <v/>
          </cell>
          <cell r="Y110" t="str">
            <v/>
          </cell>
          <cell r="AA110" t="str">
            <v/>
          </cell>
          <cell r="AC110" t="str">
            <v>"],</v>
          </cell>
          <cell r="AD110" t="str">
            <v>/cantos/resucito/h/himnoalakenosis.html</v>
          </cell>
          <cell r="AE110" t="str">
            <v>/cantos/resucito/h/himnoalakenosis.html</v>
          </cell>
          <cell r="AF110" t="str">
            <v>"},</v>
          </cell>
          <cell r="AG110" t="str">
            <v>h</v>
          </cell>
          <cell r="AH110" t="str">
            <v>p</v>
          </cell>
          <cell r="AI110" t="str">
            <v>{id:107,title: "himnoalakenosisHimno a la kenosis", subtitle: "Filipenses 2,1-11", category: ["PreCatecumenado","Laudes/Visperas"],/cantos/resucito/h/himnoalakenosis.html/cantos/resucito/h/himnoalakenosis.html"},</v>
          </cell>
          <cell r="AJ110" t="str">
            <v>HIMNO A LA KENOSIS</v>
          </cell>
          <cell r="AK110" t="str">
            <v>himnoalakenosis</v>
          </cell>
          <cell r="AL110" t="str">
            <v>Filipenses 2,1-11</v>
          </cell>
          <cell r="AN110" t="str">
            <v>CANTO</v>
          </cell>
          <cell r="AO110" t="str">
            <v>HIMNO A LA KENOSIS</v>
          </cell>
          <cell r="AP110" t="str">
            <v>category: ["PreCatecumenado","Laudes/Visperas"],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Pascua</v>
          </cell>
          <cell r="S111" t="str">
            <v>","</v>
          </cell>
          <cell r="T111" t="str">
            <v>Laudes/Visperas</v>
          </cell>
          <cell r="U111" t="str">
            <v/>
          </cell>
          <cell r="W111" t="str">
            <v/>
          </cell>
          <cell r="Y111" t="str">
            <v/>
          </cell>
          <cell r="AA111" t="str">
            <v/>
          </cell>
          <cell r="AC111" t="str">
            <v>"],</v>
          </cell>
          <cell r="AD111" t="str">
            <v>/cantos/resucito/h/himnodeadviento.html</v>
          </cell>
          <cell r="AE111" t="str">
            <v>/cantos/resucito/h/himnodeadviento.html</v>
          </cell>
          <cell r="AF111" t="str">
            <v>"},</v>
          </cell>
          <cell r="AG111" t="str">
            <v>h</v>
          </cell>
          <cell r="AH111" t="str">
            <v>p</v>
          </cell>
          <cell r="AI111" t="str">
            <v>{id:108,title: "himnodeadvientoHimno de Adviento", subtitle: "Himno lat. «Vox clara ecce Intonat»", category: ["PreCatecumenado","Pascua","Laudes/Visperas"],/cantos/resucito/h/himnodeadviento.html/cantos/resucito/h/himnodeadviento.html"},</v>
          </cell>
          <cell r="AJ111" t="str">
            <v>HIMNO DE ADVIENTO</v>
          </cell>
          <cell r="AK111" t="str">
            <v>himnodeadviento</v>
          </cell>
          <cell r="AL111" t="str">
            <v>Himno lat. «Vox clara ecce Intonat»</v>
          </cell>
          <cell r="AN111" t="str">
            <v>CANTO</v>
          </cell>
          <cell r="AO111" t="str">
            <v>HIMNO DE ADVIENTO</v>
          </cell>
          <cell r="AP111" t="str">
            <v>category: ["PreCatecumenado","Pascua","Laudes/Visperas"],</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Pascua</v>
          </cell>
          <cell r="S112" t="str">
            <v>","</v>
          </cell>
          <cell r="T112" t="str">
            <v>Comunión</v>
          </cell>
          <cell r="U112" t="str">
            <v>","</v>
          </cell>
          <cell r="V112" t="str">
            <v>Final</v>
          </cell>
          <cell r="W112" t="str">
            <v>","</v>
          </cell>
          <cell r="X112" t="str">
            <v>Antiguo Testamento</v>
          </cell>
          <cell r="Y112" t="str">
            <v/>
          </cell>
          <cell r="AA112" t="str">
            <v/>
          </cell>
          <cell r="AC112" t="str">
            <v>"],</v>
          </cell>
          <cell r="AD112" t="str">
            <v>/cantos/resucito/h/himnodelaascension.html</v>
          </cell>
          <cell r="AE112" t="str">
            <v>/cantos/resucito/h/himnodelaascension.html</v>
          </cell>
          <cell r="AF112" t="str">
            <v>"},</v>
          </cell>
          <cell r="AG112" t="str">
            <v>h</v>
          </cell>
          <cell r="AH112" t="str">
            <v>p</v>
          </cell>
          <cell r="AI112" t="str">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ell>
          <cell r="AJ112" t="str">
            <v>HIMNO DE LA ASCENSIÓN</v>
          </cell>
          <cell r="AK112" t="str">
            <v>himnodelaascensión</v>
          </cell>
          <cell r="AL112" t="str">
            <v xml:space="preserve">Himno de Laudes del tiempo Pascual, de la Ascensión a Pentecostés  / Himno de la liturgia de las horas </v>
          </cell>
          <cell r="AN112" t="str">
            <v>CANTO</v>
          </cell>
          <cell r="AO112" t="str">
            <v>HIMNO DE LA ASCENSIÓN</v>
          </cell>
          <cell r="AP112" t="str">
            <v>category: ["PreCatecumenado","Pascua","Comunión","Final","Antiguo Testamento"],</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Final</v>
          </cell>
          <cell r="S113" t="str">
            <v>","</v>
          </cell>
          <cell r="T113" t="str">
            <v>Nuevo Testamento</v>
          </cell>
          <cell r="U113" t="str">
            <v/>
          </cell>
          <cell r="W113" t="str">
            <v/>
          </cell>
          <cell r="Y113" t="str">
            <v/>
          </cell>
          <cell r="AA113" t="str">
            <v/>
          </cell>
          <cell r="AC113" t="str">
            <v>"],</v>
          </cell>
          <cell r="AD113" t="str">
            <v>/cantos/resucito/h/himnodepascua.html</v>
          </cell>
          <cell r="AE113" t="str">
            <v>/cantos/resucito/h/himnodepascua.html</v>
          </cell>
          <cell r="AF113" t="str">
            <v>"},</v>
          </cell>
          <cell r="AG113" t="str">
            <v>h</v>
          </cell>
          <cell r="AH113" t="str">
            <v>p</v>
          </cell>
          <cell r="AI113" t="str">
            <v>{id:110,title: "himnodepascuaHimno de Pascua", subtitle: "Himno lat. «Aurora lucis rutiiat»", category: ["PreCatecumenado","Final","Nuevo Testamento"],/cantos/resucito/h/himnodepascua.html/cantos/resucito/h/himnodepascua.html"},</v>
          </cell>
          <cell r="AJ113" t="str">
            <v>HIMNO DE PASCUA</v>
          </cell>
          <cell r="AK113" t="str">
            <v>himnodepascua</v>
          </cell>
          <cell r="AL113" t="str">
            <v>Himno lat. «Aurora lucis rutiiat»</v>
          </cell>
          <cell r="AN113" t="str">
            <v>CANTO</v>
          </cell>
          <cell r="AO113" t="str">
            <v>HIMNO DE PASCUA</v>
          </cell>
          <cell r="AP113" t="str">
            <v>category: ["PreCatecumenado","Final","Nuevo Testamento"],</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Cuaresma</v>
          </cell>
          <cell r="S114" t="str">
            <v/>
          </cell>
          <cell r="U114" t="str">
            <v/>
          </cell>
          <cell r="W114" t="str">
            <v/>
          </cell>
          <cell r="Y114" t="str">
            <v/>
          </cell>
          <cell r="AA114" t="str">
            <v/>
          </cell>
          <cell r="AC114" t="str">
            <v>"],</v>
          </cell>
          <cell r="AD114" t="str">
            <v>/cantos/resucito/h/huyeamadomio.html</v>
          </cell>
          <cell r="AE114" t="str">
            <v>/cantos/resucito/h/huyeamadomio.html</v>
          </cell>
          <cell r="AF114" t="str">
            <v>"},</v>
          </cell>
          <cell r="AG114" t="str">
            <v>h</v>
          </cell>
          <cell r="AH114" t="str">
            <v>p</v>
          </cell>
          <cell r="AI114" t="str">
            <v>{id:111,title: "huyeamadomioHuye, amado mío", subtitle: "Cantar de los Cantares 8,10-14", category: ["PreCatecumenado","Cuaresma"],/cantos/resucito/h/huyeamadomio.html/cantos/resucito/h/huyeamadomio.html"},</v>
          </cell>
          <cell r="AJ114" t="str">
            <v>HUYE, AMADO MÍO</v>
          </cell>
          <cell r="AK114" t="str">
            <v>huye,amadomío</v>
          </cell>
          <cell r="AL114" t="str">
            <v>Cantar de los Cantares 8,10-14</v>
          </cell>
          <cell r="AN114" t="str">
            <v>CANTO</v>
          </cell>
          <cell r="AO114" t="str">
            <v>HUYE, AMADO MÍO</v>
          </cell>
          <cell r="AP114" t="str">
            <v>category: ["PreCatecumenado","Cuaresma"],</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Antiguo Testamento</v>
          </cell>
          <cell r="S115" t="str">
            <v/>
          </cell>
          <cell r="U115" t="str">
            <v/>
          </cell>
          <cell r="W115" t="str">
            <v/>
          </cell>
          <cell r="Y115" t="str">
            <v/>
          </cell>
          <cell r="AA115" t="str">
            <v/>
          </cell>
          <cell r="AC115" t="str">
            <v>"],</v>
          </cell>
          <cell r="AD115" t="str">
            <v>/cantos/resucito/i/idyanunciadamishermanos.html</v>
          </cell>
          <cell r="AE115" t="str">
            <v>/cantos/resucito/i/idyanunciadamishermanos.html</v>
          </cell>
          <cell r="AF115" t="str">
            <v>"},</v>
          </cell>
          <cell r="AG115" t="str">
            <v>i</v>
          </cell>
          <cell r="AH115" t="str">
            <v>p</v>
          </cell>
          <cell r="AI115" t="str">
            <v>{id:112,title: "idyanunciadamishermanosId y anunciad a mis hermanos", subtitle: "Mateo 28,10.16-20", category: ["PreCatecumenado","Antiguo Testamento"],/cantos/resucito/i/idyanunciadamishermanos.html/cantos/resucito/i/idyanunciadamishermanos.html"},</v>
          </cell>
          <cell r="AJ115" t="str">
            <v>ID Y ANUNCIAD A MIS HERMANOS</v>
          </cell>
          <cell r="AK115" t="str">
            <v>idyanunciadamishermanos</v>
          </cell>
          <cell r="AL115" t="str">
            <v>Mateo 28,10.16-20</v>
          </cell>
          <cell r="AN115" t="str">
            <v>CANTO</v>
          </cell>
          <cell r="AO115" t="str">
            <v>ID Y ANUNCIAD A MIS HERMANOS</v>
          </cell>
          <cell r="AP115" t="str">
            <v>category: ["PreCatecumenado","Antiguo Testamento"],</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Cuaresma</v>
          </cell>
          <cell r="S116" t="str">
            <v>","</v>
          </cell>
          <cell r="T116" t="str">
            <v>Paz</v>
          </cell>
          <cell r="U116" t="str">
            <v>","</v>
          </cell>
          <cell r="V116" t="str">
            <v>Antiguo Testamento</v>
          </cell>
          <cell r="W116" t="str">
            <v/>
          </cell>
          <cell r="Y116" t="str">
            <v/>
          </cell>
          <cell r="AA116" t="str">
            <v/>
          </cell>
          <cell r="AC116" t="str">
            <v>"],</v>
          </cell>
          <cell r="AD116" t="str">
            <v>/cantos/resucito/i/improperios.html</v>
          </cell>
          <cell r="AE116" t="str">
            <v>/cantos/resucito/i/improperios.html</v>
          </cell>
          <cell r="AF116" t="str">
            <v>"},</v>
          </cell>
          <cell r="AG116" t="str">
            <v>i</v>
          </cell>
          <cell r="AH116" t="str">
            <v>p</v>
          </cell>
          <cell r="AI116" t="str">
            <v>{id:113,title: "improperiosImproperios", subtitle: "Adoración de la santa Cruz el Viernes santo", category: ["PreCatecumenado","Cuaresma","Paz","Antiguo Testamento"],/cantos/resucito/i/improperios.html/cantos/resucito/i/improperios.html"},</v>
          </cell>
          <cell r="AJ116" t="str">
            <v>IMPROPERIOS</v>
          </cell>
          <cell r="AK116" t="str">
            <v>improperios</v>
          </cell>
          <cell r="AL116" t="str">
            <v>Adoración de la santa Cruz el Viernes santo</v>
          </cell>
          <cell r="AN116" t="str">
            <v>CANTO</v>
          </cell>
          <cell r="AO116" t="str">
            <v>IMPROPERIOS</v>
          </cell>
          <cell r="AP116" t="str">
            <v>category: ["PreCatecumenado","Cuaresma","Paz","Antiguo Testamento"],</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Nuevo Testamento</v>
          </cell>
          <cell r="S117" t="str">
            <v/>
          </cell>
          <cell r="U117" t="str">
            <v/>
          </cell>
          <cell r="W117" t="str">
            <v/>
          </cell>
          <cell r="Y117" t="str">
            <v/>
          </cell>
          <cell r="AA117" t="str">
            <v/>
          </cell>
          <cell r="AC117" t="str">
            <v>"],</v>
          </cell>
          <cell r="AD117" t="str">
            <v>/cantos/resucito/Catecumenado/jacob.html</v>
          </cell>
          <cell r="AE117" t="str">
            <v>/cantos/resucito/j/jacob.html</v>
          </cell>
          <cell r="AF117" t="str">
            <v>"},</v>
          </cell>
          <cell r="AG117" t="str">
            <v>j</v>
          </cell>
          <cell r="AH117" t="str">
            <v>c</v>
          </cell>
          <cell r="AI117" t="str">
            <v>{id:114,title: "jacobJacob", subtitle: "Genesis 32,23-29 ", category: ["Catecumenado","Nuevo Testamento"],/cantos/resucito/Catecumenado/jacob.html/cantos/resucito/j/jacob.html"},</v>
          </cell>
          <cell r="AJ117" t="str">
            <v>JACOB</v>
          </cell>
          <cell r="AK117" t="str">
            <v>jacob</v>
          </cell>
          <cell r="AL117" t="str">
            <v xml:space="preserve">Genesis 32,23-29 </v>
          </cell>
          <cell r="AN117" t="str">
            <v>CANTO</v>
          </cell>
          <cell r="AO117" t="str">
            <v>JACOB</v>
          </cell>
          <cell r="AP117" t="str">
            <v>category: ["Catecumenado","Nuevo Testamento"],</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Navidad</v>
          </cell>
          <cell r="S118" t="str">
            <v>","</v>
          </cell>
          <cell r="T118" t="str">
            <v>Virgen</v>
          </cell>
          <cell r="U118" t="str">
            <v>","</v>
          </cell>
          <cell r="V118" t="str">
            <v>Nuevo Testamento</v>
          </cell>
          <cell r="W118" t="str">
            <v/>
          </cell>
          <cell r="Y118" t="str">
            <v/>
          </cell>
          <cell r="AA118" t="str">
            <v/>
          </cell>
          <cell r="AC118" t="str">
            <v>"],</v>
          </cell>
          <cell r="AD118" t="str">
            <v>/cantos/resucito/j/jerusalenreconstruida.html</v>
          </cell>
          <cell r="AE118" t="str">
            <v>/cantos/resucito/j/jerusalenreconstruida.html</v>
          </cell>
          <cell r="AF118" t="str">
            <v>"},</v>
          </cell>
          <cell r="AG118" t="str">
            <v>j</v>
          </cell>
          <cell r="AH118" t="str">
            <v>p</v>
          </cell>
          <cell r="AI118" t="str">
            <v>{id:115,title: "jerusalenreconstruidaJerusalén reconstruida", subtitle: "Tobias 13,11-17", category: ["PreCatecumenado","Navidad","Virgen","Nuevo Testamento"],/cantos/resucito/j/jerusalenreconstruida.html/cantos/resucito/j/jerusalenreconstruida.html"},</v>
          </cell>
          <cell r="AJ118" t="str">
            <v>JERUSALÉN RECONSTRUIDA</v>
          </cell>
          <cell r="AK118" t="str">
            <v>jerusalénreconstruida</v>
          </cell>
          <cell r="AL118" t="str">
            <v>Tobias 13,11-17</v>
          </cell>
          <cell r="AN118" t="str">
            <v>CANTO</v>
          </cell>
          <cell r="AO118" t="str">
            <v>JERUSALÉN RECONSTRUIDA</v>
          </cell>
          <cell r="AP118" t="str">
            <v>category: ["PreCatecumenado","Navidad","Virgen","Nuevo Testamento"],</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Cuaresma</v>
          </cell>
          <cell r="S119" t="str">
            <v/>
          </cell>
          <cell r="U119" t="str">
            <v/>
          </cell>
          <cell r="W119" t="str">
            <v/>
          </cell>
          <cell r="Y119" t="str">
            <v/>
          </cell>
          <cell r="AA119" t="str">
            <v/>
          </cell>
          <cell r="AC119" t="str">
            <v>"],</v>
          </cell>
          <cell r="AD119" t="str">
            <v>/cantos/resucito/j/jesusrecorriatodaslasciudades.html</v>
          </cell>
          <cell r="AE119" t="str">
            <v>/cantos/resucito/j/jesusrecorriatodaslasciudades.html</v>
          </cell>
          <cell r="AF119" t="str">
            <v>"},</v>
          </cell>
          <cell r="AG119" t="str">
            <v>j</v>
          </cell>
          <cell r="AH119" t="str">
            <v>p</v>
          </cell>
          <cell r="AI119" t="str">
            <v>{id:116,title: "jesusrecorriatodaslasciudadesJesús recorría todas las ciudades", subtitle: "Mateo 9,35ss; 10 ", category: ["PreCatecumenado","Cuaresma"],/cantos/resucito/j/jesusrecorriatodaslasciudades.html/cantos/resucito/j/jesusrecorriatodaslasciudades.html"},</v>
          </cell>
          <cell r="AJ119" t="str">
            <v>JESÚS RECORRÍA TODAS LAS CIUDADES</v>
          </cell>
          <cell r="AK119" t="str">
            <v>jesúsrecorríatodaslasciudades</v>
          </cell>
          <cell r="AL119" t="str">
            <v xml:space="preserve">Mateo 9,35ss; 10 </v>
          </cell>
          <cell r="AN119" t="str">
            <v>CANTO</v>
          </cell>
          <cell r="AO119" t="str">
            <v>JESÚS RECORRÍA TODAS LAS CIUDADES</v>
          </cell>
          <cell r="AP119" t="str">
            <v>category: ["PreCatecumenado","Cuaresma"],</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Laudes/Visperas</v>
          </cell>
          <cell r="S120" t="str">
            <v>","</v>
          </cell>
          <cell r="T120" t="str">
            <v>Comunión</v>
          </cell>
          <cell r="U120" t="str">
            <v/>
          </cell>
          <cell r="W120" t="str">
            <v/>
          </cell>
          <cell r="Y120" t="str">
            <v/>
          </cell>
          <cell r="AA120" t="str">
            <v/>
          </cell>
          <cell r="AC120" t="str">
            <v>"],</v>
          </cell>
          <cell r="AD120" t="str">
            <v>/cantos/resucito/l/lacorderadedios.html</v>
          </cell>
          <cell r="AE120" t="str">
            <v>/cantos/resucito/l/lacorderadedios.html</v>
          </cell>
          <cell r="AF120" t="str">
            <v>"},</v>
          </cell>
          <cell r="AG120" t="str">
            <v>l</v>
          </cell>
          <cell r="AH120" t="str">
            <v>p</v>
          </cell>
          <cell r="AI120" t="str">
            <v>{id:117,title: "lacorderadediosLa cordera de Dios", subtitle: "Mateo 1,18s; 2,13s.18", category: ["PreCatecumenado","Laudes/Visperas","Comunión"],/cantos/resucito/l/lacorderadedios.html/cantos/resucito/l/lacorderadedios.html"},</v>
          </cell>
          <cell r="AJ120" t="str">
            <v>LA CORDERA DE DIOS</v>
          </cell>
          <cell r="AK120" t="str">
            <v>lacorderadedios</v>
          </cell>
          <cell r="AL120" t="str">
            <v>Mateo 1,18s; 2,13s.18</v>
          </cell>
          <cell r="AN120" t="str">
            <v>CANTO</v>
          </cell>
          <cell r="AO120" t="str">
            <v>LA CORDERA DE DIOS</v>
          </cell>
          <cell r="AP120" t="str">
            <v>category: ["PreCatecumenado","Laudes/Visperas","Comunión"],</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Virgen</v>
          </cell>
          <cell r="S121" t="str">
            <v/>
          </cell>
          <cell r="U121" t="str">
            <v/>
          </cell>
          <cell r="W121" t="str">
            <v/>
          </cell>
          <cell r="Y121" t="str">
            <v/>
          </cell>
          <cell r="AA121" t="str">
            <v/>
          </cell>
          <cell r="AC121" t="str">
            <v>"],</v>
          </cell>
          <cell r="AD121" t="str">
            <v>/cantos/resucito/l/laespada.html</v>
          </cell>
          <cell r="AE121" t="str">
            <v>/cantos/resucito/l/laespada.html</v>
          </cell>
          <cell r="AF121" t="str">
            <v>"},</v>
          </cell>
          <cell r="AG121" t="str">
            <v>l</v>
          </cell>
          <cell r="AH121" t="str">
            <v>p</v>
          </cell>
          <cell r="AI121" t="str">
            <v>{id:118,title: "laespadaLa espada", subtitle: "Ezequiel 21,14-22", category: ["PreCatecumenado","Virgen"],/cantos/resucito/l/laespada.html/cantos/resucito/l/laespada.html"},</v>
          </cell>
          <cell r="AJ121" t="str">
            <v>LA ESPADA</v>
          </cell>
          <cell r="AK121" t="str">
            <v>laespada</v>
          </cell>
          <cell r="AL121" t="str">
            <v>Ezequiel 21,14-22</v>
          </cell>
          <cell r="AN121" t="str">
            <v>CANTO</v>
          </cell>
          <cell r="AO121" t="str">
            <v>LA ESPADA</v>
          </cell>
          <cell r="AP121" t="str">
            <v>category: ["PreCatecumenado","Virgen"],</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Final</v>
          </cell>
          <cell r="S122" t="str">
            <v>","</v>
          </cell>
          <cell r="T122" t="str">
            <v>Nuevo Testamento</v>
          </cell>
          <cell r="U122" t="str">
            <v/>
          </cell>
          <cell r="W122" t="str">
            <v/>
          </cell>
          <cell r="Y122" t="str">
            <v/>
          </cell>
          <cell r="AA122" t="str">
            <v/>
          </cell>
          <cell r="AC122" t="str">
            <v>"],</v>
          </cell>
          <cell r="AD122" t="str">
            <v>/cantos/resucito/l/lamarchaesdura.html</v>
          </cell>
          <cell r="AE122" t="str">
            <v>/cantos/resucito/l/lamarchaesdura.html</v>
          </cell>
          <cell r="AF122" t="str">
            <v>"},</v>
          </cell>
          <cell r="AG122" t="str">
            <v>l</v>
          </cell>
          <cell r="AH122" t="str">
            <v>p</v>
          </cell>
          <cell r="AI122" t="str">
            <v>{id:119,title: "lamarchaesduraLa marcha es dura", subtitle: "Espiritual negro «Go down, Moses»", category: ["PreCatecumenado","Final","Nuevo Testamento"],/cantos/resucito/l/lamarchaesdura.html/cantos/resucito/l/lamarchaesdura.html"},</v>
          </cell>
          <cell r="AJ122" t="str">
            <v>LA MARCHA ES DURA</v>
          </cell>
          <cell r="AK122" t="str">
            <v>lamarchaesdura</v>
          </cell>
          <cell r="AL122" t="str">
            <v>Espiritual negro «Go down, Moses»</v>
          </cell>
          <cell r="AN122" t="str">
            <v>CANTO</v>
          </cell>
          <cell r="AO122" t="str">
            <v>LA MARCHA ES DURA</v>
          </cell>
          <cell r="AP122" t="str">
            <v>category: ["PreCatecumenado","Final","Nuevo Testamento"],</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Comunión</v>
          </cell>
          <cell r="S123" t="str">
            <v>","</v>
          </cell>
          <cell r="T123" t="str">
            <v>Antiguo Testamento</v>
          </cell>
          <cell r="U123" t="str">
            <v/>
          </cell>
          <cell r="W123" t="str">
            <v/>
          </cell>
          <cell r="Y123" t="str">
            <v/>
          </cell>
          <cell r="AA123" t="str">
            <v/>
          </cell>
          <cell r="AC123" t="str">
            <v>"],</v>
          </cell>
          <cell r="AD123" t="str">
            <v>/cantos/resucito/l/lapalomavolo.html</v>
          </cell>
          <cell r="AE123" t="str">
            <v>/cantos/resucito/l/lapalomavolo.html</v>
          </cell>
          <cell r="AF123" t="str">
            <v>"},</v>
          </cell>
          <cell r="AG123" t="str">
            <v>l</v>
          </cell>
          <cell r="AH123" t="str">
            <v>e</v>
          </cell>
          <cell r="AI123" t="str">
            <v>{id:120,title: "lapalomavoloLa paloma voló", subtitle: "Oda XXIV de Salomón", category: ["Elección","Comunión","Antiguo Testamento"],/cantos/resucito/l/lapalomavolo.html/cantos/resucito/l/lapalomavolo.html"},</v>
          </cell>
          <cell r="AJ123" t="str">
            <v>LA PALOMA VOLÓ</v>
          </cell>
          <cell r="AK123" t="str">
            <v>lapalomavoló</v>
          </cell>
          <cell r="AL123" t="str">
            <v>Oda XXIV de Salomón</v>
          </cell>
          <cell r="AN123" t="str">
            <v>CANTO</v>
          </cell>
          <cell r="AO123" t="str">
            <v>LA PALOMA VOLÓ</v>
          </cell>
          <cell r="AP123" t="str">
            <v>category: ["Elección","Comunión","Antiguo Testamento"],</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Cuaresma</v>
          </cell>
          <cell r="S124" t="str">
            <v>","</v>
          </cell>
          <cell r="T124" t="str">
            <v>Laudes/Visperas</v>
          </cell>
          <cell r="U124" t="str">
            <v>","</v>
          </cell>
          <cell r="V124" t="str">
            <v>Nuevo Testamento</v>
          </cell>
          <cell r="W124" t="str">
            <v/>
          </cell>
          <cell r="Y124" t="str">
            <v/>
          </cell>
          <cell r="AA124" t="str">
            <v/>
          </cell>
          <cell r="AC124" t="str">
            <v>"],</v>
          </cell>
          <cell r="AD124" t="str">
            <v>/cantos/resucito/l/lasalve.html</v>
          </cell>
          <cell r="AE124" t="str">
            <v>/cantos/resucito/l/lasalve.html</v>
          </cell>
          <cell r="AF124" t="str">
            <v>"},</v>
          </cell>
          <cell r="AG124" t="str">
            <v>l</v>
          </cell>
          <cell r="AH124" t="str">
            <v>p</v>
          </cell>
          <cell r="AI124" t="str">
            <v>{id:121,title: "lasalveLa Salve", subtitle: "Himno lat. «Salve Regina»", category: ["PreCatecumenado","Cuaresma","Laudes/Visperas","Nuevo Testamento"],/cantos/resucito/l/lasalve.html/cantos/resucito/l/lasalve.html"},</v>
          </cell>
          <cell r="AJ124" t="str">
            <v>LA SALVE</v>
          </cell>
          <cell r="AK124" t="str">
            <v>lasalve</v>
          </cell>
          <cell r="AL124" t="str">
            <v>Himno lat. «Salve Regina»</v>
          </cell>
          <cell r="AN124" t="str">
            <v>CANTO</v>
          </cell>
          <cell r="AO124" t="str">
            <v>LA SALVE</v>
          </cell>
          <cell r="AP124" t="str">
            <v>category: ["PreCatecumenado","Cuaresma","Laudes/Visperas","Nuevo Testamento"],</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
          </cell>
          <cell r="S125" t="str">
            <v/>
          </cell>
          <cell r="U125" t="str">
            <v/>
          </cell>
          <cell r="W125" t="str">
            <v/>
          </cell>
          <cell r="Y125" t="str">
            <v/>
          </cell>
          <cell r="AA125" t="str">
            <v/>
          </cell>
          <cell r="AC125" t="str">
            <v>"],</v>
          </cell>
          <cell r="AD125" t="str">
            <v>/cantos/resucito/l/lasiegadelasnaciones.html</v>
          </cell>
          <cell r="AE125" t="str">
            <v>/cantos/resucito/l/lasiegadelasnaciones.html</v>
          </cell>
          <cell r="AF125" t="str">
            <v>"},</v>
          </cell>
          <cell r="AG125" t="str">
            <v>l</v>
          </cell>
          <cell r="AH125" t="str">
            <v>p</v>
          </cell>
          <cell r="AI125" t="str">
            <v>{id:122,title: "lasiegadelasnacionesLa siega de las naciones", subtitle: "Juan 4,31-38", category: ["PreCatecumenado"],/cantos/resucito/l/lasiegadelasnaciones.html/cantos/resucito/l/lasiegadelasnaciones.html"},</v>
          </cell>
          <cell r="AJ125" t="str">
            <v>LA SIEGA DE LAS NACIONES</v>
          </cell>
          <cell r="AK125" t="str">
            <v>lasiegadelasnaciones</v>
          </cell>
          <cell r="AL125" t="str">
            <v>Juan 4,31-38</v>
          </cell>
          <cell r="AN125" t="str">
            <v>CANTO</v>
          </cell>
          <cell r="AO125" t="str">
            <v>LA SIEGA DE LAS NACIONES</v>
          </cell>
          <cell r="AP125" t="str">
            <v>category: ["PreCatecumenado"],</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
          </cell>
          <cell r="S126" t="str">
            <v/>
          </cell>
          <cell r="U126" t="str">
            <v/>
          </cell>
          <cell r="W126" t="str">
            <v/>
          </cell>
          <cell r="Y126" t="str">
            <v/>
          </cell>
          <cell r="AA126" t="str">
            <v/>
          </cell>
          <cell r="AC126" t="str">
            <v>"],</v>
          </cell>
          <cell r="AD126" t="str">
            <v>/cantos/resucito/l/lavozdemiamado.html</v>
          </cell>
          <cell r="AE126" t="str">
            <v>/cantos/resucito/l/lavozdemiamado.html</v>
          </cell>
          <cell r="AF126" t="str">
            <v>"},</v>
          </cell>
          <cell r="AG126" t="str">
            <v>l</v>
          </cell>
          <cell r="AH126" t="str">
            <v>p</v>
          </cell>
          <cell r="AI126" t="str">
            <v>{id:123,title: "lavozdemiamadoLa voz de mi amado", subtitle: "Cantar de los Cantares 2,8-17", category: ["PreCatecumenado"],/cantos/resucito/l/lavozdemiamado.html/cantos/resucito/l/lavozdemiamado.html"},</v>
          </cell>
          <cell r="AJ126" t="str">
            <v>LA VOZ DE MI AMADO</v>
          </cell>
          <cell r="AK126" t="str">
            <v>lavozdemiamado</v>
          </cell>
          <cell r="AL126" t="str">
            <v>Cantar de los Cantares 2,8-17</v>
          </cell>
          <cell r="AN126" t="str">
            <v>CANTO</v>
          </cell>
          <cell r="AO126" t="str">
            <v>LA VOZ DE MI AMADO</v>
          </cell>
          <cell r="AP126" t="str">
            <v>category: ["PreCatecumenado"],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
          </cell>
          <cell r="S127" t="str">
            <v/>
          </cell>
          <cell r="U127" t="str">
            <v/>
          </cell>
          <cell r="W127" t="str">
            <v/>
          </cell>
          <cell r="Y127" t="str">
            <v/>
          </cell>
          <cell r="AA127" t="str">
            <v/>
          </cell>
          <cell r="AC127" t="str">
            <v>"],</v>
          </cell>
          <cell r="AD127" t="str">
            <v>/cantos/resucito/l/lasarmasdelaluz.html</v>
          </cell>
          <cell r="AE127" t="str">
            <v>/cantos/resucito/l/lasarmasdelaluz.html</v>
          </cell>
          <cell r="AF127" t="str">
            <v>"},</v>
          </cell>
          <cell r="AG127" t="str">
            <v>l</v>
          </cell>
          <cell r="AH127" t="str">
            <v>p</v>
          </cell>
          <cell r="AI127" t="str">
            <v>{id:124,title: "lasarmasdelaluzLas armas de la luz", subtitle: "cf Efesios 6,11.ss", category: ["PreCatecumenado"],/cantos/resucito/l/lasarmasdelaluz.html/cantos/resucito/l/lasarmasdelaluz.html"},</v>
          </cell>
          <cell r="AJ127" t="str">
            <v>LAS ARMAS DE LA LUZ</v>
          </cell>
          <cell r="AK127" t="str">
            <v>lasarmasdelaluz</v>
          </cell>
          <cell r="AL127" t="str">
            <v>cf Efesios 6,11.ss</v>
          </cell>
          <cell r="AN127" t="str">
            <v>CANTO</v>
          </cell>
          <cell r="AO127" t="str">
            <v>LAS ARMAS DE LA LUZ</v>
          </cell>
          <cell r="AP127" t="str">
            <v>category: ["PreCatecumenado"],</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
          </cell>
          <cell r="S128" t="str">
            <v/>
          </cell>
          <cell r="U128" t="str">
            <v/>
          </cell>
          <cell r="W128" t="str">
            <v/>
          </cell>
          <cell r="Y128" t="str">
            <v/>
          </cell>
          <cell r="AA128" t="str">
            <v/>
          </cell>
          <cell r="AC128" t="str">
            <v>"],</v>
          </cell>
          <cell r="AD128" t="str">
            <v>/cantos/resucito/l/laudasion.html</v>
          </cell>
          <cell r="AE128" t="str">
            <v>/cantos/resucito/l/laudasion.html</v>
          </cell>
          <cell r="AF128" t="str">
            <v>"},</v>
          </cell>
          <cell r="AG128" t="str">
            <v>l</v>
          </cell>
          <cell r="AH128" t="str">
            <v>p</v>
          </cell>
          <cell r="AI128" t="str">
            <v>{id:125,title: "laudasionLauda Sión", subtitle: "Secuencia del Corpus Christi (Santo Tomas de Aquino) ", category: ["PreCatecumenado"],/cantos/resucito/l/laudasion.html/cantos/resucito/l/laudasion.html"},</v>
          </cell>
          <cell r="AJ128" t="str">
            <v>LAUDA SIÓN</v>
          </cell>
          <cell r="AK128" t="str">
            <v>laudasión</v>
          </cell>
          <cell r="AL128" t="str">
            <v xml:space="preserve">Secuencia del Corpus Christi (Santo Tomas de Aquino) </v>
          </cell>
          <cell r="AN128" t="str">
            <v>CANTO</v>
          </cell>
          <cell r="AO128" t="str">
            <v>LAUDA SIÓN</v>
          </cell>
          <cell r="AP128" t="str">
            <v>category: ["PreCatecumenado"],</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Liturgia</v>
          </cell>
          <cell r="Q129" t="str">
            <v/>
          </cell>
          <cell r="S129" t="str">
            <v/>
          </cell>
          <cell r="U129" t="str">
            <v/>
          </cell>
          <cell r="W129" t="str">
            <v/>
          </cell>
          <cell r="Y129" t="str">
            <v/>
          </cell>
          <cell r="AA129" t="str">
            <v/>
          </cell>
          <cell r="AC129" t="str">
            <v>"],</v>
          </cell>
          <cell r="AD129" t="str">
            <v>/cantos/resucito/l/letaniasdelossantos.html</v>
          </cell>
          <cell r="AE129" t="str">
            <v>/cantos/resucito/l/letaniasdelossantos.html</v>
          </cell>
          <cell r="AF129" t="str">
            <v>"},</v>
          </cell>
          <cell r="AG129" t="str">
            <v>l</v>
          </cell>
          <cell r="AH129" t="str">
            <v>l</v>
          </cell>
          <cell r="AI129" t="str">
            <v>{id:126,title: "letaniasdelossantosLetanías de los santos", subtitle: "De la liturgia bautismal de la Vigilia pascual", category: ["Liturgia"],/cantos/resucito/l/letaniasdelossantos.html/cantos/resucito/l/letaniasdelossantos.html"},</v>
          </cell>
          <cell r="AJ129" t="str">
            <v>LETANÍAS DE LOS SANTOS</v>
          </cell>
          <cell r="AK129" t="str">
            <v>letaníasdelossantos</v>
          </cell>
          <cell r="AL129" t="str">
            <v>De la liturgia bautismal de la Vigilia pascual</v>
          </cell>
          <cell r="AN129" t="str">
            <v>CANTO</v>
          </cell>
          <cell r="AO129" t="str">
            <v>LETANÍAS DE LOS SANTOS</v>
          </cell>
          <cell r="AP129" t="str">
            <v>category: ["Liturgia"],</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Liturgia</v>
          </cell>
          <cell r="Q130" t="str">
            <v>","</v>
          </cell>
          <cell r="R130" t="str">
            <v>Cuaresma</v>
          </cell>
          <cell r="S130" t="str">
            <v>","</v>
          </cell>
          <cell r="T130" t="str">
            <v>Laudes/Visperas</v>
          </cell>
          <cell r="U130" t="str">
            <v>","</v>
          </cell>
          <cell r="V130" t="str">
            <v>Entrada</v>
          </cell>
          <cell r="W130" t="str">
            <v>","</v>
          </cell>
          <cell r="X130" t="str">
            <v>Antiguo Testamento</v>
          </cell>
          <cell r="Y130" t="str">
            <v/>
          </cell>
          <cell r="AA130" t="str">
            <v/>
          </cell>
          <cell r="AC130" t="str">
            <v>"],</v>
          </cell>
          <cell r="AD130" t="str">
            <v>/cantos/resucito/l/letaniaspenitencialesi.html</v>
          </cell>
          <cell r="AE130" t="str">
            <v>/cantos/resucito/l/letaniaspenitencialesi.html</v>
          </cell>
          <cell r="AF130" t="str">
            <v>"},</v>
          </cell>
          <cell r="AG130" t="str">
            <v>l</v>
          </cell>
          <cell r="AH130" t="str">
            <v>l</v>
          </cell>
          <cell r="AI130" t="str">
            <v>{id:127,title: "letaniaspenitencialesiLetanías penitenciales I", subtitle: "Letanía para la Celebración Penitencial – modelo abreviado", category: ["Liturgia","Cuaresma","Laudes/Visperas","Entrada","Antiguo Testamento"],/cantos/resucito/l/letaniaspenitencialesi.html/cantos/resucito/l/letaniaspenitencialesi.html"},</v>
          </cell>
          <cell r="AJ130" t="str">
            <v>LETANÍAS PENITENCIALES I</v>
          </cell>
          <cell r="AK130" t="str">
            <v>letaníaspenitencialesi</v>
          </cell>
          <cell r="AL130" t="str">
            <v>Letanía para la Celebración Penitencial – modelo abreviado</v>
          </cell>
          <cell r="AN130" t="str">
            <v>CANTO</v>
          </cell>
          <cell r="AO130" t="str">
            <v>LETANÍAS PENITENCIALES I</v>
          </cell>
          <cell r="AP130" t="str">
            <v>category: ["Liturgia","Cuaresma","Laudes/Visperas","Entrada","Antiguo Testamento"],</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Liturgia</v>
          </cell>
          <cell r="Q131" t="str">
            <v>","</v>
          </cell>
          <cell r="R131" t="str">
            <v>Cuaresma</v>
          </cell>
          <cell r="S131" t="str">
            <v>","</v>
          </cell>
          <cell r="T131" t="str">
            <v>Laudes/Visperas</v>
          </cell>
          <cell r="U131" t="str">
            <v>","</v>
          </cell>
          <cell r="V131" t="str">
            <v>Entrada</v>
          </cell>
          <cell r="W131" t="str">
            <v/>
          </cell>
          <cell r="Y131" t="str">
            <v/>
          </cell>
          <cell r="AA131" t="str">
            <v/>
          </cell>
          <cell r="AC131" t="str">
            <v>"],</v>
          </cell>
          <cell r="AD131" t="str">
            <v>/cantos/resucito/l/letaniaspenitencialesii.html</v>
          </cell>
          <cell r="AE131" t="str">
            <v>/cantos/resucito/l/letaniaspenitencialesii.html</v>
          </cell>
          <cell r="AF131" t="str">
            <v>"},</v>
          </cell>
          <cell r="AG131" t="str">
            <v>l</v>
          </cell>
          <cell r="AH131" t="str">
            <v>l</v>
          </cell>
          <cell r="AI131" t="str">
            <v>{id:128,title: "letaniaspenitencialesiiLetanías penitenciales II", subtitle: "Letanía para la Celebración Penitencial", category: ["Liturgia","Cuaresma","Laudes/Visperas","Entrada"],/cantos/resucito/l/letaniaspenitencialesii.html/cantos/resucito/l/letaniaspenitencialesii.html"},</v>
          </cell>
          <cell r="AJ131" t="str">
            <v>LETANÍAS PENITENCIALES II</v>
          </cell>
          <cell r="AK131" t="str">
            <v>letaníaspenitencialesii</v>
          </cell>
          <cell r="AL131" t="str">
            <v>Letanía para la Celebración Penitencial</v>
          </cell>
          <cell r="AN131" t="str">
            <v>CANTO</v>
          </cell>
          <cell r="AO131" t="str">
            <v>LETANÍAS PENITENCIALES II</v>
          </cell>
          <cell r="AP131" t="str">
            <v>category: ["Liturgia","Cuaresma","Laudes/Visperas","Entrada"],</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Adviento</v>
          </cell>
          <cell r="S132" t="str">
            <v>","</v>
          </cell>
          <cell r="T132" t="str">
            <v>Pentecostés</v>
          </cell>
          <cell r="U132" t="str">
            <v>","</v>
          </cell>
          <cell r="V132" t="str">
            <v>Final</v>
          </cell>
          <cell r="W132" t="str">
            <v>","</v>
          </cell>
          <cell r="X132" t="str">
            <v>Nuevo Testamento</v>
          </cell>
          <cell r="Y132" t="str">
            <v/>
          </cell>
          <cell r="AA132" t="str">
            <v/>
          </cell>
          <cell r="AC132" t="str">
            <v>"],</v>
          </cell>
          <cell r="AD132" t="str">
            <v>/cantos/resucito/l/levantomisojosalosmontes.html</v>
          </cell>
          <cell r="AE132" t="str">
            <v>/cantos/resucito/l/levantomisojosalosmontes.html</v>
          </cell>
          <cell r="AF132" t="str">
            <v>"},</v>
          </cell>
          <cell r="AG132" t="str">
            <v>l</v>
          </cell>
          <cell r="AH132" t="str">
            <v>p</v>
          </cell>
          <cell r="AI132" t="str">
            <v>{id:129,title: "levantomisojosalosmontesLevanto mis ojos a los montes", subtitle: "Sal 121 (120)", category: ["PreCatecumenado","Adviento","Pentecostés","Final","Nuevo Testamento"],/cantos/resucito/l/levantomisojosalosmontes.html/cantos/resucito/l/levantomisojosalosmontes.html"},</v>
          </cell>
          <cell r="AJ132" t="str">
            <v>LEVANTO MIS OJOS A LOS MONTES</v>
          </cell>
          <cell r="AK132" t="str">
            <v>levantomisojosalosmontes</v>
          </cell>
          <cell r="AL132" t="str">
            <v>Sal 121 (120)</v>
          </cell>
          <cell r="AN132" t="str">
            <v>CANTO</v>
          </cell>
          <cell r="AO132" t="str">
            <v>LEVANTO MIS OJOS A LOS MONTES</v>
          </cell>
          <cell r="AP132" t="str">
            <v>category: ["PreCatecumenado","Adviento","Pentecostés","Final","Nuevo Testamento"],</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Virgen</v>
          </cell>
          <cell r="S133" t="str">
            <v>","</v>
          </cell>
          <cell r="T133" t="str">
            <v>Laudes/Visperas</v>
          </cell>
          <cell r="U133" t="str">
            <v>","</v>
          </cell>
          <cell r="V133" t="str">
            <v>Nuevo Testamento</v>
          </cell>
          <cell r="W133" t="str">
            <v/>
          </cell>
          <cell r="Y133" t="str">
            <v/>
          </cell>
          <cell r="AA133" t="str">
            <v/>
          </cell>
          <cell r="AC133" t="str">
            <v>"],</v>
          </cell>
          <cell r="AD133" t="str">
            <v>/cantos/resucito/l/lleguehastatupresenciamiclamor.html</v>
          </cell>
          <cell r="AE133" t="str">
            <v>/cantos/resucito/l/lleguehastatupresenciamiclamor.html</v>
          </cell>
          <cell r="AF133" t="str">
            <v>"},</v>
          </cell>
          <cell r="AG133" t="str">
            <v>l</v>
          </cell>
          <cell r="AH133" t="str">
            <v>p</v>
          </cell>
          <cell r="AI133" t="str">
            <v>{id:131,title: "lleguehastatupresenciamiclamorLlegue hasta tu presencia mi clamor", subtitle: "Sal 119 (118)", category: ["PreCatecumenado","Virgen","Laudes/Visperas","Nuevo Testamento"],/cantos/resucito/l/lleguehastatupresenciamiclamor.html/cantos/resucito/l/lleguehastatupresenciamiclamor.html"},</v>
          </cell>
          <cell r="AJ133" t="str">
            <v>LLEGUE HASTA TU PRESENCIA MI CLAMOR</v>
          </cell>
          <cell r="AK133" t="str">
            <v>lleguehastatupresenciamiclamor</v>
          </cell>
          <cell r="AL133" t="str">
            <v>Sal 119 (118)</v>
          </cell>
          <cell r="AN133" t="str">
            <v>CANTO</v>
          </cell>
          <cell r="AO133" t="str">
            <v>LLEGUE HASTA TU PRESENCIA MI CLAMOR</v>
          </cell>
          <cell r="AP133" t="str">
            <v>category: ["PreCatecumenado","Virgen","Laudes/Visperas","Nuevo Testamento"],</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Virgen</v>
          </cell>
          <cell r="S134" t="str">
            <v/>
          </cell>
          <cell r="U134" t="str">
            <v/>
          </cell>
          <cell r="W134" t="str">
            <v/>
          </cell>
          <cell r="Y134" t="str">
            <v/>
          </cell>
          <cell r="AA134" t="str">
            <v/>
          </cell>
          <cell r="AC134" t="str">
            <v>"],</v>
          </cell>
          <cell r="AD134" t="str">
            <v>/cantos/resucito/l/llevamealcielo.html</v>
          </cell>
          <cell r="AE134" t="str">
            <v>/cantos/resucito/l/llevamealcielo.html</v>
          </cell>
          <cell r="AF134" t="str">
            <v>"},</v>
          </cell>
          <cell r="AG134" t="str">
            <v>l</v>
          </cell>
          <cell r="AH134" t="str">
            <v>p</v>
          </cell>
          <cell r="AI134" t="str">
            <v>{id:132,title: "llevamealcieloLlévame al cielo", subtitle: "Filipenses 1,23", category: ["PreCatecumenado","Virgen"],/cantos/resucito/l/llevamealcielo.html/cantos/resucito/l/llevamealcielo.html"},</v>
          </cell>
          <cell r="AJ134" t="str">
            <v>LLÉVAME AL CIELO</v>
          </cell>
          <cell r="AK134" t="str">
            <v>llévamealcielo</v>
          </cell>
          <cell r="AL134" t="str">
            <v>Filipenses 1,23</v>
          </cell>
          <cell r="AN134" t="str">
            <v>CANTO</v>
          </cell>
          <cell r="AO134" t="str">
            <v>LLÉVAME AL CIELO</v>
          </cell>
          <cell r="AP134" t="str">
            <v>category: ["PreCatecumenado","Virgen"],</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Virgen</v>
          </cell>
          <cell r="S135" t="str">
            <v>","</v>
          </cell>
          <cell r="T135" t="str">
            <v>Entrada</v>
          </cell>
          <cell r="U135" t="str">
            <v>","</v>
          </cell>
          <cell r="V135" t="str">
            <v>Nuevo Testamento</v>
          </cell>
          <cell r="W135" t="str">
            <v/>
          </cell>
          <cell r="Y135" t="str">
            <v/>
          </cell>
          <cell r="AA135" t="str">
            <v/>
          </cell>
          <cell r="AC135" t="str">
            <v>"],</v>
          </cell>
          <cell r="AD135" t="str">
            <v>/cantos/resucito/m/magnificat.html</v>
          </cell>
          <cell r="AE135" t="str">
            <v>/cantos/resucito/m/magnificat.html</v>
          </cell>
          <cell r="AF135" t="str">
            <v>"},</v>
          </cell>
          <cell r="AG135" t="str">
            <v>m</v>
          </cell>
          <cell r="AH135" t="str">
            <v>p</v>
          </cell>
          <cell r="AI135" t="str">
            <v>{id:133,title: "magnificatMagníficat", subtitle: "Lucas 1,46-55", category: ["PreCatecumenado","Virgen","Entrada","Nuevo Testamento"],/cantos/resucito/m/magnificat.html/cantos/resucito/m/magnificat.html"},</v>
          </cell>
          <cell r="AJ135" t="str">
            <v>MAGNÍFICAT</v>
          </cell>
          <cell r="AK135" t="str">
            <v>magníficat</v>
          </cell>
          <cell r="AL135" t="str">
            <v>Lucas 1,46-55</v>
          </cell>
          <cell r="AN135" t="str">
            <v>CANTO</v>
          </cell>
          <cell r="AO135" t="str">
            <v>MAGNÍFICAT</v>
          </cell>
          <cell r="AP135" t="str">
            <v>category: ["PreCatecumenado","Virgen","Entrada","Nuevo Testamento"],</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Virgen</v>
          </cell>
          <cell r="S136" t="str">
            <v/>
          </cell>
          <cell r="U136" t="str">
            <v/>
          </cell>
          <cell r="W136" t="str">
            <v/>
          </cell>
          <cell r="Y136" t="str">
            <v/>
          </cell>
          <cell r="AA136" t="str">
            <v/>
          </cell>
          <cell r="AC136" t="str">
            <v>"],</v>
          </cell>
          <cell r="AD136" t="str">
            <v>/cantos/resucito/m/mariadejasnagöra.html</v>
          </cell>
          <cell r="AE136" t="str">
            <v>/cantos/resucito/m/mariadejasnagöra.html</v>
          </cell>
          <cell r="AF136" t="str">
            <v>"},</v>
          </cell>
          <cell r="AG136" t="str">
            <v>m</v>
          </cell>
          <cell r="AH136" t="str">
            <v>p</v>
          </cell>
          <cell r="AI136" t="str">
            <v>{id:134,title: "mariadejasnagöraMaría de Jasna Göra", subtitle: "Himno a la Virgen de Jasna Göra, Częstochowa Polonia (Kiko Argüello) ", category: ["PreCatecumenado","Virgen"],/cantos/resucito/m/mariadejasnagöra.html/cantos/resucito/m/mariadejasnagöra.html"},</v>
          </cell>
          <cell r="AJ136" t="str">
            <v>MARÍA DE JASNA GÖRA</v>
          </cell>
          <cell r="AK136" t="str">
            <v>maríadejasnagöra</v>
          </cell>
          <cell r="AL136" t="str">
            <v xml:space="preserve">Himno a la Virgen de Jasna Göra, Częstochowa Polonia (Kiko Argüello) </v>
          </cell>
          <cell r="AN136" t="str">
            <v>CANTO</v>
          </cell>
          <cell r="AO136" t="str">
            <v>MARÍA DE JASNA GÖRA</v>
          </cell>
          <cell r="AP136" t="str">
            <v>category: ["PreCatecumenado","Virgen"],</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Cuaresma</v>
          </cell>
          <cell r="S137" t="str">
            <v>","</v>
          </cell>
          <cell r="T137" t="str">
            <v>Virgen</v>
          </cell>
          <cell r="U137" t="str">
            <v>","</v>
          </cell>
          <cell r="V137" t="str">
            <v>Nuevo Testamento</v>
          </cell>
          <cell r="W137" t="str">
            <v/>
          </cell>
          <cell r="Y137" t="str">
            <v/>
          </cell>
          <cell r="AA137" t="str">
            <v/>
          </cell>
          <cell r="AC137" t="str">
            <v>"],</v>
          </cell>
          <cell r="AD137" t="str">
            <v>/cantos/resucito/m/mariacasadebendicion.html</v>
          </cell>
          <cell r="AE137" t="str">
            <v>/cantos/resucito/m/mariacasadebendicion.html</v>
          </cell>
          <cell r="AF137" t="str">
            <v>"},</v>
          </cell>
          <cell r="AG137" t="str">
            <v>m</v>
          </cell>
          <cell r="AH137" t="str">
            <v>p</v>
          </cell>
          <cell r="AI137" t="str">
            <v>{id:135,title: "mariacasadebendicionMaría, casa de bendición", subtitle: "Juan 2,1–11 – Las Bodas de Caná", category: ["PreCatecumenado","Cuaresma","Virgen","Nuevo Testamento"],/cantos/resucito/m/mariacasadebendicion.html/cantos/resucito/m/mariacasadebendicion.html"},</v>
          </cell>
          <cell r="AJ137" t="str">
            <v>MARÍA, CASA DE BENDICIÓN</v>
          </cell>
          <cell r="AK137" t="str">
            <v>maría,casadebendición</v>
          </cell>
          <cell r="AL137" t="str">
            <v>Juan 2,1–11 – Las Bodas de Caná</v>
          </cell>
          <cell r="AN137" t="str">
            <v>CANTO</v>
          </cell>
          <cell r="AO137" t="str">
            <v>MARÍA, CASA DE BENDICIÓN</v>
          </cell>
          <cell r="AP137" t="str">
            <v>category: ["PreCatecumenado","Cuaresma","Virgen","Nuevo Testamento"],</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Cuaresma</v>
          </cell>
          <cell r="S138" t="str">
            <v>","</v>
          </cell>
          <cell r="T138" t="str">
            <v>Virgen</v>
          </cell>
          <cell r="U138" t="str">
            <v/>
          </cell>
          <cell r="W138" t="str">
            <v/>
          </cell>
          <cell r="Y138" t="str">
            <v/>
          </cell>
          <cell r="AA138" t="str">
            <v/>
          </cell>
          <cell r="AC138" t="str">
            <v>"],</v>
          </cell>
          <cell r="AD138" t="str">
            <v>/cantos/resucito/m/mariamadredelaiglesia.html</v>
          </cell>
          <cell r="AE138" t="str">
            <v>/cantos/resucito/m/mariamadredelaiglesia.html</v>
          </cell>
          <cell r="AF138" t="str">
            <v>"},</v>
          </cell>
          <cell r="AG138" t="str">
            <v>m</v>
          </cell>
          <cell r="AH138" t="str">
            <v>p</v>
          </cell>
          <cell r="AI138" t="str">
            <v>{id:136,title: "mariamadredelaiglesiaMaría, madre de la Iglesia", subtitle: "Juan 19,26-34", category: ["PreCatecumenado","Cuaresma","Virgen"],/cantos/resucito/m/mariamadredelaiglesia.html/cantos/resucito/m/mariamadredelaiglesia.html"},</v>
          </cell>
          <cell r="AJ138" t="str">
            <v>MARÍA, MADRE DE LA IGLESIA</v>
          </cell>
          <cell r="AK138" t="str">
            <v>maría,madredelaiglesia</v>
          </cell>
          <cell r="AL138" t="str">
            <v>Juan 19,26-34</v>
          </cell>
          <cell r="AN138" t="str">
            <v>CANTO</v>
          </cell>
          <cell r="AO138" t="str">
            <v>MARÍA, MADRE DE LA IGLESIA</v>
          </cell>
          <cell r="AP138" t="str">
            <v>category: ["PreCatecumenado","Cuaresma","Virgen"],</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Adviento</v>
          </cell>
          <cell r="S139" t="str">
            <v>","</v>
          </cell>
          <cell r="T139" t="str">
            <v>Entrada</v>
          </cell>
          <cell r="U139" t="str">
            <v>","</v>
          </cell>
          <cell r="V139" t="str">
            <v>Antiguo Testamento</v>
          </cell>
          <cell r="W139" t="str">
            <v/>
          </cell>
          <cell r="Y139" t="str">
            <v/>
          </cell>
          <cell r="AA139" t="str">
            <v/>
          </cell>
          <cell r="AC139" t="str">
            <v>"],</v>
          </cell>
          <cell r="AD139" t="str">
            <v>/cantos/resucito/m/mariamadredelcaminoardiente.html</v>
          </cell>
          <cell r="AE139" t="str">
            <v>/cantos/resucito/m/mariamadredelcaminoardiente.html</v>
          </cell>
          <cell r="AF139" t="str">
            <v>"},</v>
          </cell>
          <cell r="AG139" t="str">
            <v>m</v>
          </cell>
          <cell r="AH139" t="str">
            <v>p</v>
          </cell>
          <cell r="AI139" t="str">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ell>
          <cell r="AJ139" t="str">
            <v>MARÍA, MADRE DEL CAMINO ARDIENTE</v>
          </cell>
          <cell r="AK139" t="str">
            <v>maría,madredelcaminoardiente</v>
          </cell>
          <cell r="AL139" t="str">
            <v>Himno a la Virgen del Tercer Milenio (Kiko Argüello)</v>
          </cell>
          <cell r="AN139" t="str">
            <v>CANTO</v>
          </cell>
          <cell r="AO139" t="str">
            <v>MARÍA, MADRE DEL CAMINO ARDIENTE</v>
          </cell>
          <cell r="AP139" t="str">
            <v>category: ["PreCatecumenado","Adviento","Entrada","Antiguo Testamento"],</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Antiguo Testamento</v>
          </cell>
          <cell r="S140" t="str">
            <v/>
          </cell>
          <cell r="U140" t="str">
            <v/>
          </cell>
          <cell r="W140" t="str">
            <v/>
          </cell>
          <cell r="Y140" t="str">
            <v/>
          </cell>
          <cell r="AA140" t="str">
            <v/>
          </cell>
          <cell r="AC140" t="str">
            <v>"],</v>
          </cell>
          <cell r="AD140" t="str">
            <v>/cantos/resucito/m/mariapequenamaria.html</v>
          </cell>
          <cell r="AE140" t="str">
            <v>/cantos/resucito/m/mariapequenamaria.html</v>
          </cell>
          <cell r="AF140" t="str">
            <v>"},</v>
          </cell>
          <cell r="AG140" t="str">
            <v>m</v>
          </cell>
          <cell r="AH140" t="str">
            <v>p</v>
          </cell>
          <cell r="AI140" t="str">
            <v>{id:138,title: "mariapequenamariaMaría, pequeña María", subtitle: "Himno a la Virgen María (Kiko Argüello)", category: ["PreCatecumenado","Antiguo Testamento"],/cantos/resucito/m/mariapequenamaria.html/cantos/resucito/m/mariapequenamaria.html"},</v>
          </cell>
          <cell r="AJ140" t="str">
            <v>MARÍA, PEQUEÑA MARÍA</v>
          </cell>
          <cell r="AK140" t="str">
            <v>maría,pequeñamaría</v>
          </cell>
          <cell r="AL140" t="str">
            <v>Himno a la Virgen María (Kiko Argüello)</v>
          </cell>
          <cell r="AN140" t="str">
            <v>CANTO</v>
          </cell>
          <cell r="AO140" t="str">
            <v>MARÍA, PEQUEÑA MARÍA</v>
          </cell>
          <cell r="AP140" t="str">
            <v>category: ["PreCatecumenado","Antiguo Testamento"],</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Pascua</v>
          </cell>
          <cell r="S141" t="str">
            <v>","</v>
          </cell>
          <cell r="T141" t="str">
            <v>Comunión</v>
          </cell>
          <cell r="U141" t="str">
            <v>","</v>
          </cell>
          <cell r="V141" t="str">
            <v>Antiguo Testamento</v>
          </cell>
          <cell r="W141" t="str">
            <v/>
          </cell>
          <cell r="Y141" t="str">
            <v/>
          </cell>
          <cell r="AA141" t="str">
            <v/>
          </cell>
          <cell r="AC141" t="str">
            <v>"],</v>
          </cell>
          <cell r="AD141" t="str">
            <v>/cantos/resucito/m/meensenaraselcaminodelavida.html</v>
          </cell>
          <cell r="AE141" t="str">
            <v>/cantos/resucito/m/meensenaraselcaminodelavida.html</v>
          </cell>
          <cell r="AF141" t="str">
            <v>"},</v>
          </cell>
          <cell r="AG141" t="str">
            <v>m</v>
          </cell>
          <cell r="AH141" t="str">
            <v>p</v>
          </cell>
          <cell r="AI141" t="str">
            <v>{id:139,title: "meensenaraselcaminodelavidaMe enseñarás el camino de la vida", subtitle: "Sal 16 (15)", category: ["PreCatecumenado","Pascua","Comunión","Antiguo Testamento"],/cantos/resucito/m/meensenaraselcaminodelavida.html/cantos/resucito/m/meensenaraselcaminodelavida.html"},</v>
          </cell>
          <cell r="AJ141" t="str">
            <v>ME ENSEÑARÁS EL CAMINO DE LA VIDA</v>
          </cell>
          <cell r="AK141" t="str">
            <v>meenseñaráselcaminodelavida</v>
          </cell>
          <cell r="AL141" t="str">
            <v>Sal 16 (15)</v>
          </cell>
          <cell r="AN141" t="str">
            <v>CANTO</v>
          </cell>
          <cell r="AO141" t="str">
            <v>ME ENSEÑARÁS EL CAMINO DE LA VIDA</v>
          </cell>
          <cell r="AP141" t="str">
            <v>category: ["PreCatecumenado","Pascua","Comunión","Antiguo Testamento"],</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Paz</v>
          </cell>
          <cell r="S142" t="str">
            <v>","</v>
          </cell>
          <cell r="T142" t="str">
            <v>Antiguo Testamento</v>
          </cell>
          <cell r="U142" t="str">
            <v/>
          </cell>
          <cell r="W142" t="str">
            <v/>
          </cell>
          <cell r="Y142" t="str">
            <v/>
          </cell>
          <cell r="AA142" t="str">
            <v/>
          </cell>
          <cell r="AC142" t="str">
            <v>"],</v>
          </cell>
          <cell r="AD142" t="str">
            <v>/cantos/resucito/m/mehasseducidosenor.html</v>
          </cell>
          <cell r="AE142" t="str">
            <v>/cantos/resucito/m/mehasseducidosenor.html</v>
          </cell>
          <cell r="AF142" t="str">
            <v>"},</v>
          </cell>
          <cell r="AG142" t="str">
            <v>m</v>
          </cell>
          <cell r="AH142" t="str">
            <v>p</v>
          </cell>
          <cell r="AI142" t="str">
            <v>{id:140,title: "mehasseducidosenorMe has seducido, Señor", subtitle: "Jeremias 20,7-18", category: ["PreCatecumenado","Paz","Antiguo Testamento"],/cantos/resucito/m/mehasseducidosenor.html/cantos/resucito/m/mehasseducidosenor.html"},</v>
          </cell>
          <cell r="AJ142" t="str">
            <v>ME HAS SEDUCIDO, SEÑOR</v>
          </cell>
          <cell r="AK142" t="str">
            <v>mehasseducido,señor</v>
          </cell>
          <cell r="AL142" t="str">
            <v>Jeremias 20,7-18</v>
          </cell>
          <cell r="AN142" t="str">
            <v>CANTO</v>
          </cell>
          <cell r="AO142" t="str">
            <v>ME HAS SEDUCIDO, SEÑOR</v>
          </cell>
          <cell r="AP142" t="str">
            <v>category: ["PreCatecumenado","Paz","Antiguo Testamento"],</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Cuaresma</v>
          </cell>
          <cell r="S143" t="str">
            <v>","</v>
          </cell>
          <cell r="T143" t="str">
            <v>Laudes/Visperas</v>
          </cell>
          <cell r="U143" t="str">
            <v>","</v>
          </cell>
          <cell r="V143" t="str">
            <v>Antiguo Testamento</v>
          </cell>
          <cell r="W143" t="str">
            <v/>
          </cell>
          <cell r="Y143" t="str">
            <v/>
          </cell>
          <cell r="AA143" t="str">
            <v/>
          </cell>
          <cell r="AC143" t="str">
            <v>"],</v>
          </cell>
          <cell r="AD143" t="str">
            <v>/cantos/resucito/m/merobasteelcorazon.html</v>
          </cell>
          <cell r="AE143" t="str">
            <v>/cantos/resucito/m/merobasteelcorazon.html</v>
          </cell>
          <cell r="AF143" t="str">
            <v>"},</v>
          </cell>
          <cell r="AG143" t="str">
            <v>m</v>
          </cell>
          <cell r="AH143" t="str">
            <v>e</v>
          </cell>
          <cell r="AI143" t="str">
            <v>{id:141,title: "merobasteelcorazonMe robaste el corazón", subtitle: "Cantar de los cantares 4,9 - 5,1", category: ["Elección","Cuaresma","Laudes/Visperas","Antiguo Testamento"],/cantos/resucito/m/merobasteelcorazon.html/cantos/resucito/m/merobasteelcorazon.html"},</v>
          </cell>
          <cell r="AJ143" t="str">
            <v>ME ROBASTE EL CORAZÓN</v>
          </cell>
          <cell r="AK143" t="str">
            <v>merobasteelcorazón</v>
          </cell>
          <cell r="AL143" t="str">
            <v>Cantar de los cantares 4,9 - 5,1</v>
          </cell>
          <cell r="AN143" t="str">
            <v>CANTO</v>
          </cell>
          <cell r="AO143" t="str">
            <v>ME ROBASTE EL CORAZÓN</v>
          </cell>
          <cell r="AP143" t="str">
            <v>category: ["Elección","Cuaresma","Laudes/Visperas","Antiguo Testamento"],</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Antiguo Testamento</v>
          </cell>
          <cell r="S144" t="str">
            <v/>
          </cell>
          <cell r="U144" t="str">
            <v/>
          </cell>
          <cell r="W144" t="str">
            <v/>
          </cell>
          <cell r="Y144" t="str">
            <v/>
          </cell>
          <cell r="AA144" t="str">
            <v/>
          </cell>
          <cell r="AC144" t="str">
            <v>"],</v>
          </cell>
          <cell r="AD144" t="str">
            <v>/cantos/resucito/m/miradqueestupendo.html</v>
          </cell>
          <cell r="AE144" t="str">
            <v>/cantos/resucito/m/miradqueestupendo.html</v>
          </cell>
          <cell r="AF144" t="str">
            <v>"},</v>
          </cell>
          <cell r="AG144" t="str">
            <v>m</v>
          </cell>
          <cell r="AH144" t="str">
            <v>p</v>
          </cell>
          <cell r="AI144" t="str">
            <v>{id:142,title: "miradqueestupendoMirad qué estupendo", subtitle: "Sal 133 (132)", category: ["PreCatecumenado","Antiguo Testamento"],/cantos/resucito/m/miradqueestupendo.html/cantos/resucito/m/miradqueestupendo.html"},</v>
          </cell>
          <cell r="AJ144" t="str">
            <v>MIRAD QUÉ ESTUPENDO</v>
          </cell>
          <cell r="AK144" t="str">
            <v>miradquéestupendo</v>
          </cell>
          <cell r="AL144" t="str">
            <v>Sal 133 (132)</v>
          </cell>
          <cell r="AN144" t="str">
            <v>CANTO</v>
          </cell>
          <cell r="AO144" t="str">
            <v>MIRAD QUÉ ESTUPENDO</v>
          </cell>
          <cell r="AP144" t="str">
            <v>category: ["PreCatecumenado","Antiguo Testamento"],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Pascua</v>
          </cell>
          <cell r="S145" t="str">
            <v>","</v>
          </cell>
          <cell r="T145" t="str">
            <v>Comunión</v>
          </cell>
          <cell r="U145" t="str">
            <v>","</v>
          </cell>
          <cell r="V145" t="str">
            <v>Nuevo Testamento</v>
          </cell>
          <cell r="W145" t="str">
            <v/>
          </cell>
          <cell r="Y145" t="str">
            <v/>
          </cell>
          <cell r="AA145" t="str">
            <v/>
          </cell>
          <cell r="AC145" t="str">
            <v>"],</v>
          </cell>
          <cell r="AD145" t="str">
            <v>/cantos/resucito/m/misericordiamiamisericordia.html</v>
          </cell>
          <cell r="AE145" t="str">
            <v>/cantos/resucito/m/misericordiamiamisericordia.html</v>
          </cell>
          <cell r="AF145" t="str">
            <v>"},</v>
          </cell>
          <cell r="AG145" t="str">
            <v>m</v>
          </cell>
          <cell r="AH145" t="str">
            <v>p</v>
          </cell>
          <cell r="AI145" t="str">
            <v>{id:143,title: "misericordiamiamisericordiaMisericordia mía, misericordia", subtitle: "Sal 51 (50)", category: ["PreCatecumenado","Pascua","Comunión","Nuevo Testamento"],/cantos/resucito/m/misericordiamiamisericordia.html/cantos/resucito/m/misericordiamiamisericordia.html"},</v>
          </cell>
          <cell r="AJ145" t="str">
            <v>MISERICORDIA MÍA, MISERICORDIA</v>
          </cell>
          <cell r="AK145" t="str">
            <v>misericordiamía,misericordia</v>
          </cell>
          <cell r="AL145" t="str">
            <v>Sal 51 (50)</v>
          </cell>
          <cell r="AN145" t="str">
            <v>CANTO</v>
          </cell>
          <cell r="AO145" t="str">
            <v>MISERICORDIA MÍA, MISERICORDIA</v>
          </cell>
          <cell r="AP145" t="str">
            <v>category: ["PreCatecumenado","Pascua","Comunión","Nuevo Testamento"],</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Nuevo Testamento</v>
          </cell>
          <cell r="S146" t="str">
            <v/>
          </cell>
          <cell r="U146" t="str">
            <v/>
          </cell>
          <cell r="W146" t="str">
            <v/>
          </cell>
          <cell r="Y146" t="str">
            <v/>
          </cell>
          <cell r="AA146" t="str">
            <v/>
          </cell>
          <cell r="AC146" t="str">
            <v>"],</v>
          </cell>
          <cell r="AD146" t="str">
            <v>/cantos/resucito/m/misericordiadiosmio.html</v>
          </cell>
          <cell r="AE146" t="str">
            <v>/cantos/resucito/m/misericordiadiosmio.html</v>
          </cell>
          <cell r="AF146" t="str">
            <v>"},</v>
          </cell>
          <cell r="AG146" t="str">
            <v>m</v>
          </cell>
          <cell r="AH146" t="str">
            <v>p</v>
          </cell>
          <cell r="AI146" t="str">
            <v>{id:144,title: "misericordiadiosmioMisericordia, Dios mío", subtitle: "Sal 51(50)", category: ["PreCatecumenado","Nuevo Testamento"],/cantos/resucito/m/misericordiadiosmio.html/cantos/resucito/m/misericordiadiosmio.html"},</v>
          </cell>
          <cell r="AJ146" t="str">
            <v>MISERICORDIA, DIOS MÍO</v>
          </cell>
          <cell r="AK146" t="str">
            <v>misericordia,diosmío</v>
          </cell>
          <cell r="AL146" t="str">
            <v>Sal 51(50)</v>
          </cell>
          <cell r="AN146" t="str">
            <v>CANTO</v>
          </cell>
          <cell r="AO146" t="str">
            <v>MISERICORDIA, DIOS MÍO</v>
          </cell>
          <cell r="AP146" t="str">
            <v>category: ["PreCatecumenado","Nuevo Testamento"],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Fracción del Pan</v>
          </cell>
          <cell r="S147" t="str">
            <v>","</v>
          </cell>
          <cell r="T147" t="str">
            <v>Antiguo Testamento</v>
          </cell>
          <cell r="U147" t="str">
            <v/>
          </cell>
          <cell r="W147" t="str">
            <v/>
          </cell>
          <cell r="Y147" t="str">
            <v/>
          </cell>
          <cell r="AA147" t="str">
            <v/>
          </cell>
          <cell r="AC147" t="str">
            <v>"],</v>
          </cell>
          <cell r="AD147" t="str">
            <v>/cantos/resucito/m/muchomehanperseguido.html</v>
          </cell>
          <cell r="AE147" t="str">
            <v>/cantos/resucito/m/muchomehanperseguido.html</v>
          </cell>
          <cell r="AF147" t="str">
            <v>"},</v>
          </cell>
          <cell r="AG147" t="str">
            <v>m</v>
          </cell>
          <cell r="AH147" t="str">
            <v>p</v>
          </cell>
          <cell r="AI147" t="str">
            <v>{id:145,title: "muchomehanperseguidoMucho me han perseguido", subtitle: "Sal 129 (128)", category: ["PreCatecumenado","Fracción del Pan","Antiguo Testamento"],/cantos/resucito/m/muchomehanperseguido.html/cantos/resucito/m/muchomehanperseguido.html"},</v>
          </cell>
          <cell r="AJ147" t="str">
            <v>MUCHO ME HAN PERSEGUIDO</v>
          </cell>
          <cell r="AK147" t="str">
            <v>muchomehanperseguido</v>
          </cell>
          <cell r="AL147" t="str">
            <v>Sal 129 (128)</v>
          </cell>
          <cell r="AN147" t="str">
            <v>CANTO</v>
          </cell>
          <cell r="AO147" t="str">
            <v>MUCHO ME HAN PERSEGUIDO</v>
          </cell>
          <cell r="AP147" t="str">
            <v>category: ["PreCatecumenado","Fracción del Pan","Antiguo Testamento"],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Comunión</v>
          </cell>
          <cell r="S148" t="str">
            <v>","</v>
          </cell>
          <cell r="T148" t="str">
            <v>Nuevo Testamento</v>
          </cell>
          <cell r="U148" t="str">
            <v/>
          </cell>
          <cell r="W148" t="str">
            <v/>
          </cell>
          <cell r="Y148" t="str">
            <v/>
          </cell>
          <cell r="AA148" t="str">
            <v/>
          </cell>
          <cell r="AC148" t="str">
            <v>"],</v>
          </cell>
          <cell r="AD148" t="str">
            <v>/cantos/resucito/n/ningunopuedeserviradossenores.html</v>
          </cell>
          <cell r="AE148" t="str">
            <v>/cantos/resucito/n/ningunopuedeserviradossenores.html</v>
          </cell>
          <cell r="AF148" t="str">
            <v>"},</v>
          </cell>
          <cell r="AG148" t="str">
            <v>n</v>
          </cell>
          <cell r="AH148" t="str">
            <v>c</v>
          </cell>
          <cell r="AI148" t="str">
            <v>{id:146,title: "ningunopuedeserviradossenoresNinguno puede servir a dos señores", subtitle: "Mateo 6,24-33 ", category: ["Catecumenado","Comunión","Nuevo Testamento"],/cantos/resucito/n/ningunopuedeserviradossenores.html/cantos/resucito/n/ningunopuedeserviradossenores.html"},</v>
          </cell>
          <cell r="AJ148" t="str">
            <v>NINGUNO PUEDE SERVIR A DOS SEÑORES</v>
          </cell>
          <cell r="AK148" t="str">
            <v>ningunopuedeserviradosseñores</v>
          </cell>
          <cell r="AL148" t="str">
            <v xml:space="preserve">Mateo 6,24-33 </v>
          </cell>
          <cell r="AN148" t="str">
            <v>CANTO</v>
          </cell>
          <cell r="AO148" t="str">
            <v>NINGUNO PUEDE SERVIR A DOS SEÑORES</v>
          </cell>
          <cell r="AP148" t="str">
            <v>category: ["Catecumenado","Comunión","Nuevo Testamento"],</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Cuaresma</v>
          </cell>
          <cell r="S149" t="str">
            <v>","</v>
          </cell>
          <cell r="T149" t="str">
            <v>Antiguo Testamento</v>
          </cell>
          <cell r="U149" t="str">
            <v/>
          </cell>
          <cell r="W149" t="str">
            <v/>
          </cell>
          <cell r="Y149" t="str">
            <v/>
          </cell>
          <cell r="AA149" t="str">
            <v/>
          </cell>
          <cell r="AC149" t="str">
            <v>"],</v>
          </cell>
          <cell r="AD149" t="str">
            <v>/cantos/resucito/n/noestaaquiresucito.html</v>
          </cell>
          <cell r="AE149" t="str">
            <v>/cantos/resucito/n/noestaaquiresucito.html</v>
          </cell>
          <cell r="AF149" t="str">
            <v>"},</v>
          </cell>
          <cell r="AG149" t="str">
            <v>n</v>
          </cell>
          <cell r="AH149" t="str">
            <v>p</v>
          </cell>
          <cell r="AI149" t="str">
            <v>{id:147,title: "noestaaquiresucitoNo está aquí, resucitó", subtitle: "Mateo 28,1-8", category: ["PreCatecumenado","Cuaresma","Antiguo Testamento"],/cantos/resucito/n/noestaaquiresucito.html/cantos/resucito/n/noestaaquiresucito.html"},</v>
          </cell>
          <cell r="AJ149" t="str">
            <v>NO ESTÁ AQUÍ, RESUCITÓ</v>
          </cell>
          <cell r="AK149" t="str">
            <v>noestáaquí,resucitó</v>
          </cell>
          <cell r="AL149" t="str">
            <v>Mateo 28,1-8</v>
          </cell>
          <cell r="AN149" t="str">
            <v>CANTO</v>
          </cell>
          <cell r="AO149" t="str">
            <v>NO ESTÁ AQUÍ, RESUCITÓ</v>
          </cell>
          <cell r="AP149" t="str">
            <v>category: ["PreCatecumenado","Cuaresma","Antiguo Testamento"],</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Pascua</v>
          </cell>
          <cell r="S150" t="str">
            <v>","</v>
          </cell>
          <cell r="T150" t="str">
            <v>Nuevo Testamento</v>
          </cell>
          <cell r="U150" t="str">
            <v/>
          </cell>
          <cell r="W150" t="str">
            <v/>
          </cell>
          <cell r="Y150" t="str">
            <v/>
          </cell>
          <cell r="AA150" t="str">
            <v/>
          </cell>
          <cell r="AC150" t="str">
            <v>"],</v>
          </cell>
          <cell r="AD150" t="str">
            <v>/cantos/resucito/n/nohayenelparecer.html</v>
          </cell>
          <cell r="AE150" t="str">
            <v>/cantos/resucito/n/nohayenelparecer.html</v>
          </cell>
          <cell r="AF150" t="str">
            <v>"},</v>
          </cell>
          <cell r="AG150" t="str">
            <v>n</v>
          </cell>
          <cell r="AH150" t="str">
            <v>p</v>
          </cell>
          <cell r="AI150" t="str">
            <v>{id:148,title: "nohayenelparecerNo hay en él parecer", subtitle: "Isaías 53,2ss - Cuarto canto del Siervo de Yahveh", category: ["PreCatecumenado","Pascua","Nuevo Testamento"],/cantos/resucito/n/nohayenelparecer.html/cantos/resucito/n/nohayenelparecer.html"},</v>
          </cell>
          <cell r="AJ150" t="str">
            <v>NO HAY EN ÉL PARECER</v>
          </cell>
          <cell r="AK150" t="str">
            <v>nohayenélparecer</v>
          </cell>
          <cell r="AL150" t="str">
            <v>Isaías 53,2ss - Cuarto canto del Siervo de Yahveh</v>
          </cell>
          <cell r="AN150" t="str">
            <v>CANTO</v>
          </cell>
          <cell r="AO150" t="str">
            <v>NO HAY EN ÉL PARECER</v>
          </cell>
          <cell r="AP150" t="str">
            <v>category: ["PreCatecumenado","Pascua","Nuevo Testamento"],</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Adviento</v>
          </cell>
          <cell r="S151" t="str">
            <v/>
          </cell>
          <cell r="U151" t="str">
            <v/>
          </cell>
          <cell r="W151" t="str">
            <v/>
          </cell>
          <cell r="Y151" t="str">
            <v/>
          </cell>
          <cell r="AA151" t="str">
            <v/>
          </cell>
          <cell r="AC151" t="str">
            <v>"],</v>
          </cell>
          <cell r="AD151" t="str">
            <v>/cantos/resucito/n/noresistaisalmal.html</v>
          </cell>
          <cell r="AE151" t="str">
            <v>/cantos/resucito/n/noresistaisalmal.html</v>
          </cell>
          <cell r="AF151" t="str">
            <v>"},</v>
          </cell>
          <cell r="AG151" t="str">
            <v>n</v>
          </cell>
          <cell r="AH151" t="str">
            <v>c</v>
          </cell>
          <cell r="AI151" t="str">
            <v>{id:149,title: "noresistaisalmalNo resistáis al mal", subtitle: "Mateo 5,38ss", category: ["Catecumenado","Adviento"],/cantos/resucito/n/noresistaisalmal.html/cantos/resucito/n/noresistaisalmal.html"},</v>
          </cell>
          <cell r="AJ151" t="str">
            <v>NO RESISTÁIS AL MAL</v>
          </cell>
          <cell r="AK151" t="str">
            <v>noresistáisalmal</v>
          </cell>
          <cell r="AL151" t="str">
            <v>Mateo 5,38ss</v>
          </cell>
          <cell r="AN151" t="str">
            <v>CANTO</v>
          </cell>
          <cell r="AO151" t="str">
            <v>NO RESISTÁIS AL MAL</v>
          </cell>
          <cell r="AP151" t="str">
            <v>category: ["Catecumenado","Adviento"],</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Antiguo Testamento</v>
          </cell>
          <cell r="S152" t="str">
            <v/>
          </cell>
          <cell r="U152" t="str">
            <v/>
          </cell>
          <cell r="W152" t="str">
            <v/>
          </cell>
          <cell r="Y152" t="str">
            <v/>
          </cell>
          <cell r="AA152" t="str">
            <v/>
          </cell>
          <cell r="AC152" t="str">
            <v>"],</v>
          </cell>
          <cell r="AD152" t="str">
            <v>/cantos/resucito/n/nosufrasporlosmalvados.html</v>
          </cell>
          <cell r="AE152" t="str">
            <v>/cantos/resucito/n/nosufrasporlosmalvados.html</v>
          </cell>
          <cell r="AF152" t="str">
            <v>"},</v>
          </cell>
          <cell r="AG152" t="str">
            <v>n</v>
          </cell>
          <cell r="AH152" t="str">
            <v>c</v>
          </cell>
          <cell r="AI152" t="str">
            <v>{id:150,title: "nosufrasporlosmalvadosNo sufras por los malvados", subtitle: "Sal 37 (36)", category: ["Catecumenado","Antiguo Testamento"],/cantos/resucito/n/nosufrasporlosmalvados.html/cantos/resucito/n/nosufrasporlosmalvados.html"},</v>
          </cell>
          <cell r="AJ152" t="str">
            <v>NO SUFRAS POR LOS MALVADOS</v>
          </cell>
          <cell r="AK152" t="str">
            <v>nosufrasporlosmalvados</v>
          </cell>
          <cell r="AL152" t="str">
            <v>Sal 37 (36)</v>
          </cell>
          <cell r="AN152" t="str">
            <v>CANTO</v>
          </cell>
          <cell r="AO152" t="str">
            <v>NO SUFRAS POR LOS MALVADOS</v>
          </cell>
          <cell r="AP152" t="str">
            <v>category: ["Catecumenado","Antiguo Testamento"],</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Adviento</v>
          </cell>
          <cell r="S153" t="str">
            <v>","</v>
          </cell>
          <cell r="T153" t="str">
            <v>Laudes/Visperas</v>
          </cell>
          <cell r="U153" t="str">
            <v>","</v>
          </cell>
          <cell r="V153" t="str">
            <v>Antiguo Testamento</v>
          </cell>
          <cell r="W153" t="str">
            <v/>
          </cell>
          <cell r="Y153" t="str">
            <v/>
          </cell>
          <cell r="AA153" t="str">
            <v/>
          </cell>
          <cell r="AC153" t="str">
            <v>"],</v>
          </cell>
          <cell r="AD153" t="str">
            <v>/cantos/resucito/n/nolimetangere.html</v>
          </cell>
          <cell r="AE153" t="str">
            <v>/cantos/resucito/n/nolimetangere.html</v>
          </cell>
          <cell r="AF153" t="str">
            <v>"},</v>
          </cell>
          <cell r="AG153" t="str">
            <v>n</v>
          </cell>
          <cell r="AH153" t="str">
            <v>p</v>
          </cell>
          <cell r="AI153" t="str">
            <v>{id:151,title: "nolimetangereNoli me tangere", subtitle: "Juan 20,15-17", category: ["PreCatecumenado","Adviento","Laudes/Visperas","Antiguo Testamento"],/cantos/resucito/n/nolimetangere.html/cantos/resucito/n/nolimetangere.html"},</v>
          </cell>
          <cell r="AJ153" t="str">
            <v>NOLI ME TANGERE</v>
          </cell>
          <cell r="AK153" t="str">
            <v>nolimetangere</v>
          </cell>
          <cell r="AL153" t="str">
            <v>Juan 20,15-17</v>
          </cell>
          <cell r="AN153" t="str">
            <v>CANTO</v>
          </cell>
          <cell r="AO153" t="str">
            <v>NOLI ME TANGERE</v>
          </cell>
          <cell r="AP153" t="str">
            <v>category: ["PreCatecumenado","Adviento","Laudes/Visperas","Antiguo Testamento"],</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Cuaresma</v>
          </cell>
          <cell r="S154" t="str">
            <v>","</v>
          </cell>
          <cell r="T154" t="str">
            <v>Fracción del Pan</v>
          </cell>
          <cell r="U154" t="str">
            <v>","</v>
          </cell>
          <cell r="V154" t="str">
            <v>Comunión</v>
          </cell>
          <cell r="W154" t="str">
            <v/>
          </cell>
          <cell r="Y154" t="str">
            <v/>
          </cell>
          <cell r="AA154" t="str">
            <v/>
          </cell>
          <cell r="AC154" t="str">
            <v>"],</v>
          </cell>
          <cell r="AD154" t="str">
            <v>/cantos/resucito/o/ohcieloslloveddeloalto.html</v>
          </cell>
          <cell r="AE154" t="str">
            <v>/cantos/resucito/o/ohcieloslloveddeloalto.html</v>
          </cell>
          <cell r="AF154" t="str">
            <v>"},</v>
          </cell>
          <cell r="AG154" t="str">
            <v>o</v>
          </cell>
          <cell r="AH154" t="str">
            <v>p</v>
          </cell>
          <cell r="AI154" t="str">
            <v>{id:152,title: "ohcieloslloveddeloaltoOh cielos, lloved de lo alto", subtitle: "Isaías 45,8", category: ["PreCatecumenado","Cuaresma","Fracción del Pan","Comunión"],/cantos/resucito/o/ohcieloslloveddeloalto.html/cantos/resucito/o/ohcieloslloveddeloalto.html"},</v>
          </cell>
          <cell r="AJ154" t="str">
            <v>OH CIELOS, LLOVED DE LO ALTO</v>
          </cell>
          <cell r="AK154" t="str">
            <v>ohcielos,lloveddeloalto</v>
          </cell>
          <cell r="AL154" t="str">
            <v>Isaías 45,8</v>
          </cell>
          <cell r="AN154" t="str">
            <v>CANTO</v>
          </cell>
          <cell r="AO154" t="str">
            <v>OH CIELOS, LLOVED DE LO ALTO</v>
          </cell>
          <cell r="AP154" t="str">
            <v>category: ["PreCatecumenado","Cuaresma","Fracción del Pan","Comunión"],</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Pascua</v>
          </cell>
          <cell r="S155" t="str">
            <v>","</v>
          </cell>
          <cell r="T155" t="str">
            <v>Nuevo Testamento</v>
          </cell>
          <cell r="U155" t="str">
            <v/>
          </cell>
          <cell r="W155" t="str">
            <v/>
          </cell>
          <cell r="Y155" t="str">
            <v/>
          </cell>
          <cell r="AA155" t="str">
            <v/>
          </cell>
          <cell r="AC155" t="str">
            <v>"],</v>
          </cell>
          <cell r="AD155" t="str">
            <v>/cantos/resucito/o/ohdiosportunombresalvame.html</v>
          </cell>
          <cell r="AE155" t="str">
            <v>/cantos/resucito/o/ohdiosportunombresalvame.html</v>
          </cell>
          <cell r="AF155" t="str">
            <v>"},</v>
          </cell>
          <cell r="AG155" t="str">
            <v>o</v>
          </cell>
          <cell r="AH155" t="str">
            <v>p</v>
          </cell>
          <cell r="AI155" t="str">
            <v>{id:153,title: "ohdiosportunombresalvameOh Dios, por tu nombre sálvame", subtitle: "Sal 54 (53)", category: ["PreCatecumenado","Pascua","Nuevo Testamento"],/cantos/resucito/o/ohdiosportunombresalvame.html/cantos/resucito/o/ohdiosportunombresalvame.html"},</v>
          </cell>
          <cell r="AJ155" t="str">
            <v>OH DIOS, POR TU NOMBRE SÁLVAME</v>
          </cell>
          <cell r="AK155" t="str">
            <v>ohdios,portunombresálvame</v>
          </cell>
          <cell r="AL155" t="str">
            <v>Sal 54 (53)</v>
          </cell>
          <cell r="AN155" t="str">
            <v>CANTO</v>
          </cell>
          <cell r="AO155" t="str">
            <v>OH DIOS, POR TU NOMBRE SÁLVAME</v>
          </cell>
          <cell r="AP155" t="str">
            <v>category: ["PreCatecumenado","Pascua","Nuevo Testamento"],</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Antiguo Testamento</v>
          </cell>
          <cell r="S156" t="str">
            <v/>
          </cell>
          <cell r="U156" t="str">
            <v/>
          </cell>
          <cell r="W156" t="str">
            <v/>
          </cell>
          <cell r="Y156" t="str">
            <v/>
          </cell>
          <cell r="AA156" t="str">
            <v/>
          </cell>
          <cell r="AC156" t="str">
            <v>"],</v>
          </cell>
          <cell r="AD156" t="str">
            <v>/cantos/resucito/o/ohdiostueresmidios.html</v>
          </cell>
          <cell r="AE156" t="str">
            <v>/cantos/resucito/o/ohdiostueresmidios.html</v>
          </cell>
          <cell r="AF156" t="str">
            <v>"},</v>
          </cell>
          <cell r="AG156" t="str">
            <v>o</v>
          </cell>
          <cell r="AH156" t="str">
            <v>p</v>
          </cell>
          <cell r="AI156" t="str">
            <v>{id:154,title: "ohdiostueresmidiosOh Dios, tú eres mi Dios", subtitle: "Sal 63 (62)", category: ["PreCatecumenado","Antiguo Testamento"],/cantos/resucito/o/ohdiostueresmidios.html/cantos/resucito/o/ohdiostueresmidios.html"},</v>
          </cell>
          <cell r="AJ156" t="str">
            <v>OH DIOS, TÚ ERES MI DIOS</v>
          </cell>
          <cell r="AK156" t="str">
            <v>ohdios,túeresmidios</v>
          </cell>
          <cell r="AL156" t="str">
            <v>Sal 63 (62)</v>
          </cell>
          <cell r="AN156" t="str">
            <v>CANTO</v>
          </cell>
          <cell r="AO156" t="str">
            <v>OH DIOS, TÚ ERES MI DIOS</v>
          </cell>
          <cell r="AP156" t="str">
            <v>category: ["PreCatecumenado","Antiguo Testamento"],</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Laudes/Visperas</v>
          </cell>
          <cell r="S157" t="str">
            <v>","</v>
          </cell>
          <cell r="T157" t="str">
            <v>Entrada</v>
          </cell>
          <cell r="U157" t="str">
            <v>","</v>
          </cell>
          <cell r="V157" t="str">
            <v>Comunión</v>
          </cell>
          <cell r="W157" t="str">
            <v>","</v>
          </cell>
          <cell r="X157" t="str">
            <v>Antiguo Testamento</v>
          </cell>
          <cell r="Y157" t="str">
            <v/>
          </cell>
          <cell r="AA157" t="str">
            <v/>
          </cell>
          <cell r="AC157" t="str">
            <v>"],</v>
          </cell>
          <cell r="AD157" t="str">
            <v>/cantos/resucito/o/ohjesusamormio.html</v>
          </cell>
          <cell r="AE157" t="str">
            <v>/cantos/resucito/o/ohjesusamormio.html</v>
          </cell>
          <cell r="AF157" t="str">
            <v>"},</v>
          </cell>
          <cell r="AG157" t="str">
            <v>o</v>
          </cell>
          <cell r="AH157" t="str">
            <v>p</v>
          </cell>
          <cell r="AI157" t="str">
            <v>{id:155,title: "ohjesusamormioOh Jesús, amor mío", subtitle: "(Kiko Argüello)", category: ["PreCatecumenado","Laudes/Visperas","Entrada","Comunión","Antiguo Testamento"],/cantos/resucito/o/ohjesusamormio.html/cantos/resucito/o/ohjesusamormio.html"},</v>
          </cell>
          <cell r="AJ157" t="str">
            <v>OH JESÚS, AMOR MÍO</v>
          </cell>
          <cell r="AK157" t="str">
            <v>ohjesús,amormío</v>
          </cell>
          <cell r="AL157" t="str">
            <v>(Kiko Argüello)</v>
          </cell>
          <cell r="AN157" t="str">
            <v>CANTO</v>
          </cell>
          <cell r="AO157" t="str">
            <v>OH JESÚS, AMOR MÍO</v>
          </cell>
          <cell r="AP157" t="str">
            <v>category: ["PreCatecumenado","Laudes/Visperas","Entrada","Comunión","Antiguo Testamento"],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Entrada</v>
          </cell>
          <cell r="S158" t="str">
            <v>","</v>
          </cell>
          <cell r="T158" t="str">
            <v>Antiguo Testamento</v>
          </cell>
          <cell r="U158" t="str">
            <v/>
          </cell>
          <cell r="W158" t="str">
            <v/>
          </cell>
          <cell r="Y158" t="str">
            <v/>
          </cell>
          <cell r="AA158" t="str">
            <v/>
          </cell>
          <cell r="AC158" t="str">
            <v>"],</v>
          </cell>
          <cell r="AD158" t="str">
            <v>/cantos/resucito/o/ohmuerte¿dondeestatuvictoria?.html</v>
          </cell>
          <cell r="AE158" t="str">
            <v>/cantos/resucito/o/ohmuerte¿dondeestatuvictoria?.html</v>
          </cell>
          <cell r="AF158" t="str">
            <v>"},</v>
          </cell>
          <cell r="AG158" t="str">
            <v>o</v>
          </cell>
          <cell r="AH158" t="str">
            <v>p</v>
          </cell>
          <cell r="AI158" t="str">
            <v>{id:156,title: "ohmuerte¿dondeestatuvictoria?Oh muerte, ¿dónde está tu victoria?", subtitle: "1 Corintios 15", category: ["PreCatecumenado","Entrada","Antiguo Testamento"],/cantos/resucito/o/ohmuerte¿dondeestatuvictoria?.html/cantos/resucito/o/ohmuerte¿dondeestatuvictoria?.html"},</v>
          </cell>
          <cell r="AJ158" t="str">
            <v>OH MUERTE, ¿DÓNDE ESTÁ TU VICTORIA?</v>
          </cell>
          <cell r="AK158" t="str">
            <v>ohmuerte,¿dóndeestátuvictoria?</v>
          </cell>
          <cell r="AL158" t="str">
            <v>1 Corintios 15</v>
          </cell>
          <cell r="AN158" t="str">
            <v>CANTO</v>
          </cell>
          <cell r="AO158" t="str">
            <v>OH MUERTE, ¿DÓNDE ESTÁ TU VICTORIA?</v>
          </cell>
          <cell r="AP158" t="str">
            <v>category: ["PreCatecumenado","Entrada","Antiguo Testamento"],</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
          </cell>
          <cell r="S159" t="str">
            <v/>
          </cell>
          <cell r="U159" t="str">
            <v/>
          </cell>
          <cell r="W159" t="str">
            <v/>
          </cell>
          <cell r="Y159" t="str">
            <v/>
          </cell>
          <cell r="AA159" t="str">
            <v/>
          </cell>
          <cell r="AC159" t="str">
            <v>"],</v>
          </cell>
          <cell r="AD159" t="str">
            <v>/cantos/resucito/o/ohsenormicorazonyanoesambicioso.html</v>
          </cell>
          <cell r="AE159" t="str">
            <v>/cantos/resucito/o/ohsenormicorazonyanoesambicioso.html</v>
          </cell>
          <cell r="AF159" t="str">
            <v>"},</v>
          </cell>
          <cell r="AG159" t="str">
            <v>o</v>
          </cell>
          <cell r="AH159" t="str">
            <v>c</v>
          </cell>
          <cell r="AI159" t="str">
            <v>{id:157,title: "ohsenormicorazonyanoesambiciosoOh Señor, mi corazón ya no es ambicioso", subtitle: "Sal 131 (130)", category: ["Catecumenado"],/cantos/resucito/o/ohsenormicorazonyanoesambicioso.html/cantos/resucito/o/ohsenormicorazonyanoesambicioso.html"},</v>
          </cell>
          <cell r="AJ159" t="str">
            <v>OH SEÑOR, MI CORAZÓN YA NO ES AMBICIOSO</v>
          </cell>
          <cell r="AK159" t="str">
            <v>ohseñor,micorazónyanoesambicioso</v>
          </cell>
          <cell r="AL159" t="str">
            <v>Sal 131 (130)</v>
          </cell>
          <cell r="AN159" t="str">
            <v>CANTO</v>
          </cell>
          <cell r="AO159" t="str">
            <v>OH SEÑOR, MI CORAZÓN YA NO ES AMBICIOSO</v>
          </cell>
          <cell r="AP159" t="str">
            <v>category: ["Catecumenado"],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Virgen</v>
          </cell>
          <cell r="S160" t="str">
            <v/>
          </cell>
          <cell r="U160" t="str">
            <v/>
          </cell>
          <cell r="W160" t="str">
            <v/>
          </cell>
          <cell r="Y160" t="str">
            <v/>
          </cell>
          <cell r="AA160" t="str">
            <v/>
          </cell>
          <cell r="AC160" t="str">
            <v>"],</v>
          </cell>
          <cell r="AD160" t="str">
            <v>/cantos/resucito/o/ohsenornuestrodios.html</v>
          </cell>
          <cell r="AE160" t="str">
            <v>/cantos/resucito/o/ohsenornuestrodios.html</v>
          </cell>
          <cell r="AF160" t="str">
            <v>"},</v>
          </cell>
          <cell r="AG160" t="str">
            <v>o</v>
          </cell>
          <cell r="AH160" t="str">
            <v>p</v>
          </cell>
          <cell r="AI160" t="str">
            <v>{id:158,title: "ohsenornuestrodiosOh Señor, nuestro Dios", subtitle: "Salmo 8", category: ["PreCatecumenado","Virgen"],/cantos/resucito/o/ohsenornuestrodios.html/cantos/resucito/o/ohsenornuestrodios.html"},</v>
          </cell>
          <cell r="AJ160" t="str">
            <v>OH SEÑOR, NUESTRO DIOS</v>
          </cell>
          <cell r="AK160" t="str">
            <v>ohseñor,nuestrodios</v>
          </cell>
          <cell r="AL160" t="str">
            <v>Salmo 8</v>
          </cell>
          <cell r="AN160" t="str">
            <v>CANTO</v>
          </cell>
          <cell r="AO160" t="str">
            <v>OH SEÑOR, NUESTRO DIOS</v>
          </cell>
          <cell r="AP160" t="str">
            <v>category: ["PreCatecumenado","Virgen"],</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Pentecostés</v>
          </cell>
          <cell r="S161" t="str">
            <v>","</v>
          </cell>
          <cell r="T161" t="str">
            <v>Comunión</v>
          </cell>
          <cell r="U161" t="str">
            <v/>
          </cell>
          <cell r="W161" t="str">
            <v/>
          </cell>
          <cell r="Y161" t="str">
            <v/>
          </cell>
          <cell r="AA161" t="str">
            <v/>
          </cell>
          <cell r="AC161" t="str">
            <v>"],</v>
          </cell>
          <cell r="AD161" t="str">
            <v>/cantos/resucito/o/ostomaredeentrelasnaciones.html</v>
          </cell>
          <cell r="AE161" t="str">
            <v>/cantos/resucito/o/ostomaredeentrelasnaciones.html</v>
          </cell>
          <cell r="AF161" t="str">
            <v>"},</v>
          </cell>
          <cell r="AG161" t="str">
            <v>o</v>
          </cell>
          <cell r="AH161" t="str">
            <v>p</v>
          </cell>
          <cell r="AI161" t="str">
            <v>{id:159,title: "ostomaredeentrelasnacionesOs tomaré de entre las naciones", subtitle: "Ezequiel 36,24-28", category: ["PreCatecumenado","Pentecostés","Comunión"],/cantos/resucito/o/ostomaredeentrelasnaciones.html/cantos/resucito/o/ostomaredeentrelasnaciones.html"},</v>
          </cell>
          <cell r="AJ161" t="str">
            <v>OS TOMARÉ DE ENTRE LAS NACIONES</v>
          </cell>
          <cell r="AK161" t="str">
            <v>ostomarédeentrelasnaciones</v>
          </cell>
          <cell r="AL161" t="str">
            <v>Ezequiel 36,24-28</v>
          </cell>
          <cell r="AN161" t="str">
            <v>CANTO</v>
          </cell>
          <cell r="AO161" t="str">
            <v>OS TOMARÉ DE ENTRE LAS NACIONES</v>
          </cell>
          <cell r="AP161" t="str">
            <v>category: ["PreCatecumenado","Pentecostés","Comunión"],</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Liturgia</v>
          </cell>
          <cell r="Q162" t="str">
            <v/>
          </cell>
          <cell r="S162" t="str">
            <v/>
          </cell>
          <cell r="U162" t="str">
            <v/>
          </cell>
          <cell r="W162" t="str">
            <v/>
          </cell>
          <cell r="Y162" t="str">
            <v/>
          </cell>
          <cell r="AA162" t="str">
            <v/>
          </cell>
          <cell r="AC162" t="str">
            <v>"],</v>
          </cell>
          <cell r="AD162" t="str">
            <v>/cantos/resucito/p/padrenuestro.html</v>
          </cell>
          <cell r="AE162" t="str">
            <v>/cantos/resucito/p/padrenuestro.html</v>
          </cell>
          <cell r="AF162" t="str">
            <v>"},</v>
          </cell>
          <cell r="AG162" t="str">
            <v>p</v>
          </cell>
          <cell r="AH162" t="str">
            <v>l</v>
          </cell>
          <cell r="AI162" t="str">
            <v>{id:160,title: "padrenuestroPadre nuestro", subtitle: "Tiempo de la Elección", category: ["Liturgia"],/cantos/resucito/p/padrenuestro.html/cantos/resucito/p/padrenuestro.html"},</v>
          </cell>
          <cell r="AJ162" t="str">
            <v>PADRE NUESTRO</v>
          </cell>
          <cell r="AK162" t="str">
            <v>padrenuestro</v>
          </cell>
          <cell r="AL162" t="str">
            <v>Tiempo de la Elección</v>
          </cell>
          <cell r="AN162" t="str">
            <v>CANTO</v>
          </cell>
          <cell r="AO162" t="str">
            <v>PADRE NUESTRO</v>
          </cell>
          <cell r="AP162" t="str">
            <v>category: ["Liturgia"],</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
          </cell>
          <cell r="S163" t="str">
            <v/>
          </cell>
          <cell r="U163" t="str">
            <v/>
          </cell>
          <cell r="W163" t="str">
            <v/>
          </cell>
          <cell r="Y163" t="str">
            <v/>
          </cell>
          <cell r="AA163" t="str">
            <v/>
          </cell>
          <cell r="AC163" t="str">
            <v>"],</v>
          </cell>
          <cell r="AD163" t="str">
            <v>/cantos/resucito/p/palomaincorrupta.html</v>
          </cell>
          <cell r="AE163" t="str">
            <v>/cantos/resucito/p/palomaincorrupta.html</v>
          </cell>
          <cell r="AF163" t="str">
            <v>"},</v>
          </cell>
          <cell r="AG163" t="str">
            <v>p</v>
          </cell>
          <cell r="AH163" t="str">
            <v>p</v>
          </cell>
          <cell r="AI163" t="str">
            <v>{id:161,title: "palomaincorruptaPaloma incorrupta", subtitle: "Kontákion (Romano el Meloda)", category: ["PreCatecumenado"],/cantos/resucito/p/palomaincorrupta.html/cantos/resucito/p/palomaincorrupta.html"},</v>
          </cell>
          <cell r="AJ163" t="str">
            <v>PALOMA INCORRUPTA</v>
          </cell>
          <cell r="AK163" t="str">
            <v>palomaincorrupta</v>
          </cell>
          <cell r="AL163" t="str">
            <v>Kontákion (Romano el Meloda)</v>
          </cell>
          <cell r="AN163" t="str">
            <v>CANTO</v>
          </cell>
          <cell r="AO163" t="str">
            <v>PALOMA INCORRUPTA</v>
          </cell>
          <cell r="AP163" t="str">
            <v>category: ["PreCatecumenado"],</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
          </cell>
          <cell r="S164" t="str">
            <v/>
          </cell>
          <cell r="U164" t="str">
            <v/>
          </cell>
          <cell r="W164" t="str">
            <v/>
          </cell>
          <cell r="Y164" t="str">
            <v/>
          </cell>
          <cell r="AA164" t="str">
            <v/>
          </cell>
          <cell r="AC164" t="str">
            <v>"],</v>
          </cell>
          <cell r="AD164" t="str">
            <v>/cantos/resucito/p/pentecostes.html</v>
          </cell>
          <cell r="AE164" t="str">
            <v>/cantos/resucito/p/pentecostes.html</v>
          </cell>
          <cell r="AF164" t="str">
            <v>"},</v>
          </cell>
          <cell r="AG164" t="str">
            <v>p</v>
          </cell>
          <cell r="AH164" t="str">
            <v>p</v>
          </cell>
          <cell r="AI164" t="str">
            <v>{id:162,title: "pentecostesPentecostés", subtitle: "Hchos de los Apostoles 2,1-13 ", category: ["PreCatecumenado"],/cantos/resucito/p/pentecostes.html/cantos/resucito/p/pentecostes.html"},</v>
          </cell>
          <cell r="AJ164" t="str">
            <v>PENTECOSTÉS</v>
          </cell>
          <cell r="AK164" t="str">
            <v>pentecostés</v>
          </cell>
          <cell r="AL164" t="str">
            <v xml:space="preserve">Hchos de los Apostoles 2,1-13 </v>
          </cell>
          <cell r="AN164" t="str">
            <v>CANTO</v>
          </cell>
          <cell r="AO164" t="str">
            <v>PENTECOSTÉS</v>
          </cell>
          <cell r="AP164" t="str">
            <v>category: ["PreCatecumenado"],</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Liturgia</v>
          </cell>
          <cell r="Q165" t="str">
            <v/>
          </cell>
          <cell r="S165" t="str">
            <v/>
          </cell>
          <cell r="U165" t="str">
            <v/>
          </cell>
          <cell r="W165" t="str">
            <v/>
          </cell>
          <cell r="Y165" t="str">
            <v/>
          </cell>
          <cell r="AA165" t="str">
            <v/>
          </cell>
          <cell r="AC165" t="str">
            <v>"],</v>
          </cell>
          <cell r="AD165" t="str">
            <v>/cantos/resucito/p/plegariaeucaristicaii.html</v>
          </cell>
          <cell r="AE165" t="str">
            <v>/cantos/resucito/p/plegariaeucaristicaii.html</v>
          </cell>
          <cell r="AF165" t="str">
            <v>"},</v>
          </cell>
          <cell r="AG165" t="str">
            <v>p</v>
          </cell>
          <cell r="AH165" t="str">
            <v>l</v>
          </cell>
          <cell r="AI165" t="str">
            <v>{id:163,title: "plegariaeucaristicaiiPlegaria Eucarística II", subtitle: "Modelo I", category: ["Liturgia"],/cantos/resucito/p/plegariaeucaristicaii.html/cantos/resucito/p/plegariaeucaristicaii.html"},</v>
          </cell>
          <cell r="AJ165" t="str">
            <v>PLEGARIA EUCARÍSTICA II</v>
          </cell>
          <cell r="AK165" t="str">
            <v>plegariaeucarísticaii</v>
          </cell>
          <cell r="AL165" t="str">
            <v>Modelo I</v>
          </cell>
          <cell r="AN165" t="str">
            <v>CANTO</v>
          </cell>
          <cell r="AO165" t="str">
            <v>PLEGARIA EUCARÍSTICA II</v>
          </cell>
          <cell r="AP165" t="str">
            <v>category: ["Liturgia"],</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Liturgia</v>
          </cell>
          <cell r="Q166" t="str">
            <v/>
          </cell>
          <cell r="S166" t="str">
            <v/>
          </cell>
          <cell r="U166" t="str">
            <v/>
          </cell>
          <cell r="W166" t="str">
            <v/>
          </cell>
          <cell r="Y166" t="str">
            <v/>
          </cell>
          <cell r="AA166" t="str">
            <v/>
          </cell>
          <cell r="AC166" t="str">
            <v>"],</v>
          </cell>
          <cell r="AD166" t="str">
            <v>/cantos/resucito/p/plegariaeucaristicaii.html</v>
          </cell>
          <cell r="AE166" t="str">
            <v>/cantos/resucito/p/plegariaeucaristicaii.html</v>
          </cell>
          <cell r="AF166" t="str">
            <v>"},</v>
          </cell>
          <cell r="AG166" t="str">
            <v>p</v>
          </cell>
          <cell r="AH166" t="str">
            <v>l</v>
          </cell>
          <cell r="AI166" t="str">
            <v>{id:164,title: "plegariaeucaristicaiiPlegaria Eucarística II", subtitle: "Modelo II (1987)", category: ["Liturgia"],/cantos/resucito/p/plegariaeucaristicaii.html/cantos/resucito/p/plegariaeucaristicaii.html"},</v>
          </cell>
          <cell r="AJ166" t="str">
            <v>PLEGARIA EUCARÍSTICA II</v>
          </cell>
          <cell r="AK166" t="str">
            <v>plegariaeucarísticaii</v>
          </cell>
          <cell r="AL166" t="str">
            <v>Modelo II (1987)</v>
          </cell>
          <cell r="AN166" t="str">
            <v>CANTO</v>
          </cell>
          <cell r="AO166" t="str">
            <v>PLEGARIA EUCARÍSTICA II</v>
          </cell>
          <cell r="AP166" t="str">
            <v>category: ["Liturgia"],</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Liturgia</v>
          </cell>
          <cell r="Q167" t="str">
            <v/>
          </cell>
          <cell r="S167" t="str">
            <v/>
          </cell>
          <cell r="U167" t="str">
            <v/>
          </cell>
          <cell r="W167" t="str">
            <v/>
          </cell>
          <cell r="Y167" t="str">
            <v/>
          </cell>
          <cell r="AA167" t="str">
            <v/>
          </cell>
          <cell r="AC167" t="str">
            <v>"],</v>
          </cell>
          <cell r="AD167" t="str">
            <v>/cantos/resucito/p/plegariaeucaristicaiv.html</v>
          </cell>
          <cell r="AE167" t="str">
            <v>/cantos/resucito/p/plegariaeucaristicaiv.html</v>
          </cell>
          <cell r="AF167" t="str">
            <v>"},</v>
          </cell>
          <cell r="AG167" t="str">
            <v>p</v>
          </cell>
          <cell r="AH167" t="str">
            <v>l</v>
          </cell>
          <cell r="AI167" t="str">
            <v>{id:165,title: "plegariaeucaristicaivPlegaria Eucarística IV ", subtitle: "(1988)", category: ["Liturgia"],/cantos/resucito/p/plegariaeucaristicaiv.html/cantos/resucito/p/plegariaeucaristicaiv.html"},</v>
          </cell>
          <cell r="AJ167" t="str">
            <v xml:space="preserve">PLEGARIA EUCARÍSTICA IV </v>
          </cell>
          <cell r="AK167" t="str">
            <v>plegariaeucarísticaiv</v>
          </cell>
          <cell r="AL167" t="str">
            <v>(1988)</v>
          </cell>
          <cell r="AN167" t="str">
            <v>CANTO</v>
          </cell>
          <cell r="AO167" t="str">
            <v xml:space="preserve">PLEGARIA EUCARÍSTICA IV </v>
          </cell>
          <cell r="AP167" t="str">
            <v>category: ["Liturgia"],</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
          </cell>
          <cell r="S168" t="str">
            <v/>
          </cell>
          <cell r="U168" t="str">
            <v/>
          </cell>
          <cell r="W168" t="str">
            <v/>
          </cell>
          <cell r="Y168" t="str">
            <v/>
          </cell>
          <cell r="AA168" t="str">
            <v/>
          </cell>
          <cell r="AC168" t="str">
            <v>"],</v>
          </cell>
          <cell r="AD168" t="str">
            <v>/cantos/resucito/p/porelamordemisamigos.html</v>
          </cell>
          <cell r="AE168" t="str">
            <v>/cantos/resucito/p/porelamordemisamigos.html</v>
          </cell>
          <cell r="AF168" t="str">
            <v>"},</v>
          </cell>
          <cell r="AG168" t="str">
            <v>p</v>
          </cell>
          <cell r="AH168" t="str">
            <v>p</v>
          </cell>
          <cell r="AI168" t="str">
            <v>{id:166,title: "porelamordemisamigosPor el amor de mis amigos", subtitle: "Sal 122 (121) - Melodía hebraica ", category: ["PreCatecumenado"],/cantos/resucito/p/porelamordemisamigos.html/cantos/resucito/p/porelamordemisamigos.html"},</v>
          </cell>
          <cell r="AJ168" t="str">
            <v>POR EL AMOR DE MIS AMIGOS</v>
          </cell>
          <cell r="AK168" t="str">
            <v>porelamordemisamigos</v>
          </cell>
          <cell r="AL168" t="str">
            <v xml:space="preserve">Sal 122 (121) - Melodía hebraica </v>
          </cell>
          <cell r="AN168" t="str">
            <v>CANTO</v>
          </cell>
          <cell r="AO168" t="str">
            <v>POR EL AMOR DE MIS AMIGOS</v>
          </cell>
          <cell r="AP168" t="str">
            <v>category: ["PreCatecumenado"],</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
          </cell>
          <cell r="S169" t="str">
            <v/>
          </cell>
          <cell r="U169" t="str">
            <v/>
          </cell>
          <cell r="W169" t="str">
            <v/>
          </cell>
          <cell r="Y169" t="str">
            <v/>
          </cell>
          <cell r="AA169" t="str">
            <v/>
          </cell>
          <cell r="AC169" t="str">
            <v>"],</v>
          </cell>
          <cell r="AD169" t="str">
            <v>/cantos/resucito/p/porqueestanocheesdiferente.html</v>
          </cell>
          <cell r="AE169" t="str">
            <v>/cantos/resucito/p/porqueestanocheesdiferente.html</v>
          </cell>
          <cell r="AF169" t="str">
            <v>"},</v>
          </cell>
          <cell r="AG169" t="str">
            <v>p</v>
          </cell>
          <cell r="AH169" t="str">
            <v>p</v>
          </cell>
          <cell r="AI169" t="str">
            <v>{id:167,title: "porqueestanocheesdiferentePor qué esta noche es diferente", subtitle: "Haggadá de Pesaj - Melodía hebraica", category: ["PreCatecumenado"],/cantos/resucito/p/porqueestanocheesdiferente.html/cantos/resucito/p/porqueestanocheesdiferente.html"},</v>
          </cell>
          <cell r="AJ169" t="str">
            <v>POR QUÉ ESTA NOCHE ES DIFERENTE</v>
          </cell>
          <cell r="AK169" t="str">
            <v>porquéestanocheesdiferente</v>
          </cell>
          <cell r="AL169" t="str">
            <v>Haggadá de Pesaj - Melodía hebraica</v>
          </cell>
          <cell r="AN169" t="str">
            <v>CANTO</v>
          </cell>
          <cell r="AO169" t="str">
            <v>POR QUÉ ESTA NOCHE ES DIFERENTE</v>
          </cell>
          <cell r="AP169" t="str">
            <v>category: ["PreCatecumenado"],</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
          </cell>
          <cell r="S170" t="str">
            <v/>
          </cell>
          <cell r="U170" t="str">
            <v/>
          </cell>
          <cell r="W170" t="str">
            <v/>
          </cell>
          <cell r="Y170" t="str">
            <v/>
          </cell>
          <cell r="AA170" t="str">
            <v/>
          </cell>
          <cell r="AC170" t="str">
            <v>"],</v>
          </cell>
          <cell r="AD170" t="str">
            <v>/cantos/resucito/p/porquelasgentesconjuran.html</v>
          </cell>
          <cell r="AE170" t="str">
            <v>/cantos/resucito/p/porquelasgentesconjuran.html</v>
          </cell>
          <cell r="AF170" t="str">
            <v>"},</v>
          </cell>
          <cell r="AG170" t="str">
            <v>p</v>
          </cell>
          <cell r="AH170" t="str">
            <v>p</v>
          </cell>
          <cell r="AI170" t="str">
            <v>{id:168,title: "porquelasgentesconjuranPor qué las gentes conjuran", subtitle: "Salmo 2", category: ["PreCatecumenado"],/cantos/resucito/p/porquelasgentesconjuran.html/cantos/resucito/p/porquelasgentesconjuran.html"},</v>
          </cell>
          <cell r="AJ170" t="str">
            <v>POR QUÉ LAS GENTES CONJURAN</v>
          </cell>
          <cell r="AK170" t="str">
            <v>porquélasgentesconjuran</v>
          </cell>
          <cell r="AL170" t="str">
            <v>Salmo 2</v>
          </cell>
          <cell r="AN170" t="str">
            <v>CANTO</v>
          </cell>
          <cell r="AO170" t="str">
            <v>POR QUÉ LAS GENTES CONJURAN</v>
          </cell>
          <cell r="AP170" t="str">
            <v>category: ["PreCatecumenado"],</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
          </cell>
          <cell r="S171" t="str">
            <v/>
          </cell>
          <cell r="U171" t="str">
            <v/>
          </cell>
          <cell r="W171" t="str">
            <v/>
          </cell>
          <cell r="Y171" t="str">
            <v/>
          </cell>
          <cell r="AA171" t="str">
            <v/>
          </cell>
          <cell r="AC171" t="str">
            <v>"],</v>
          </cell>
          <cell r="AD171" t="str">
            <v>/cantos/resucito/p/porquemiyugoessuave.html</v>
          </cell>
          <cell r="AE171" t="str">
            <v>/cantos/resucito/p/porquemiyugoessuave.html</v>
          </cell>
          <cell r="AF171" t="str">
            <v>"},</v>
          </cell>
          <cell r="AG171" t="str">
            <v>p</v>
          </cell>
          <cell r="AH171" t="str">
            <v>p</v>
          </cell>
          <cell r="AI171" t="str">
            <v>{id:169,title: "porquemiyugoessuavePorque mi yugo es suave", subtitle: "Mateo 11,28ss", category: ["PreCatecumenado"],/cantos/resucito/p/porquemiyugoessuave.html/cantos/resucito/p/porquemiyugoessuave.html"},</v>
          </cell>
          <cell r="AJ171" t="str">
            <v>PORQUE MI YUGO ES SUAVE</v>
          </cell>
          <cell r="AK171" t="str">
            <v>porquemiyugoessuave</v>
          </cell>
          <cell r="AL171" t="str">
            <v>Mateo 11,28ss</v>
          </cell>
          <cell r="AN171" t="str">
            <v>CANTO</v>
          </cell>
          <cell r="AO171" t="str">
            <v>PORQUE MI YUGO ES SUAVE</v>
          </cell>
          <cell r="AP171" t="str">
            <v>category: ["PreCatecumenado"],</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Liturgia</v>
          </cell>
          <cell r="Q172" t="str">
            <v>","</v>
          </cell>
          <cell r="R172" t="str">
            <v>Paz</v>
          </cell>
          <cell r="S172" t="str">
            <v>","</v>
          </cell>
          <cell r="T172" t="str">
            <v>Antiguo Testamento</v>
          </cell>
          <cell r="U172" t="str">
            <v/>
          </cell>
          <cell r="W172" t="str">
            <v/>
          </cell>
          <cell r="Y172" t="str">
            <v/>
          </cell>
          <cell r="AA172" t="str">
            <v/>
          </cell>
          <cell r="AC172" t="str">
            <v>"],</v>
          </cell>
          <cell r="AD172" t="str">
            <v>/cantos/resucito/p/prefacioparaadvientoynavidad.html</v>
          </cell>
          <cell r="AE172" t="str">
            <v>/cantos/resucito/p/prefacioparaadvientoynavidad.html</v>
          </cell>
          <cell r="AF172" t="str">
            <v>"},</v>
          </cell>
          <cell r="AG172" t="str">
            <v>p</v>
          </cell>
          <cell r="AH172" t="str">
            <v>l</v>
          </cell>
          <cell r="AI172" t="str">
            <v>{id:170,title: "prefacioparaadvientoynavidadPrefacio para Adviento y Navidad", subtitle: "Prefacio IV de Adviento*", category: ["Liturgia","Paz","Antiguo Testamento"],/cantos/resucito/p/prefacioparaadvientoynavidad.html/cantos/resucito/p/prefacioparaadvientoynavidad.html"},</v>
          </cell>
          <cell r="AJ172" t="str">
            <v>PREFACIO PARA ADVIENTO Y NAVIDAD</v>
          </cell>
          <cell r="AK172" t="str">
            <v>prefacioparaadvientoynavidad</v>
          </cell>
          <cell r="AL172" t="str">
            <v>Prefacio IV de Adviento*</v>
          </cell>
          <cell r="AN172" t="str">
            <v>CANTO</v>
          </cell>
          <cell r="AO172" t="str">
            <v>PREFACIO PARA ADVIENTO Y NAVIDAD</v>
          </cell>
          <cell r="AP172" t="str">
            <v>category: ["Liturgia","Paz","Antiguo Testamento"],</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Liturgia</v>
          </cell>
          <cell r="Q173" t="str">
            <v>","</v>
          </cell>
          <cell r="R173" t="str">
            <v>Pascua</v>
          </cell>
          <cell r="S173" t="str">
            <v>","</v>
          </cell>
          <cell r="T173" t="str">
            <v>Niños</v>
          </cell>
          <cell r="U173" t="str">
            <v>","</v>
          </cell>
          <cell r="V173" t="str">
            <v>Paz</v>
          </cell>
          <cell r="W173" t="str">
            <v/>
          </cell>
          <cell r="Y173" t="str">
            <v/>
          </cell>
          <cell r="AA173" t="str">
            <v/>
          </cell>
          <cell r="AC173" t="str">
            <v>"],</v>
          </cell>
          <cell r="AD173" t="str">
            <v>/cantos/resucito/p/prefacioparaeltiempopascual.html</v>
          </cell>
          <cell r="AE173" t="str">
            <v>/cantos/resucito/p/prefacioparaeltiempopascual.html</v>
          </cell>
          <cell r="AF173" t="str">
            <v>"},</v>
          </cell>
          <cell r="AG173" t="str">
            <v>p</v>
          </cell>
          <cell r="AH173" t="str">
            <v>l</v>
          </cell>
          <cell r="AI173" t="str">
            <v>{id:171,title: "prefacioparaeltiempopascualPrefacio para el tiempo Pascual", subtitle: "Prefacio I de Pascua*", category: ["Liturgia","Pascua","Niños","Paz"],/cantos/resucito/p/prefacioparaeltiempopascual.html/cantos/resucito/p/prefacioparaeltiempopascual.html"},</v>
          </cell>
          <cell r="AJ173" t="str">
            <v>PREFACIO PARA EL TIEMPO PASCUAL</v>
          </cell>
          <cell r="AK173" t="str">
            <v>prefacioparaeltiempopascual</v>
          </cell>
          <cell r="AL173" t="str">
            <v>Prefacio I de Pascua*</v>
          </cell>
          <cell r="AN173" t="str">
            <v>CANTO</v>
          </cell>
          <cell r="AO173" t="str">
            <v>PREFACIO PARA EL TIEMPO PASCUAL</v>
          </cell>
          <cell r="AP173" t="str">
            <v>category: ["Liturgia","Pascua","Niños","Paz"],</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Liturgia</v>
          </cell>
          <cell r="Q174" t="str">
            <v>","</v>
          </cell>
          <cell r="R174" t="str">
            <v>Cuaresma</v>
          </cell>
          <cell r="S174" t="str">
            <v>","</v>
          </cell>
          <cell r="T174" t="str">
            <v>Laudes/Visperas</v>
          </cell>
          <cell r="U174" t="str">
            <v>","</v>
          </cell>
          <cell r="V174" t="str">
            <v>Antiguo Testamento</v>
          </cell>
          <cell r="W174" t="str">
            <v/>
          </cell>
          <cell r="Y174" t="str">
            <v/>
          </cell>
          <cell r="AA174" t="str">
            <v/>
          </cell>
          <cell r="AC174" t="str">
            <v>"],</v>
          </cell>
          <cell r="AD174" t="str">
            <v>/cantos/resucito/p/pregonpascual.html</v>
          </cell>
          <cell r="AE174" t="str">
            <v>/cantos/resucito/p/pregonpascual.html</v>
          </cell>
          <cell r="AF174" t="str">
            <v>"},</v>
          </cell>
          <cell r="AG174" t="str">
            <v>p</v>
          </cell>
          <cell r="AH174" t="str">
            <v>l</v>
          </cell>
          <cell r="AI174" t="str">
            <v>{id:172,title: "pregonpascualPregón Pascual", subtitle: "«Exsultet»", category: ["Liturgia","Cuaresma","Laudes/Visperas","Antiguo Testamento"],/cantos/resucito/p/pregonpascual.html/cantos/resucito/p/pregonpascual.html"},</v>
          </cell>
          <cell r="AJ174" t="str">
            <v>PREGÓN PASCUAL</v>
          </cell>
          <cell r="AK174" t="str">
            <v>pregónpascual</v>
          </cell>
          <cell r="AL174" t="str">
            <v>«Exsultet»</v>
          </cell>
          <cell r="AN174" t="str">
            <v>CANTO</v>
          </cell>
          <cell r="AO174" t="str">
            <v>PREGÓN PASCUAL</v>
          </cell>
          <cell r="AP174" t="str">
            <v>category: ["Liturgia","Cuaresma","Laudes/Visperas","Antiguo Testamento"],</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Cuaresma</v>
          </cell>
          <cell r="S175" t="str">
            <v>","</v>
          </cell>
          <cell r="T175" t="str">
            <v>Laudes/Visperas</v>
          </cell>
          <cell r="U175" t="str">
            <v>","</v>
          </cell>
          <cell r="V175" t="str">
            <v>Nuevo Testamento</v>
          </cell>
          <cell r="W175" t="str">
            <v/>
          </cell>
          <cell r="Y175" t="str">
            <v/>
          </cell>
          <cell r="AA175" t="str">
            <v/>
          </cell>
          <cell r="AC175" t="str">
            <v>"],</v>
          </cell>
          <cell r="AD175" t="str">
            <v>/cantos/resucito/q/queamablessontusmoradas.html</v>
          </cell>
          <cell r="AE175" t="str">
            <v>/cantos/resucito/q/queamablessontusmoradas.html</v>
          </cell>
          <cell r="AF175" t="str">
            <v>"},</v>
          </cell>
          <cell r="AG175" t="str">
            <v>q</v>
          </cell>
          <cell r="AH175" t="str">
            <v>p</v>
          </cell>
          <cell r="AI175" t="str">
            <v>{id:174,title: "queamablessontusmoradasQué amables son tus moradas", subtitle: "Sal 84 (83)", category: ["PreCatecumenado","Cuaresma","Laudes/Visperas","Nuevo Testamento"],/cantos/resucito/q/queamablessontusmoradas.html/cantos/resucito/q/queamablessontusmoradas.html"},</v>
          </cell>
          <cell r="AJ175" t="str">
            <v>QUÉ AMABLES SON TUS MORADAS</v>
          </cell>
          <cell r="AK175" t="str">
            <v>quéamablessontusmoradas</v>
          </cell>
          <cell r="AL175" t="str">
            <v>Sal 84 (83)</v>
          </cell>
          <cell r="AN175" t="str">
            <v>CANTO</v>
          </cell>
          <cell r="AO175" t="str">
            <v>QUÉ AMABLES SON TUS MORADAS</v>
          </cell>
          <cell r="AP175" t="str">
            <v>category: ["PreCatecumenado","Cuaresma","Laudes/Visperas","Nuevo Testamento"],</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Adviento</v>
          </cell>
          <cell r="S176" t="str">
            <v>","</v>
          </cell>
          <cell r="T176" t="str">
            <v>Navidad</v>
          </cell>
          <cell r="U176" t="str">
            <v/>
          </cell>
          <cell r="W176" t="str">
            <v/>
          </cell>
          <cell r="Y176" t="str">
            <v/>
          </cell>
          <cell r="AA176" t="str">
            <v/>
          </cell>
          <cell r="AC176" t="str">
            <v>"],</v>
          </cell>
          <cell r="AD176" t="str">
            <v>/cantos/resucito/q/queestupendoquealegria.html</v>
          </cell>
          <cell r="AE176" t="str">
            <v>/cantos/resucito/q/queestupendoquealegria.html</v>
          </cell>
          <cell r="AF176" t="str">
            <v>"},</v>
          </cell>
          <cell r="AG176" t="str">
            <v>q</v>
          </cell>
          <cell r="AH176" t="str">
            <v>p</v>
          </cell>
          <cell r="AI176" t="str">
            <v>{id:175,title: "queestupendoquealegriaQué estupendo, qué alegría", subtitle: "Sal 133 (132)", category: ["PreCatecumenado","Adviento","Navidad"],/cantos/resucito/q/queestupendoquealegria.html/cantos/resucito/q/queestupendoquealegria.html"},</v>
          </cell>
          <cell r="AJ176" t="str">
            <v>QUÉ ESTUPENDO, QUÉ ALEGRÍA</v>
          </cell>
          <cell r="AK176" t="str">
            <v>quéestupendo,quéalegría</v>
          </cell>
          <cell r="AL176" t="str">
            <v>Sal 133 (132)</v>
          </cell>
          <cell r="AN176" t="str">
            <v>CANTO</v>
          </cell>
          <cell r="AO176" t="str">
            <v>QUÉ ESTUPENDO, QUÉ ALEGRÍA</v>
          </cell>
          <cell r="AP176" t="str">
            <v>category: ["PreCatecumenado","Adviento","Navidad"],</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Pascua</v>
          </cell>
          <cell r="S177" t="str">
            <v/>
          </cell>
          <cell r="U177" t="str">
            <v/>
          </cell>
          <cell r="W177" t="str">
            <v/>
          </cell>
          <cell r="Y177" t="str">
            <v/>
          </cell>
          <cell r="AA177" t="str">
            <v/>
          </cell>
          <cell r="AC177" t="str">
            <v>"],</v>
          </cell>
          <cell r="AD177" t="str">
            <v>/cantos/resucito/q/quienesestaquesubedeldesierto.html</v>
          </cell>
          <cell r="AE177" t="str">
            <v>/cantos/resucito/q/quienesestaquesubedeldesierto.html</v>
          </cell>
          <cell r="AF177" t="str">
            <v>"},</v>
          </cell>
          <cell r="AG177" t="str">
            <v>q</v>
          </cell>
          <cell r="AH177" t="str">
            <v>p</v>
          </cell>
          <cell r="AI177" t="str">
            <v>{id:176,title: "quienesestaquesubedeldesiertoQuién es ésta que sube del desierto", subtitle: "Cantar de los Cantares 8,5-7", category: ["PreCatecumenado","Pascua"],/cantos/resucito/q/quienesestaquesubedeldesierto.html/cantos/resucito/q/quienesestaquesubedeldesierto.html"},</v>
          </cell>
          <cell r="AJ177" t="str">
            <v>QUIÉN ES ÉSTA QUE SUBE DEL DESIERTO</v>
          </cell>
          <cell r="AK177" t="str">
            <v>quiéneséstaquesubedeldesierto</v>
          </cell>
          <cell r="AL177" t="str">
            <v>Cantar de los Cantares 8,5-7</v>
          </cell>
          <cell r="AN177" t="str">
            <v>CANTO</v>
          </cell>
          <cell r="AO177" t="str">
            <v>QUIÉN ES ÉSTA QUE SUBE DEL DESIERTO</v>
          </cell>
          <cell r="AP177" t="str">
            <v>category: ["PreCatecumenado","Pascua"],</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Pascua</v>
          </cell>
          <cell r="S178" t="str">
            <v/>
          </cell>
          <cell r="U178" t="str">
            <v/>
          </cell>
          <cell r="W178" t="str">
            <v/>
          </cell>
          <cell r="Y178" t="str">
            <v/>
          </cell>
          <cell r="AA178" t="str">
            <v/>
          </cell>
          <cell r="AC178" t="str">
            <v>"],</v>
          </cell>
          <cell r="AD178" t="str">
            <v>/cantos/resucito/q/quiennosseparara.html</v>
          </cell>
          <cell r="AE178" t="str">
            <v>/cantos/resucito/q/quiennosseparara.html</v>
          </cell>
          <cell r="AF178" t="str">
            <v>"},</v>
          </cell>
          <cell r="AG178" t="str">
            <v>q</v>
          </cell>
          <cell r="AH178" t="str">
            <v>p</v>
          </cell>
          <cell r="AI178" t="str">
            <v>{id:177,title: "quiennossepararaQuién nos separará", subtitle: "Romanos 8,34-39", category: ["PreCatecumenado","Pascua"],/cantos/resucito/q/quiennosseparara.html/cantos/resucito/q/quiennosseparara.html"},</v>
          </cell>
          <cell r="AJ178" t="str">
            <v>QUIÉN NOS SEPARARÁ</v>
          </cell>
          <cell r="AK178" t="str">
            <v>quiénnosseparará</v>
          </cell>
          <cell r="AL178" t="str">
            <v>Romanos 8,34-39</v>
          </cell>
          <cell r="AN178" t="str">
            <v>CANTO</v>
          </cell>
          <cell r="AO178" t="str">
            <v>QUIÉN NOS SEPARARÁ</v>
          </cell>
          <cell r="AP178" t="str">
            <v>category: ["PreCatecumenado","Pascua"],</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Pascua</v>
          </cell>
          <cell r="S179" t="str">
            <v/>
          </cell>
          <cell r="U179" t="str">
            <v/>
          </cell>
          <cell r="W179" t="str">
            <v/>
          </cell>
          <cell r="Y179" t="str">
            <v/>
          </cell>
          <cell r="AA179" t="str">
            <v/>
          </cell>
          <cell r="AC179" t="str">
            <v>"],</v>
          </cell>
          <cell r="AD179" t="str">
            <v>/cantos/resucito/q/quieroandarmadreajerusalen.html</v>
          </cell>
          <cell r="AE179" t="str">
            <v>/cantos/resucito/q/quieroandarmadreajerusalen.html</v>
          </cell>
          <cell r="AF179" t="str">
            <v>"},</v>
          </cell>
          <cell r="AG179" t="str">
            <v>q</v>
          </cell>
          <cell r="AH179" t="str">
            <v>p</v>
          </cell>
          <cell r="AI179" t="str">
            <v>{id:178,title: "quieroandarmadreajerusalenQuiero andar, madre, a Jerusalén", subtitle: "Canto sefardí", category: ["PreCatecumenado","Pascua"],/cantos/resucito/q/quieroandarmadreajerusalen.html/cantos/resucito/q/quieroandarmadreajerusalen.html"},</v>
          </cell>
          <cell r="AJ179" t="str">
            <v>QUIERO ANDAR, MADRE, A JERUSALÉN</v>
          </cell>
          <cell r="AK179" t="str">
            <v>quieroandar,madre,ajerusalén</v>
          </cell>
          <cell r="AL179" t="str">
            <v>Canto sefardí</v>
          </cell>
          <cell r="AN179" t="str">
            <v>CANTO</v>
          </cell>
          <cell r="AO179" t="str">
            <v>QUIERO ANDAR, MADRE, A JERUSALÉN</v>
          </cell>
          <cell r="AP179" t="str">
            <v>category: ["PreCatecumenado","Pascua"],</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Entrada</v>
          </cell>
          <cell r="S180" t="str">
            <v>","</v>
          </cell>
          <cell r="T180" t="str">
            <v>Antiguo Testamento</v>
          </cell>
          <cell r="U180" t="str">
            <v/>
          </cell>
          <cell r="W180" t="str">
            <v/>
          </cell>
          <cell r="Y180" t="str">
            <v/>
          </cell>
          <cell r="AA180" t="str">
            <v/>
          </cell>
          <cell r="AC180" t="str">
            <v>"],</v>
          </cell>
          <cell r="AD180" t="str">
            <v>/cantos/resucito/q/quierocantar.html</v>
          </cell>
          <cell r="AE180" t="str">
            <v>/cantos/resucito/q/quierocantar.html</v>
          </cell>
          <cell r="AF180" t="str">
            <v>"},</v>
          </cell>
          <cell r="AG180" t="str">
            <v>q</v>
          </cell>
          <cell r="AH180" t="str">
            <v>p</v>
          </cell>
          <cell r="AI180" t="str">
            <v>{id:179,title: "quierocantarQuiero cantar", subtitle: "Sal 57 (56)", category: ["PreCatecumenado","Entrada","Antiguo Testamento"],/cantos/resucito/q/quierocantar.html/cantos/resucito/q/quierocantar.html"},</v>
          </cell>
          <cell r="AJ180" t="str">
            <v>QUIERO CANTAR</v>
          </cell>
          <cell r="AK180" t="str">
            <v>quierocantar</v>
          </cell>
          <cell r="AL180" t="str">
            <v>Sal 57 (56)</v>
          </cell>
          <cell r="AN180" t="str">
            <v>CANTO</v>
          </cell>
          <cell r="AO180" t="str">
            <v>QUIERO CANTAR</v>
          </cell>
          <cell r="AP180" t="str">
            <v>category: ["PreCatecumenado","Entrada","Antiguo Testamento"],</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Paz</v>
          </cell>
          <cell r="S181" t="str">
            <v>","</v>
          </cell>
          <cell r="T181" t="str">
            <v>Antiguo Testamento</v>
          </cell>
          <cell r="U181" t="str">
            <v/>
          </cell>
          <cell r="W181" t="str">
            <v/>
          </cell>
          <cell r="Y181" t="str">
            <v/>
          </cell>
          <cell r="AA181" t="str">
            <v/>
          </cell>
          <cell r="AC181" t="str">
            <v>"],</v>
          </cell>
          <cell r="AD181" t="str">
            <v>/cantos/resucito/r/resucito.html</v>
          </cell>
          <cell r="AE181" t="str">
            <v>/cantos/resucito/r/resucito.html</v>
          </cell>
          <cell r="AF181" t="str">
            <v>"},</v>
          </cell>
          <cell r="AG181" t="str">
            <v>r</v>
          </cell>
          <cell r="AH181" t="str">
            <v>p</v>
          </cell>
          <cell r="AI181" t="str">
            <v>{id:180,title: "resucitoResucitó", subtitle: "(Kiko Argüello)", category: ["PreCatecumenado","Paz","Antiguo Testamento"],/cantos/resucito/r/resucito.html/cantos/resucito/r/resucito.html"},</v>
          </cell>
          <cell r="AJ181" t="str">
            <v>RESUCITÓ</v>
          </cell>
          <cell r="AK181" t="str">
            <v>resucitó</v>
          </cell>
          <cell r="AL181" t="str">
            <v>(Kiko Argüello)</v>
          </cell>
          <cell r="AN181" t="str">
            <v>CANTO</v>
          </cell>
          <cell r="AO181" t="str">
            <v>RESUCITÓ</v>
          </cell>
          <cell r="AP181" t="str">
            <v>category: ["PreCatecumenado","Paz","Antiguo Testamento"],</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Comunión</v>
          </cell>
          <cell r="S182" t="str">
            <v>","</v>
          </cell>
          <cell r="T182" t="str">
            <v>Final</v>
          </cell>
          <cell r="U182" t="str">
            <v>","</v>
          </cell>
          <cell r="V182" t="str">
            <v>Antiguo Testamento</v>
          </cell>
          <cell r="W182" t="str">
            <v/>
          </cell>
          <cell r="Y182" t="str">
            <v/>
          </cell>
          <cell r="AA182" t="str">
            <v/>
          </cell>
          <cell r="AC182" t="str">
            <v>"],</v>
          </cell>
          <cell r="AD182" t="str">
            <v>/cantos/resucito/r/resurrexit.html</v>
          </cell>
          <cell r="AE182" t="str">
            <v>/cantos/resucito/r/resurrexit.html</v>
          </cell>
          <cell r="AF182" t="str">
            <v>"},</v>
          </cell>
          <cell r="AG182" t="str">
            <v>r</v>
          </cell>
          <cell r="AH182" t="str">
            <v>p</v>
          </cell>
          <cell r="AI182" t="str">
            <v>{id:181,title: "resurrexitResurrexit", subtitle: "Juan 11,25s", category: ["PreCatecumenado","Comunión","Final","Antiguo Testamento"],/cantos/resucito/r/resurrexit.html/cantos/resucito/r/resurrexit.html"},</v>
          </cell>
          <cell r="AJ182" t="str">
            <v>RESURREXIT</v>
          </cell>
          <cell r="AK182" t="str">
            <v>resurrexit</v>
          </cell>
          <cell r="AL182" t="str">
            <v>Juan 11,25s</v>
          </cell>
          <cell r="AN182" t="str">
            <v>CANTO</v>
          </cell>
          <cell r="AO182" t="str">
            <v>RESURREXIT</v>
          </cell>
          <cell r="AP182" t="str">
            <v>category: ["PreCatecumenado","Comunión","Final","Antiguo Testamento"],</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Liturgia</v>
          </cell>
          <cell r="Q183" t="str">
            <v>","</v>
          </cell>
          <cell r="R183" t="str">
            <v>Laudes/Visperas</v>
          </cell>
          <cell r="S183" t="str">
            <v>","</v>
          </cell>
          <cell r="T183" t="str">
            <v>Comunión</v>
          </cell>
          <cell r="U183" t="str">
            <v>","</v>
          </cell>
          <cell r="V183" t="str">
            <v>Nuevo Testamento</v>
          </cell>
          <cell r="W183" t="str">
            <v/>
          </cell>
          <cell r="Y183" t="str">
            <v/>
          </cell>
          <cell r="AA183" t="str">
            <v/>
          </cell>
          <cell r="AC183" t="str">
            <v>"],</v>
          </cell>
          <cell r="AD183" t="str">
            <v>/cantos/resucito/s/salmodiaparaelevangelio.html</v>
          </cell>
          <cell r="AE183" t="str">
            <v>/cantos/resucito/s/salmodiaparaelevangelio.html</v>
          </cell>
          <cell r="AF183" t="str">
            <v>"},</v>
          </cell>
          <cell r="AG183" t="str">
            <v>s</v>
          </cell>
          <cell r="AH183" t="str">
            <v>l</v>
          </cell>
          <cell r="AI183" t="str">
            <v>{id:182,title: "salmodiaparaelevangelioSalmodia para el evangelio", subtitle: "Juan 3,11-20 ", category: ["Liturgia","Laudes/Visperas","Comunión","Nuevo Testamento"],/cantos/resucito/s/salmodiaparaelevangelio.html/cantos/resucito/s/salmodiaparaelevangelio.html"},</v>
          </cell>
          <cell r="AJ183" t="str">
            <v>SALMODIA PARA EL EVANGELIO</v>
          </cell>
          <cell r="AK183" t="str">
            <v>salmodiaparaelevangelio</v>
          </cell>
          <cell r="AL183" t="str">
            <v xml:space="preserve">Juan 3,11-20 </v>
          </cell>
          <cell r="AN183" t="str">
            <v>CANTO</v>
          </cell>
          <cell r="AO183" t="str">
            <v>SALMODIA PARA EL EVANGELIO</v>
          </cell>
          <cell r="AP183" t="str">
            <v>category: ["Liturgia","Laudes/Visperas","Comunión","Nuevo Testamento"],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Liturgia</v>
          </cell>
          <cell r="Q184" t="str">
            <v>","</v>
          </cell>
          <cell r="R184" t="str">
            <v>Final</v>
          </cell>
          <cell r="S184" t="str">
            <v/>
          </cell>
          <cell r="U184" t="str">
            <v/>
          </cell>
          <cell r="W184" t="str">
            <v/>
          </cell>
          <cell r="Y184" t="str">
            <v/>
          </cell>
          <cell r="AA184" t="str">
            <v/>
          </cell>
          <cell r="AC184" t="str">
            <v>"],</v>
          </cell>
          <cell r="AD184" t="str">
            <v>/cantos/resucito/s/salmodiaparaelrosario.html</v>
          </cell>
          <cell r="AE184" t="str">
            <v>/cantos/resucito/s/salmodiaparaelrosario.html</v>
          </cell>
          <cell r="AF184" t="str">
            <v>"},</v>
          </cell>
          <cell r="AG184" t="str">
            <v>s</v>
          </cell>
          <cell r="AH184" t="str">
            <v>l</v>
          </cell>
          <cell r="AI184" t="str">
            <v>{id:183,title: "salmodiaparaelrosarioSalmodia para el rosario", subtitle: "Santo Rosario", category: ["Liturgia","Final"],/cantos/resucito/s/salmodiaparaelrosario.html/cantos/resucito/s/salmodiaparaelrosario.html"},</v>
          </cell>
          <cell r="AJ184" t="str">
            <v>SALMODIA PARA EL ROSARIO</v>
          </cell>
          <cell r="AK184" t="str">
            <v>salmodiaparaelrosario</v>
          </cell>
          <cell r="AL184" t="str">
            <v>Santo Rosario</v>
          </cell>
          <cell r="AN184" t="str">
            <v>CANTO</v>
          </cell>
          <cell r="AO184" t="str">
            <v>SALMODIA PARA EL ROSARIO</v>
          </cell>
          <cell r="AP184" t="str">
            <v>category: ["Liturgia","Final"],</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Liturgia</v>
          </cell>
          <cell r="Q185" t="str">
            <v>","</v>
          </cell>
          <cell r="R185" t="str">
            <v>Cuaresma</v>
          </cell>
          <cell r="S185" t="str">
            <v>","</v>
          </cell>
          <cell r="T185" t="str">
            <v>Antiguo Testamento</v>
          </cell>
          <cell r="U185" t="str">
            <v/>
          </cell>
          <cell r="W185" t="str">
            <v/>
          </cell>
          <cell r="Y185" t="str">
            <v/>
          </cell>
          <cell r="AA185" t="str">
            <v/>
          </cell>
          <cell r="AC185" t="str">
            <v>"],</v>
          </cell>
          <cell r="AD185" t="str">
            <v>/cantos/resucito/s/salmodiaparaelsalmoresponsorial.html</v>
          </cell>
          <cell r="AE185" t="str">
            <v>/cantos/resucito/s/salmodiaparaelsalmoresponsorial.html</v>
          </cell>
          <cell r="AF185" t="str">
            <v>"},</v>
          </cell>
          <cell r="AG185" t="str">
            <v>s</v>
          </cell>
          <cell r="AH185" t="str">
            <v>l</v>
          </cell>
          <cell r="AI185" t="str">
            <v>{id:184,title: "salmodiaparaelsalmoresponsorialSalmodia para el Salmo responsorial", subtitle: "Modelo I, II, III", category: ["Liturgia","Cuaresma","Antiguo Testamento"],/cantos/resucito/s/salmodiaparaelsalmoresponsorial.html/cantos/resucito/s/salmodiaparaelsalmoresponsorial.html"},</v>
          </cell>
          <cell r="AJ185" t="str">
            <v>SALMODIA PARA EL SALMO RESPONSORIAL</v>
          </cell>
          <cell r="AK185" t="str">
            <v>salmodiaparaelsalmoresponsorial</v>
          </cell>
          <cell r="AL185" t="str">
            <v>Modelo I, II, III</v>
          </cell>
          <cell r="AN185" t="str">
            <v>CANTO</v>
          </cell>
          <cell r="AO185" t="str">
            <v>SALMODIA PARA EL SALMO RESPONSORIAL</v>
          </cell>
          <cell r="AP185" t="str">
            <v>category: ["Liturgia","Cuaresma","Antiguo Testamento"],</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Liturgia</v>
          </cell>
          <cell r="Q186" t="str">
            <v>","</v>
          </cell>
          <cell r="R186" t="str">
            <v>Pascua</v>
          </cell>
          <cell r="S186" t="str">
            <v>","</v>
          </cell>
          <cell r="T186" t="str">
            <v>Comunión</v>
          </cell>
          <cell r="U186" t="str">
            <v/>
          </cell>
          <cell r="W186" t="str">
            <v/>
          </cell>
          <cell r="Y186" t="str">
            <v/>
          </cell>
          <cell r="AA186" t="str">
            <v/>
          </cell>
          <cell r="AC186" t="str">
            <v>"],</v>
          </cell>
          <cell r="AD186" t="str">
            <v>/cantos/resucito/s/salmodiasparalaoraciondelosfieles.html</v>
          </cell>
          <cell r="AE186" t="str">
            <v>/cantos/resucito/s/salmodiasparalaoraciondelosfieles.html</v>
          </cell>
          <cell r="AF186" t="str">
            <v>"},</v>
          </cell>
          <cell r="AG186" t="str">
            <v>s</v>
          </cell>
          <cell r="AH186" t="str">
            <v>l</v>
          </cell>
          <cell r="AI186" t="str">
            <v>{id:185,title: "salmodiasparalaoraciondelosfielesSalmodias para la oración de los fieles", subtitle: "Para las solemnidades", category: ["Liturgia","Pascua","Comunión"],/cantos/resucito/s/salmodiasparalaoraciondelosfieles.html/cantos/resucito/s/salmodiasparalaoraciondelosfieles.html"},</v>
          </cell>
          <cell r="AJ186" t="str">
            <v>SALMODIAS PARA LA ORACIÓN DE LOS FIELES</v>
          </cell>
          <cell r="AK186" t="str">
            <v>salmodiasparalaoracióndelosfieles</v>
          </cell>
          <cell r="AL186" t="str">
            <v>Para las solemnidades</v>
          </cell>
          <cell r="AN186" t="str">
            <v>CANTO</v>
          </cell>
          <cell r="AO186" t="str">
            <v>SALMODIAS PARA LA ORACIÓN DE LOS FIELES</v>
          </cell>
          <cell r="AP186" t="str">
            <v>category: ["Liturgia","Pascua","Comunión"],</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Liturgia</v>
          </cell>
          <cell r="Q187" t="str">
            <v>","</v>
          </cell>
          <cell r="R187" t="str">
            <v>Pascua</v>
          </cell>
          <cell r="S187" t="str">
            <v/>
          </cell>
          <cell r="U187" t="str">
            <v/>
          </cell>
          <cell r="W187" t="str">
            <v/>
          </cell>
          <cell r="Y187" t="str">
            <v/>
          </cell>
          <cell r="AA187" t="str">
            <v/>
          </cell>
          <cell r="AC187" t="str">
            <v>"],</v>
          </cell>
          <cell r="AD187" t="str">
            <v>/cantos/resucito/s/salmodiasparalaudes.html</v>
          </cell>
          <cell r="AE187" t="str">
            <v>/cantos/resucito/s/salmodiasparalaudes.html</v>
          </cell>
          <cell r="AF187" t="str">
            <v>"},</v>
          </cell>
          <cell r="AG187" t="str">
            <v>s</v>
          </cell>
          <cell r="AH187" t="str">
            <v>l</v>
          </cell>
          <cell r="AI187" t="str">
            <v>{id:186,title: "salmodiasparalaudesSalmodias para laudes", subtitle: "Modelo I, II, III, IV, V", category: ["Liturgia","Pascua"],/cantos/resucito/s/salmodiasparalaudes.html/cantos/resucito/s/salmodiasparalaudes.html"},</v>
          </cell>
          <cell r="AJ187" t="str">
            <v>SALMODIAS PARA LAUDES</v>
          </cell>
          <cell r="AK187" t="str">
            <v>salmodiasparalaudes</v>
          </cell>
          <cell r="AL187" t="str">
            <v>Modelo I, II, III, IV, V</v>
          </cell>
          <cell r="AN187" t="str">
            <v>CANTO</v>
          </cell>
          <cell r="AO187" t="str">
            <v>SALMODIAS PARA LAUDES</v>
          </cell>
          <cell r="AP187" t="str">
            <v>category: ["Liturgia","Pascua"],</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
          </cell>
          <cell r="S188" t="str">
            <v/>
          </cell>
          <cell r="U188" t="str">
            <v/>
          </cell>
          <cell r="W188" t="str">
            <v/>
          </cell>
          <cell r="Y188" t="str">
            <v/>
          </cell>
          <cell r="AA188" t="str">
            <v/>
          </cell>
          <cell r="AC188" t="str">
            <v>"],</v>
          </cell>
          <cell r="AD188" t="str">
            <v>/cantos/resucito/s/salvereinadeloscielos.html</v>
          </cell>
          <cell r="AE188" t="str">
            <v>/cantos/resucito/s/salvereinadeloscielos.html</v>
          </cell>
          <cell r="AF188" t="str">
            <v>"},</v>
          </cell>
          <cell r="AG188" t="str">
            <v>s</v>
          </cell>
          <cell r="AH188" t="str">
            <v>p</v>
          </cell>
          <cell r="AI188" t="str">
            <v>{id:187,title: "salvereinadeloscielosSalve, reina de los cielos", subtitle: "Himno lat. «Ave, Regina Caelorum»", category: ["PreCatecumenado"],/cantos/resucito/s/salvereinadeloscielos.html/cantos/resucito/s/salvereinadeloscielos.html"},</v>
          </cell>
          <cell r="AJ188" t="str">
            <v>SALVE, REINA DE LOS CIELOS</v>
          </cell>
          <cell r="AK188" t="str">
            <v>salve,reinadeloscielos</v>
          </cell>
          <cell r="AL188" t="str">
            <v>Himno lat. «Ave, Regina Caelorum»</v>
          </cell>
          <cell r="AN188" t="str">
            <v>CANTO</v>
          </cell>
          <cell r="AO188" t="str">
            <v>SALVE, REINA DE LOS CIELOS</v>
          </cell>
          <cell r="AP188" t="str">
            <v>category: ["PreCatecumenado"],</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Liturgia</v>
          </cell>
          <cell r="Q189" t="str">
            <v/>
          </cell>
          <cell r="S189" t="str">
            <v/>
          </cell>
          <cell r="U189" t="str">
            <v/>
          </cell>
          <cell r="W189" t="str">
            <v/>
          </cell>
          <cell r="Y189" t="str">
            <v/>
          </cell>
          <cell r="AA189" t="str">
            <v/>
          </cell>
          <cell r="AC189" t="str">
            <v>"],</v>
          </cell>
          <cell r="AD189" t="str">
            <v>/cantos/resucito/s/santo.html</v>
          </cell>
          <cell r="AE189" t="str">
            <v>/cantos/resucito/s/santo.html</v>
          </cell>
          <cell r="AF189" t="str">
            <v>"},</v>
          </cell>
          <cell r="AG189" t="str">
            <v>s</v>
          </cell>
          <cell r="AH189" t="str">
            <v>l</v>
          </cell>
          <cell r="AI189" t="str">
            <v>{id:188,title: "santoSanto", subtitle: "Palomeras 65", category: ["Liturgia"],/cantos/resucito/s/santo.html/cantos/resucito/s/santo.html"},</v>
          </cell>
          <cell r="AJ189" t="str">
            <v>SANTO</v>
          </cell>
          <cell r="AK189" t="str">
            <v>santo</v>
          </cell>
          <cell r="AL189" t="str">
            <v>Palomeras 65</v>
          </cell>
          <cell r="AN189" t="str">
            <v>CANTO</v>
          </cell>
          <cell r="AO189" t="str">
            <v>SANTO</v>
          </cell>
          <cell r="AP189" t="str">
            <v>category: ["Liturgia"],</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Liturgia</v>
          </cell>
          <cell r="Q190" t="str">
            <v>","</v>
          </cell>
          <cell r="R190" t="str">
            <v>Ordinario</v>
          </cell>
          <cell r="S190" t="str">
            <v/>
          </cell>
          <cell r="U190" t="str">
            <v/>
          </cell>
          <cell r="W190" t="str">
            <v/>
          </cell>
          <cell r="Y190" t="str">
            <v/>
          </cell>
          <cell r="AA190" t="str">
            <v/>
          </cell>
          <cell r="AC190" t="str">
            <v>"],</v>
          </cell>
          <cell r="AD190" t="str">
            <v>/cantos/resucito/s/santo.html</v>
          </cell>
          <cell r="AE190" t="str">
            <v>/cantos/resucito/s/santo.html</v>
          </cell>
          <cell r="AF190" t="str">
            <v>"},</v>
          </cell>
          <cell r="AG190" t="str">
            <v>s</v>
          </cell>
          <cell r="AH190" t="str">
            <v>l</v>
          </cell>
          <cell r="AI190" t="str">
            <v>{id:189,title: "santoSanto", subtitle: "Melodía hebraica ", category: ["Liturgia","Ordinario"],/cantos/resucito/s/santo.html/cantos/resucito/s/santo.html"},</v>
          </cell>
          <cell r="AJ190" t="str">
            <v>SANTO</v>
          </cell>
          <cell r="AK190" t="str">
            <v>santo</v>
          </cell>
          <cell r="AL190" t="str">
            <v xml:space="preserve">Melodía hebraica </v>
          </cell>
          <cell r="AN190" t="str">
            <v>CANTO</v>
          </cell>
          <cell r="AO190" t="str">
            <v>SANTO</v>
          </cell>
          <cell r="AP190" t="str">
            <v>category: ["Liturgia","Ordinario"],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Liturgia</v>
          </cell>
          <cell r="Q191" t="str">
            <v>","</v>
          </cell>
          <cell r="R191" t="str">
            <v>Ordinario</v>
          </cell>
          <cell r="S191" t="str">
            <v/>
          </cell>
          <cell r="U191" t="str">
            <v/>
          </cell>
          <cell r="W191" t="str">
            <v/>
          </cell>
          <cell r="Y191" t="str">
            <v/>
          </cell>
          <cell r="AA191" t="str">
            <v/>
          </cell>
          <cell r="AC191" t="str">
            <v>"],</v>
          </cell>
          <cell r="AD191" t="str">
            <v>/cantos/resucito/s/santo.html</v>
          </cell>
          <cell r="AE191" t="str">
            <v>/cantos/resucito/s/santo.html</v>
          </cell>
          <cell r="AF191" t="str">
            <v>"},</v>
          </cell>
          <cell r="AG191" t="str">
            <v>s</v>
          </cell>
          <cell r="AH191" t="str">
            <v>l</v>
          </cell>
          <cell r="AI191" t="str">
            <v>{id:190,title: "santoSanto", subtitle: "Palestina 74", category: ["Liturgia","Ordinario"],/cantos/resucito/s/santo.html/cantos/resucito/s/santo.html"},</v>
          </cell>
          <cell r="AJ191" t="str">
            <v>SANTO</v>
          </cell>
          <cell r="AK191" t="str">
            <v>santo</v>
          </cell>
          <cell r="AL191" t="str">
            <v>Palestina 74</v>
          </cell>
          <cell r="AN191" t="str">
            <v>CANTO</v>
          </cell>
          <cell r="AO191" t="str">
            <v>SANTO</v>
          </cell>
          <cell r="AP191" t="str">
            <v>category: ["Liturgia","Ordinario"],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Liturgia</v>
          </cell>
          <cell r="Q192" t="str">
            <v/>
          </cell>
          <cell r="S192" t="str">
            <v/>
          </cell>
          <cell r="U192" t="str">
            <v/>
          </cell>
          <cell r="W192" t="str">
            <v/>
          </cell>
          <cell r="Y192" t="str">
            <v/>
          </cell>
          <cell r="AA192" t="str">
            <v/>
          </cell>
          <cell r="AC192" t="str">
            <v>"],</v>
          </cell>
          <cell r="AD192" t="str">
            <v>/cantos/resucito/s/santo.html</v>
          </cell>
          <cell r="AE192" t="str">
            <v>/cantos/resucito/s/santo.html</v>
          </cell>
          <cell r="AF192" t="str">
            <v>"},</v>
          </cell>
          <cell r="AG192" t="str">
            <v>s</v>
          </cell>
          <cell r="AH192" t="str">
            <v>l</v>
          </cell>
          <cell r="AI192" t="str">
            <v>{id:191,title: "santoSanto", subtitle: "Roma 77", category: ["Liturgia"],/cantos/resucito/s/santo.html/cantos/resucito/s/santo.html"},</v>
          </cell>
          <cell r="AJ192" t="str">
            <v>SANTO</v>
          </cell>
          <cell r="AK192" t="str">
            <v>santo</v>
          </cell>
          <cell r="AL192" t="str">
            <v>Roma 77</v>
          </cell>
          <cell r="AN192" t="str">
            <v>CANTO</v>
          </cell>
          <cell r="AO192" t="str">
            <v>SANTO</v>
          </cell>
          <cell r="AP192" t="str">
            <v>category: ["Liturgia"],</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Liturgia</v>
          </cell>
          <cell r="Q193" t="str">
            <v/>
          </cell>
          <cell r="S193" t="str">
            <v/>
          </cell>
          <cell r="U193" t="str">
            <v/>
          </cell>
          <cell r="W193" t="str">
            <v/>
          </cell>
          <cell r="Y193" t="str">
            <v/>
          </cell>
          <cell r="AA193" t="str">
            <v/>
          </cell>
          <cell r="AC193" t="str">
            <v>"],</v>
          </cell>
          <cell r="AD193" t="str">
            <v>/cantos/resucito/s/santo.html</v>
          </cell>
          <cell r="AE193" t="str">
            <v>/cantos/resucito/s/santo.html</v>
          </cell>
          <cell r="AF193" t="str">
            <v>"},</v>
          </cell>
          <cell r="AG193" t="str">
            <v>s</v>
          </cell>
          <cell r="AH193" t="str">
            <v>l</v>
          </cell>
          <cell r="AI193" t="str">
            <v>{id:192,title: "santoSanto", subtitle: "1982", category: ["Liturgia"],/cantos/resucito/s/santo.html/cantos/resucito/s/santo.html"},</v>
          </cell>
          <cell r="AJ193" t="str">
            <v>SANTO</v>
          </cell>
          <cell r="AK193" t="str">
            <v>santo</v>
          </cell>
          <cell r="AL193">
            <v>1982</v>
          </cell>
          <cell r="AN193" t="str">
            <v>CANTO</v>
          </cell>
          <cell r="AO193" t="str">
            <v>SANTO</v>
          </cell>
          <cell r="AP193" t="str">
            <v>category: ["Liturgia"],</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Liturgia</v>
          </cell>
          <cell r="Q194" t="str">
            <v>","</v>
          </cell>
          <cell r="R194" t="str">
            <v>Virgen</v>
          </cell>
          <cell r="S194" t="str">
            <v>","</v>
          </cell>
          <cell r="T194" t="str">
            <v>Final</v>
          </cell>
          <cell r="U194" t="str">
            <v/>
          </cell>
          <cell r="W194" t="str">
            <v/>
          </cell>
          <cell r="Y194" t="str">
            <v/>
          </cell>
          <cell r="AA194" t="str">
            <v/>
          </cell>
          <cell r="AC194" t="str">
            <v>"],</v>
          </cell>
          <cell r="AD194" t="str">
            <v>/cantos/resucito/s/santo.html</v>
          </cell>
          <cell r="AE194" t="str">
            <v>/cantos/resucito/s/santo.html</v>
          </cell>
          <cell r="AF194" t="str">
            <v>"},</v>
          </cell>
          <cell r="AG194" t="str">
            <v>s</v>
          </cell>
          <cell r="AH194" t="str">
            <v>l</v>
          </cell>
          <cell r="AI194" t="str">
            <v>{id:193,title: "santoSanto", subtitle: "1988", category: ["Liturgia","Virgen","Final"],/cantos/resucito/s/santo.html/cantos/resucito/s/santo.html"},</v>
          </cell>
          <cell r="AJ194" t="str">
            <v>SANTO</v>
          </cell>
          <cell r="AK194" t="str">
            <v>santo</v>
          </cell>
          <cell r="AL194">
            <v>1988</v>
          </cell>
          <cell r="AN194" t="str">
            <v>CANTO</v>
          </cell>
          <cell r="AO194" t="str">
            <v>SANTO</v>
          </cell>
          <cell r="AP194" t="str">
            <v>category: ["Liturgia","Virgen","Final"],</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
          </cell>
          <cell r="S195" t="str">
            <v/>
          </cell>
          <cell r="U195" t="str">
            <v/>
          </cell>
          <cell r="W195" t="str">
            <v/>
          </cell>
          <cell r="Y195" t="str">
            <v/>
          </cell>
          <cell r="AA195" t="str">
            <v/>
          </cell>
          <cell r="AC195" t="str">
            <v>"],</v>
          </cell>
          <cell r="AD195" t="str">
            <v>/cantos/resucito/s/seencontrarondosangeles.html</v>
          </cell>
          <cell r="AE195" t="str">
            <v>/cantos/resucito/s/seencontrarondosangeles.html</v>
          </cell>
          <cell r="AF195" t="str">
            <v>"},</v>
          </cell>
          <cell r="AG195" t="str">
            <v>s</v>
          </cell>
          <cell r="AH195" t="str">
            <v>p</v>
          </cell>
          <cell r="AI195" t="str">
            <v>{id:194,title: "seencontrarondosangelesSe encontraron dos ángeles", subtitle: "Melodía hebraica", category: ["PreCatecumenado"],/cantos/resucito/s/seencontrarondosangeles.html/cantos/resucito/s/seencontrarondosangeles.html"},</v>
          </cell>
          <cell r="AJ195" t="str">
            <v>SE ENCONTRARON DOS ÁNGELES</v>
          </cell>
          <cell r="AK195" t="str">
            <v>seencontrarondosángeles</v>
          </cell>
          <cell r="AL195" t="str">
            <v>Melodía hebraica</v>
          </cell>
          <cell r="AN195" t="str">
            <v>CANTO</v>
          </cell>
          <cell r="AO195" t="str">
            <v>SE ENCONTRARON DOS ÁNGELES</v>
          </cell>
          <cell r="AP195" t="str">
            <v>category: ["PreCatecumenado"],</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Ordinario</v>
          </cell>
          <cell r="S196" t="str">
            <v/>
          </cell>
          <cell r="U196" t="str">
            <v/>
          </cell>
          <cell r="W196" t="str">
            <v/>
          </cell>
          <cell r="Y196" t="str">
            <v/>
          </cell>
          <cell r="AA196" t="str">
            <v/>
          </cell>
          <cell r="AC196" t="str">
            <v>"],</v>
          </cell>
          <cell r="AD196" t="str">
            <v>/cantos/resucito/s/senorayudameanodudardeti.html</v>
          </cell>
          <cell r="AE196" t="str">
            <v>/cantos/resucito/s/senorayudameanodudardeti.html</v>
          </cell>
          <cell r="AF196" t="str">
            <v>"},</v>
          </cell>
          <cell r="AG196" t="str">
            <v>s</v>
          </cell>
          <cell r="AH196" t="str">
            <v>p</v>
          </cell>
          <cell r="AI196" t="str">
            <v>{id:195,title: "senorayudameanodudardetiSeñor, ayúdame a no dudar de ti", subtitle: "(Kiko Argüello)", category: ["PreCatecumenado","Ordinario"],/cantos/resucito/s/senorayudameanodudardeti.html/cantos/resucito/s/senorayudameanodudardeti.html"},</v>
          </cell>
          <cell r="AJ196" t="str">
            <v>SEÑOR, AYÚDAME A NO DUDAR DE TI</v>
          </cell>
          <cell r="AK196" t="str">
            <v>señor,ayúdameanodudardeti</v>
          </cell>
          <cell r="AL196" t="str">
            <v>(Kiko Argüello)</v>
          </cell>
          <cell r="AN196" t="str">
            <v>CANTO</v>
          </cell>
          <cell r="AO196" t="str">
            <v>SEÑOR, AYÚDAME A NO DUDAR DE TI</v>
          </cell>
          <cell r="AP196" t="str">
            <v>category: ["PreCatecumenado","Ordinario"],</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Niños</v>
          </cell>
          <cell r="S197" t="str">
            <v>","</v>
          </cell>
          <cell r="T197" t="str">
            <v>Paz</v>
          </cell>
          <cell r="U197" t="str">
            <v/>
          </cell>
          <cell r="W197" t="str">
            <v/>
          </cell>
          <cell r="Y197" t="str">
            <v/>
          </cell>
          <cell r="AA197" t="str">
            <v/>
          </cell>
          <cell r="AC197" t="str">
            <v>"],</v>
          </cell>
          <cell r="AD197" t="str">
            <v>/cantos/resucito/s/senornomecorrijasentucolera.html</v>
          </cell>
          <cell r="AE197" t="str">
            <v>/cantos/resucito/s/senornomecorrijasentucolera.html</v>
          </cell>
          <cell r="AF197" t="str">
            <v>"},</v>
          </cell>
          <cell r="AG197" t="str">
            <v>s</v>
          </cell>
          <cell r="AH197" t="str">
            <v>p</v>
          </cell>
          <cell r="AI197" t="str">
            <v>{id:196,title: "senornomecorrijasentucoleraSeñor, no me corrijas en tu cólera", subtitle: "Salmo 6", category: ["PreCatecumenado","Niños","Paz"],/cantos/resucito/s/senornomecorrijasentucolera.html/cantos/resucito/s/senornomecorrijasentucolera.html"},</v>
          </cell>
          <cell r="AJ197" t="str">
            <v>SEÑOR, NO ME CORRIJAS EN TU CÓLERA</v>
          </cell>
          <cell r="AK197" t="str">
            <v>señor,nomecorrijasentucólera</v>
          </cell>
          <cell r="AL197" t="str">
            <v>Salmo 6</v>
          </cell>
          <cell r="AN197" t="str">
            <v>CANTO</v>
          </cell>
          <cell r="AO197" t="str">
            <v>SEÑOR, NO ME CORRIJAS EN TU CÓLERA</v>
          </cell>
          <cell r="AP197" t="str">
            <v>category: ["PreCatecumenado","Niños","Paz"],</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Pentecostés</v>
          </cell>
          <cell r="S198" t="str">
            <v>","</v>
          </cell>
          <cell r="T198" t="str">
            <v>Entrada</v>
          </cell>
          <cell r="U198" t="str">
            <v/>
          </cell>
          <cell r="W198" t="str">
            <v/>
          </cell>
          <cell r="Y198" t="str">
            <v/>
          </cell>
          <cell r="AA198" t="str">
            <v/>
          </cell>
          <cell r="AC198" t="str">
            <v>"],</v>
          </cell>
          <cell r="AD198" t="str">
            <v>/cantos/resucito/s/senortumeescrutasyconoces.html</v>
          </cell>
          <cell r="AE198" t="str">
            <v>/cantos/resucito/s/senortumeescrutasyconoces.html</v>
          </cell>
          <cell r="AF198" t="str">
            <v>"},</v>
          </cell>
          <cell r="AG198" t="str">
            <v>s</v>
          </cell>
          <cell r="AH198" t="str">
            <v>c</v>
          </cell>
          <cell r="AI198" t="str">
            <v>{id:197,title: "senortumeescrutasyconocesSeñor, tú me escrutas y conoces", subtitle: "Sal 139 (138)", category: ["Catecumenado","Pentecostés","Entrada"],/cantos/resucito/s/senortumeescrutasyconoces.html/cantos/resucito/s/senortumeescrutasyconoces.html"},</v>
          </cell>
          <cell r="AJ198" t="str">
            <v>SEÑOR, TÚ ME ESCRUTAS Y CONOCES</v>
          </cell>
          <cell r="AK198" t="str">
            <v>señor,túmeescrutasyconoces</v>
          </cell>
          <cell r="AL198" t="str">
            <v>Sal 139 (138)</v>
          </cell>
          <cell r="AN198" t="str">
            <v>CANTO</v>
          </cell>
          <cell r="AO198" t="str">
            <v>SEÑOR, TÚ ME ESCRUTAS Y CONOCES</v>
          </cell>
          <cell r="AP198" t="str">
            <v>category: ["Catecumenado","Pentecostés","Entrada"],</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
          </cell>
          <cell r="S199" t="str">
            <v/>
          </cell>
          <cell r="U199" t="str">
            <v/>
          </cell>
          <cell r="W199" t="str">
            <v/>
          </cell>
          <cell r="Y199" t="str">
            <v/>
          </cell>
          <cell r="AA199" t="str">
            <v/>
          </cell>
          <cell r="AC199" t="str">
            <v>"],</v>
          </cell>
          <cell r="AD199" t="str">
            <v>/cantos/resucito/s/sermondelamontana.html</v>
          </cell>
          <cell r="AE199" t="str">
            <v>/cantos/resucito/s/sermondelamontana.html</v>
          </cell>
          <cell r="AF199" t="str">
            <v>"},</v>
          </cell>
          <cell r="AG199" t="str">
            <v>s</v>
          </cell>
          <cell r="AH199" t="str">
            <v>p</v>
          </cell>
          <cell r="AI199" t="str">
            <v>{id:198,title: "sermondelamontanaSermón de la montaña", subtitle: "Lucas 6,20-38", category: ["PreCatecumenado"],/cantos/resucito/s/sermondelamontana.html/cantos/resucito/s/sermondelamontana.html"},</v>
          </cell>
          <cell r="AJ199" t="str">
            <v>SERMÓN DE LA MONTAÑA</v>
          </cell>
          <cell r="AK199" t="str">
            <v>sermóndelamontaña</v>
          </cell>
          <cell r="AL199" t="str">
            <v>Lucas 6,20-38</v>
          </cell>
          <cell r="AN199" t="str">
            <v>CANTO</v>
          </cell>
          <cell r="AO199" t="str">
            <v>SERMÓN DE LA MONTAÑA</v>
          </cell>
          <cell r="AP199" t="str">
            <v>category: ["PreCatecumenado"],</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Cuaresma</v>
          </cell>
          <cell r="S200" t="str">
            <v>","</v>
          </cell>
          <cell r="T200" t="str">
            <v>Laudes/Visperas</v>
          </cell>
          <cell r="U200" t="str">
            <v>","</v>
          </cell>
          <cell r="V200" t="str">
            <v>Comunión</v>
          </cell>
          <cell r="W200" t="str">
            <v/>
          </cell>
          <cell r="Y200" t="str">
            <v/>
          </cell>
          <cell r="AA200" t="str">
            <v/>
          </cell>
          <cell r="AC200" t="str">
            <v>"],</v>
          </cell>
          <cell r="AD200" t="str">
            <v>/cantos/resucito/s/shemaisrael.html</v>
          </cell>
          <cell r="AE200" t="str">
            <v>/cantos/resucito/s/shemaisrael.html</v>
          </cell>
          <cell r="AF200" t="str">
            <v>"},</v>
          </cell>
          <cell r="AG200" t="str">
            <v>s</v>
          </cell>
          <cell r="AH200" t="str">
            <v>c</v>
          </cell>
          <cell r="AI200" t="str">
            <v>{id:199,title: "shemaisraelShemá Israel", subtitle: "Dt 6,4-9", category: ["Catecumenado","Cuaresma","Laudes/Visperas","Comunión"],/cantos/resucito/s/shemaisrael.html/cantos/resucito/s/shemaisrael.html"},</v>
          </cell>
          <cell r="AJ200" t="str">
            <v>SHEMÁ ISRAEL</v>
          </cell>
          <cell r="AK200" t="str">
            <v>shemáisrael</v>
          </cell>
          <cell r="AL200" t="str">
            <v>Dt 6,4-9</v>
          </cell>
          <cell r="AN200" t="str">
            <v>CANTO</v>
          </cell>
          <cell r="AO200" t="str">
            <v>SHEMÁ ISRAEL</v>
          </cell>
          <cell r="AP200" t="str">
            <v>category: ["Catecumenado","Cuaresma","Laudes/Visperas","Comunión"],</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Laudes/Visperas</v>
          </cell>
          <cell r="S201" t="str">
            <v>","</v>
          </cell>
          <cell r="T201" t="str">
            <v>Antiguo Testamento</v>
          </cell>
          <cell r="U201" t="str">
            <v/>
          </cell>
          <cell r="W201" t="str">
            <v/>
          </cell>
          <cell r="Y201" t="str">
            <v/>
          </cell>
          <cell r="AA201" t="str">
            <v/>
          </cell>
          <cell r="AC201" t="str">
            <v>"],</v>
          </cell>
          <cell r="AD201" t="str">
            <v>/cantos/resucito/s/shlomlejmariam.html</v>
          </cell>
          <cell r="AE201" t="str">
            <v>/cantos/resucito/s/shlomlejmariam.html</v>
          </cell>
          <cell r="AF201" t="str">
            <v>"},</v>
          </cell>
          <cell r="AG201" t="str">
            <v>s</v>
          </cell>
          <cell r="AH201" t="str">
            <v>p</v>
          </cell>
          <cell r="AI201" t="str">
            <v>{id:200,title: "shlomlejmariamShlom lej Mariam", subtitle: "Ave María en arameo antiguo", category: ["PreCatecumenado","Laudes/Visperas","Antiguo Testamento"],/cantos/resucito/s/shlomlejmariam.html/cantos/resucito/s/shlomlejmariam.html"},</v>
          </cell>
          <cell r="AJ201" t="str">
            <v>SHLOM LEJ MARIAM</v>
          </cell>
          <cell r="AK201" t="str">
            <v>shlomlejmariam</v>
          </cell>
          <cell r="AL201" t="str">
            <v>Ave María en arameo antiguo</v>
          </cell>
          <cell r="AN201" t="str">
            <v>CANTO</v>
          </cell>
          <cell r="AO201" t="str">
            <v>SHLOM LEJ MARIAM</v>
          </cell>
          <cell r="AP201" t="str">
            <v>category: ["PreCatecumenado","Laudes/Visperas","Antiguo Testamento"],</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Antiguo Testamento</v>
          </cell>
          <cell r="S202" t="str">
            <v/>
          </cell>
          <cell r="U202" t="str">
            <v/>
          </cell>
          <cell r="W202" t="str">
            <v/>
          </cell>
          <cell r="Y202" t="str">
            <v/>
          </cell>
          <cell r="AA202" t="str">
            <v/>
          </cell>
          <cell r="AC202" t="str">
            <v>"],</v>
          </cell>
          <cell r="AD202" t="str">
            <v>/cantos/resucito/s/sielsenornoconstruyelacasa.html</v>
          </cell>
          <cell r="AE202" t="str">
            <v>/cantos/resucito/s/sielsenornoconstruyelacasa.html</v>
          </cell>
          <cell r="AF202" t="str">
            <v>"},</v>
          </cell>
          <cell r="AG202" t="str">
            <v>s</v>
          </cell>
          <cell r="AH202" t="str">
            <v>p</v>
          </cell>
          <cell r="AI202" t="str">
            <v>{id:201,title: "sielsenornoconstruyelacasaSi el Señor no construye la casa", subtitle: "Sal 127 (126)", category: ["PreCatecumenado","Antiguo Testamento"],/cantos/resucito/s/sielsenornoconstruyelacasa.html/cantos/resucito/s/sielsenornoconstruyelacasa.html"},</v>
          </cell>
          <cell r="AJ202" t="str">
            <v>SI EL SEÑOR NO CONSTRUYE LA CASA</v>
          </cell>
          <cell r="AK202" t="str">
            <v>sielseñornoconstruyelacasa</v>
          </cell>
          <cell r="AL202" t="str">
            <v>Sal 127 (126)</v>
          </cell>
          <cell r="AN202" t="str">
            <v>CANTO</v>
          </cell>
          <cell r="AO202" t="str">
            <v>SI EL SEÑOR NO CONSTRUYE LA CASA</v>
          </cell>
          <cell r="AP202" t="str">
            <v>category: ["PreCatecumenado","Antiguo Testamento"],</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Comunión</v>
          </cell>
          <cell r="S203" t="str">
            <v>","</v>
          </cell>
          <cell r="T203" t="str">
            <v>Nuevo Testamento</v>
          </cell>
          <cell r="U203" t="str">
            <v/>
          </cell>
          <cell r="W203" t="str">
            <v/>
          </cell>
          <cell r="Y203" t="str">
            <v/>
          </cell>
          <cell r="AA203" t="str">
            <v/>
          </cell>
          <cell r="AC203" t="str">
            <v>"],</v>
          </cell>
          <cell r="AD203" t="str">
            <v>/cantos/resucito/s/sihabeisresucitadoconcristo.html</v>
          </cell>
          <cell r="AE203" t="str">
            <v>/cantos/resucito/s/sihabeisresucitadoconcristo.html</v>
          </cell>
          <cell r="AF203" t="str">
            <v>"},</v>
          </cell>
          <cell r="AG203" t="str">
            <v>s</v>
          </cell>
          <cell r="AH203" t="str">
            <v>p</v>
          </cell>
          <cell r="AI203" t="str">
            <v>{id:202,title: "sihabeisresucitadoconcristoSi habéis resucitado con Cristo", subtitle: "Colosense 3,1-4", category: ["PreCatecumenado","Comunión","Nuevo Testamento"],/cantos/resucito/s/sihabeisresucitadoconcristo.html/cantos/resucito/s/sihabeisresucitadoconcristo.html"},</v>
          </cell>
          <cell r="AJ203" t="str">
            <v>SI HABÉIS RESUCITADO CON CRISTO</v>
          </cell>
          <cell r="AK203" t="str">
            <v>sihabéisresucitadoconcristo</v>
          </cell>
          <cell r="AL203" t="str">
            <v>Colosense 3,1-4</v>
          </cell>
          <cell r="AN203" t="str">
            <v>CANTO</v>
          </cell>
          <cell r="AO203" t="str">
            <v>SI HABÉIS RESUCITADO CON CRISTO</v>
          </cell>
          <cell r="AP203" t="str">
            <v>category: ["PreCatecumenado","Comunión","Nuevo Testamento"],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Pentecostés</v>
          </cell>
          <cell r="S204" t="str">
            <v>","</v>
          </cell>
          <cell r="T204" t="str">
            <v>Antiguo Testamento</v>
          </cell>
          <cell r="U204" t="str">
            <v/>
          </cell>
          <cell r="W204" t="str">
            <v/>
          </cell>
          <cell r="Y204" t="str">
            <v/>
          </cell>
          <cell r="AA204" t="str">
            <v/>
          </cell>
          <cell r="AC204" t="str">
            <v>"],</v>
          </cell>
          <cell r="AD204" t="str">
            <v>/cantos/resucito/s/sihoyescuchaissuvoz.html</v>
          </cell>
          <cell r="AE204" t="str">
            <v>/cantos/resucito/s/sihoyescuchaissuvoz.html</v>
          </cell>
          <cell r="AF204" t="str">
            <v>"},</v>
          </cell>
          <cell r="AG204" t="str">
            <v>s</v>
          </cell>
          <cell r="AH204" t="str">
            <v>p</v>
          </cell>
          <cell r="AI204" t="str">
            <v>{id:203,title: "sihoyescuchaissuvozSi hoy escucháis su voz", subtitle: "Sal 95 (94)", category: ["PreCatecumenado","Pentecostés","Antiguo Testamento"],/cantos/resucito/s/sihoyescuchaissuvoz.html/cantos/resucito/s/sihoyescuchaissuvoz.html"},</v>
          </cell>
          <cell r="AJ204" t="str">
            <v>SI HOY ESCUCHÁIS SU VOZ</v>
          </cell>
          <cell r="AK204" t="str">
            <v>sihoyescucháissuvoz</v>
          </cell>
          <cell r="AL204" t="str">
            <v>Sal 95 (94)</v>
          </cell>
          <cell r="AN204" t="str">
            <v>CANTO</v>
          </cell>
          <cell r="AO204" t="str">
            <v>SI HOY ESCUCHÁIS SU VOZ</v>
          </cell>
          <cell r="AP204" t="str">
            <v>category: ["PreCatecumenado","Pentecostés","Antiguo Testamento"],</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Virgen</v>
          </cell>
          <cell r="S205" t="str">
            <v>","</v>
          </cell>
          <cell r="T205" t="str">
            <v>Final</v>
          </cell>
          <cell r="U205" t="str">
            <v/>
          </cell>
          <cell r="W205" t="str">
            <v/>
          </cell>
          <cell r="Y205" t="str">
            <v/>
          </cell>
          <cell r="AA205" t="str">
            <v/>
          </cell>
          <cell r="AC205" t="str">
            <v>"],</v>
          </cell>
          <cell r="AD205" t="str">
            <v>/cantos/resucito/s/simeherefugiadoenelsenor.html</v>
          </cell>
          <cell r="AE205" t="str">
            <v>/cantos/resucito/s/simeherefugiadoenelsenor.html</v>
          </cell>
          <cell r="AF205" t="str">
            <v>"},</v>
          </cell>
          <cell r="AG205" t="str">
            <v>s</v>
          </cell>
          <cell r="AH205" t="str">
            <v>p</v>
          </cell>
          <cell r="AI205" t="str">
            <v>{id:204,title: "simeherefugiadoenelsenorSi me he refugiado en el Señor", subtitle: "Sal 11(10)", category: ["PreCatecumenado","Virgen","Final"],/cantos/resucito/s/simeherefugiadoenelsenor.html/cantos/resucito/s/simeherefugiadoenelsenor.html"},</v>
          </cell>
          <cell r="AJ205" t="str">
            <v>SI ME HE REFUGIADO EN EL SEÑOR</v>
          </cell>
          <cell r="AK205" t="str">
            <v>simeherefugiadoenelseñor</v>
          </cell>
          <cell r="AL205" t="str">
            <v>Sal 11(10)</v>
          </cell>
          <cell r="AN205" t="str">
            <v>CANTO</v>
          </cell>
          <cell r="AO205" t="str">
            <v>SI ME HE REFUGIADO EN EL SEÑOR</v>
          </cell>
          <cell r="AP205" t="str">
            <v>category: ["PreCatecumenado","Virgen","Final"],</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Entrada</v>
          </cell>
          <cell r="S206" t="str">
            <v>","</v>
          </cell>
          <cell r="T206" t="str">
            <v>Antiguo Testamento</v>
          </cell>
          <cell r="U206" t="str">
            <v/>
          </cell>
          <cell r="W206" t="str">
            <v/>
          </cell>
          <cell r="Y206" t="str">
            <v/>
          </cell>
          <cell r="AA206" t="str">
            <v/>
          </cell>
          <cell r="AC206" t="str">
            <v>"],</v>
          </cell>
          <cell r="AD206" t="str">
            <v>/cantos/resucito/s/sientatesolitarioysilencioso.html</v>
          </cell>
          <cell r="AE206" t="str">
            <v>/cantos/resucito/s/sientatesolitarioysilencioso.html</v>
          </cell>
          <cell r="AF206" t="str">
            <v>"},</v>
          </cell>
          <cell r="AG206" t="str">
            <v>s</v>
          </cell>
          <cell r="AH206" t="str">
            <v>c</v>
          </cell>
          <cell r="AI206" t="str">
            <v>{id:205,title: "sientatesolitarioysilenciosoSiéntate solitario y silencioso", subtitle: "Lamentaciones 3", category: ["Catecumenado","Entrada","Antiguo Testamento"],/cantos/resucito/s/sientatesolitarioysilencioso.html/cantos/resucito/s/sientatesolitarioysilencioso.html"},</v>
          </cell>
          <cell r="AJ206" t="str">
            <v>SIÉNTATE SOLITARIO Y SILENCIOSO</v>
          </cell>
          <cell r="AK206" t="str">
            <v>siéntatesolitarioysilencioso</v>
          </cell>
          <cell r="AL206" t="str">
            <v>Lamentaciones 3</v>
          </cell>
          <cell r="AN206" t="str">
            <v>CANTO</v>
          </cell>
          <cell r="AO206" t="str">
            <v>SIÉNTATE SOLITARIO Y SILENCIOSO</v>
          </cell>
          <cell r="AP206" t="str">
            <v>category: ["Catecumenado","Entrada","Antiguo Testamento"],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Adviento</v>
          </cell>
          <cell r="S207" t="str">
            <v>","</v>
          </cell>
          <cell r="T207" t="str">
            <v>Pascua</v>
          </cell>
          <cell r="U207" t="str">
            <v/>
          </cell>
          <cell r="W207" t="str">
            <v/>
          </cell>
          <cell r="Y207" t="str">
            <v/>
          </cell>
          <cell r="AA207" t="str">
            <v/>
          </cell>
          <cell r="AC207" t="str">
            <v>"],</v>
          </cell>
          <cell r="AD207" t="str">
            <v>/cantos/resucito/s/sionmadredetodoslospueblos.html</v>
          </cell>
          <cell r="AE207" t="str">
            <v>/cantos/resucito/s/sionmadredetodoslospueblos.html</v>
          </cell>
          <cell r="AF207" t="str">
            <v>"},</v>
          </cell>
          <cell r="AG207" t="str">
            <v>s</v>
          </cell>
          <cell r="AH207" t="str">
            <v>p</v>
          </cell>
          <cell r="AI207" t="str">
            <v>{id:206,title: "sionmadredetodoslospueblosSión, madre de todos los pueblos", subtitle: "Sal 87 (86)", category: ["PreCatecumenado","Adviento","Pascua"],/cantos/resucito/s/sionmadredetodoslospueblos.html/cantos/resucito/s/sionmadredetodoslospueblos.html"},</v>
          </cell>
          <cell r="AJ207" t="str">
            <v>SIÓN, MADRE DE TODOS LOS PUEBLOS</v>
          </cell>
          <cell r="AK207" t="str">
            <v>sión,madredetodoslospueblos</v>
          </cell>
          <cell r="AL207" t="str">
            <v>Sal 87 (86)</v>
          </cell>
          <cell r="AN207" t="str">
            <v>CANTO</v>
          </cell>
          <cell r="AO207" t="str">
            <v>SIÓN, MADRE DE TODOS LOS PUEBLOS</v>
          </cell>
          <cell r="AP207" t="str">
            <v>category: ["PreCatecumenado","Adviento","Pascua"],</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Antiguo Testamento</v>
          </cell>
          <cell r="S208" t="str">
            <v/>
          </cell>
          <cell r="U208" t="str">
            <v/>
          </cell>
          <cell r="W208" t="str">
            <v/>
          </cell>
          <cell r="Y208" t="str">
            <v/>
          </cell>
          <cell r="AA208" t="str">
            <v/>
          </cell>
          <cell r="AC208" t="str">
            <v>"],</v>
          </cell>
          <cell r="AD208" t="str">
            <v>/cantos/resucito/s/solaasolo.html</v>
          </cell>
          <cell r="AE208" t="str">
            <v>/cantos/resucito/s/solaasolo.html</v>
          </cell>
          <cell r="AF208" t="str">
            <v>"},</v>
          </cell>
          <cell r="AG208" t="str">
            <v>s</v>
          </cell>
          <cell r="AH208" t="str">
            <v>p</v>
          </cell>
          <cell r="AI208" t="str">
            <v>{id:207,title: "solaasoloSola a Solo", subtitle: "(Kiko Argüello)", category: ["PreCatecumenado","Antiguo Testamento"],/cantos/resucito/s/solaasolo.html/cantos/resucito/s/solaasolo.html"},</v>
          </cell>
          <cell r="AJ208" t="str">
            <v>SOLA A SOLO</v>
          </cell>
          <cell r="AK208" t="str">
            <v>solaasolo</v>
          </cell>
          <cell r="AL208" t="str">
            <v>(Kiko Argüello)</v>
          </cell>
          <cell r="AN208" t="str">
            <v>CANTO</v>
          </cell>
          <cell r="AO208" t="str">
            <v>SOLA A SOLO</v>
          </cell>
          <cell r="AP208" t="str">
            <v>category: ["PreCatecumenado","Antiguo Testamento"],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Cuaresma</v>
          </cell>
          <cell r="S209" t="str">
            <v>","</v>
          </cell>
          <cell r="T209" t="str">
            <v>Antiguo Testamento</v>
          </cell>
          <cell r="U209" t="str">
            <v/>
          </cell>
          <cell r="W209" t="str">
            <v/>
          </cell>
          <cell r="Y209" t="str">
            <v/>
          </cell>
          <cell r="AA209" t="str">
            <v/>
          </cell>
          <cell r="AC209" t="str">
            <v>"],</v>
          </cell>
          <cell r="AD209" t="str">
            <v>/cantos/resucito/s/stabatmaterdolorosa.html</v>
          </cell>
          <cell r="AE209" t="str">
            <v>/cantos/resucito/s/stabatmaterdolorosa.html</v>
          </cell>
          <cell r="AF209" t="str">
            <v>"},</v>
          </cell>
          <cell r="AG209" t="str">
            <v>s</v>
          </cell>
          <cell r="AH209" t="str">
            <v>p</v>
          </cell>
          <cell r="AI209" t="str">
            <v>{id:208,title: "stabatmaterdolorosaStabat Mater dolorosa", subtitle: "Himno latin", category: ["PreCatecumenado","Cuaresma","Antiguo Testamento"],/cantos/resucito/s/stabatmaterdolorosa.html/cantos/resucito/s/stabatmaterdolorosa.html"},</v>
          </cell>
          <cell r="AJ209" t="str">
            <v>STABAT MATER DOLOROSA</v>
          </cell>
          <cell r="AK209" t="str">
            <v>stabatmaterdolorosa</v>
          </cell>
          <cell r="AL209" t="str">
            <v>Himno latin</v>
          </cell>
          <cell r="AN209" t="str">
            <v>CANTO</v>
          </cell>
          <cell r="AO209" t="str">
            <v>STABAT MATER DOLOROSA</v>
          </cell>
          <cell r="AP209" t="str">
            <v>category: ["PreCatecumenado","Cuaresma","Antiguo Testamento"],</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Cuaresma</v>
          </cell>
          <cell r="S210" t="str">
            <v>","</v>
          </cell>
          <cell r="T210" t="str">
            <v>Antiguo Testamento</v>
          </cell>
          <cell r="U210" t="str">
            <v/>
          </cell>
          <cell r="W210" t="str">
            <v/>
          </cell>
          <cell r="Y210" t="str">
            <v/>
          </cell>
          <cell r="AA210" t="str">
            <v/>
          </cell>
          <cell r="AC210" t="str">
            <v>"],</v>
          </cell>
          <cell r="AD210" t="str">
            <v>/cantos/resucito/s/subaelesposoallenodesutalamo.html</v>
          </cell>
          <cell r="AE210" t="str">
            <v>/cantos/resucito/s/subaelesposoallenodesutalamo.html</v>
          </cell>
          <cell r="AF210" t="str">
            <v>"},</v>
          </cell>
          <cell r="AG210" t="str">
            <v>s</v>
          </cell>
          <cell r="AH210" t="str">
            <v>e</v>
          </cell>
          <cell r="AI210" t="str">
            <v>{id:209,title: "subaelesposoallenodesutalamoSuba el Esposo al leño de su tálamo", subtitle: "Himno (San Quodvultdeus)", category: ["Elección","Cuaresma","Antiguo Testamento"],/cantos/resucito/s/subaelesposoallenodesutalamo.html/cantos/resucito/s/subaelesposoallenodesutalamo.html"},</v>
          </cell>
          <cell r="AJ210" t="str">
            <v>SUBA EL ESPOSO AL LEÑO DE SU TÁLAMO</v>
          </cell>
          <cell r="AK210" t="str">
            <v>subaelesposoalleñodesutálamo</v>
          </cell>
          <cell r="AL210" t="str">
            <v>Himno (San Quodvultdeus)</v>
          </cell>
          <cell r="AN210" t="str">
            <v>CANTO</v>
          </cell>
          <cell r="AO210" t="str">
            <v>SUBA EL ESPOSO AL LEÑO DE SU TÁLAMO</v>
          </cell>
          <cell r="AP210" t="str">
            <v>category: ["Elección","Cuaresma","Antiguo Testamento"],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Final</v>
          </cell>
          <cell r="S211" t="str">
            <v>","</v>
          </cell>
          <cell r="T211" t="str">
            <v>Antiguo Testamento</v>
          </cell>
          <cell r="U211" t="str">
            <v/>
          </cell>
          <cell r="W211" t="str">
            <v/>
          </cell>
          <cell r="Y211" t="str">
            <v/>
          </cell>
          <cell r="AA211" t="str">
            <v/>
          </cell>
          <cell r="AC211" t="str">
            <v>"],</v>
          </cell>
          <cell r="AD211" t="str">
            <v>/cantos/resucito/s/subediosentreaclamaciones.html</v>
          </cell>
          <cell r="AE211" t="str">
            <v>/cantos/resucito/s/subediosentreaclamaciones.html</v>
          </cell>
          <cell r="AF211" t="str">
            <v>"},</v>
          </cell>
          <cell r="AG211" t="str">
            <v>s</v>
          </cell>
          <cell r="AH211" t="str">
            <v>p</v>
          </cell>
          <cell r="AI211" t="str">
            <v>{id:210,title: "subediosentreaclamacionesSube Dios entre aclamaciones", subtitle: "Sal 47 (46)", category: ["PreCatecumenado","Final","Antiguo Testamento"],/cantos/resucito/s/subediosentreaclamaciones.html/cantos/resucito/s/subediosentreaclamaciones.html"},</v>
          </cell>
          <cell r="AJ211" t="str">
            <v>SUBE DIOS ENTRE ACLAMACIONES</v>
          </cell>
          <cell r="AK211" t="str">
            <v>subediosentreaclamaciones</v>
          </cell>
          <cell r="AL211" t="str">
            <v>Sal 47 (46)</v>
          </cell>
          <cell r="AN211" t="str">
            <v>CANTO</v>
          </cell>
          <cell r="AO211" t="str">
            <v>SUBE DIOS ENTRE ACLAMACIONES</v>
          </cell>
          <cell r="AP211" t="str">
            <v>category: ["PreCatecumenado","Final","Antiguo Testamento"],</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Liturgia</v>
          </cell>
          <cell r="Q212" t="str">
            <v>","</v>
          </cell>
          <cell r="R212" t="str">
            <v>Virgen</v>
          </cell>
          <cell r="S212" t="str">
            <v/>
          </cell>
          <cell r="U212" t="str">
            <v/>
          </cell>
          <cell r="W212" t="str">
            <v/>
          </cell>
          <cell r="Y212" t="str">
            <v/>
          </cell>
          <cell r="AA212" t="str">
            <v/>
          </cell>
          <cell r="AC212" t="str">
            <v>"],</v>
          </cell>
          <cell r="AD212" t="str">
            <v>/cantos/resucito/t/tedeum.html</v>
          </cell>
          <cell r="AE212" t="str">
            <v>/cantos/resucito/t/tedeum.html</v>
          </cell>
          <cell r="AF212" t="str">
            <v>"},</v>
          </cell>
          <cell r="AG212" t="str">
            <v>t</v>
          </cell>
          <cell r="AH212" t="str">
            <v>l</v>
          </cell>
          <cell r="AI212" t="str">
            <v>{id:211,title: "tedeumTe Deum", subtitle: "Himno", category: ["Liturgia","Virgen"],/cantos/resucito/t/tedeum.html/cantos/resucito/t/tedeum.html"},</v>
          </cell>
          <cell r="AJ212" t="str">
            <v>TE DEUM</v>
          </cell>
          <cell r="AK212" t="str">
            <v>tedeum</v>
          </cell>
          <cell r="AL212" t="str">
            <v>Himno</v>
          </cell>
          <cell r="AN212" t="str">
            <v>CANTO</v>
          </cell>
          <cell r="AO212" t="str">
            <v>TE DEUM</v>
          </cell>
          <cell r="AP212" t="str">
            <v>category: ["Liturgia","Virgen"],</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Cuaresma</v>
          </cell>
          <cell r="S213" t="str">
            <v>","</v>
          </cell>
          <cell r="T213" t="str">
            <v>Virgen</v>
          </cell>
          <cell r="U213" t="str">
            <v/>
          </cell>
          <cell r="W213" t="str">
            <v/>
          </cell>
          <cell r="Y213" t="str">
            <v/>
          </cell>
          <cell r="AA213" t="str">
            <v/>
          </cell>
          <cell r="AC213" t="str">
            <v>"],</v>
          </cell>
          <cell r="AD213" t="str">
            <v>/cantos/resucito/t/teestoyllamandosenor.html</v>
          </cell>
          <cell r="AE213" t="str">
            <v>/cantos/resucito/t/teestoyllamandosenor.html</v>
          </cell>
          <cell r="AF213" t="str">
            <v>"},</v>
          </cell>
          <cell r="AG213" t="str">
            <v>t</v>
          </cell>
          <cell r="AH213" t="str">
            <v>p</v>
          </cell>
          <cell r="AI213" t="str">
            <v>{id:212,title: "teestoyllamandosenorTe estoy llamando, Señor", subtitle: "Sal 141 (140)", category: ["PreCatecumenado","Cuaresma","Virgen"],/cantos/resucito/t/teestoyllamandosenor.html/cantos/resucito/t/teestoyllamandosenor.html"},</v>
          </cell>
          <cell r="AJ213" t="str">
            <v>TE ESTOY LLAMANDO, SEÑOR</v>
          </cell>
          <cell r="AK213" t="str">
            <v>teestoyllamando,señor</v>
          </cell>
          <cell r="AL213" t="str">
            <v>Sal 141 (140)</v>
          </cell>
          <cell r="AN213" t="str">
            <v>CANTO</v>
          </cell>
          <cell r="AO213" t="str">
            <v>TE ESTOY LLAMANDO, SEÑOR</v>
          </cell>
          <cell r="AP213" t="str">
            <v>category: ["PreCatecumenado","Cuaresma","Virgen"],</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Pascua</v>
          </cell>
          <cell r="S214" t="str">
            <v/>
          </cell>
          <cell r="U214" t="str">
            <v/>
          </cell>
          <cell r="W214" t="str">
            <v/>
          </cell>
          <cell r="Y214" t="str">
            <v/>
          </cell>
          <cell r="AA214" t="str">
            <v/>
          </cell>
          <cell r="AC214" t="str">
            <v>"],</v>
          </cell>
          <cell r="AD214" t="str">
            <v>/cantos/resucito/t/tehemanifestadomipecado.html</v>
          </cell>
          <cell r="AE214" t="str">
            <v>/cantos/resucito/t/tehemanifestadomipecado.html</v>
          </cell>
          <cell r="AF214" t="str">
            <v>"},</v>
          </cell>
          <cell r="AG214" t="str">
            <v>t</v>
          </cell>
          <cell r="AH214" t="str">
            <v>p</v>
          </cell>
          <cell r="AI214" t="str">
            <v>{id:213,title: "tehemanifestadomipecadoTe he manifestado mi pecado", subtitle: "Sal 32 (31)", category: ["PreCatecumenado","Pascua"],/cantos/resucito/t/tehemanifestadomipecado.html/cantos/resucito/t/tehemanifestadomipecado.html"},</v>
          </cell>
          <cell r="AJ214" t="str">
            <v>TE HE MANIFESTADO MI PECADO</v>
          </cell>
          <cell r="AK214" t="str">
            <v>tehemanifestadomipecado</v>
          </cell>
          <cell r="AL214" t="str">
            <v>Sal 32 (31)</v>
          </cell>
          <cell r="AN214" t="str">
            <v>CANTO</v>
          </cell>
          <cell r="AO214" t="str">
            <v>TE HE MANIFESTADO MI PECADO</v>
          </cell>
          <cell r="AP214" t="str">
            <v>category: ["PreCatecumenado","Pascua"],</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Pascua</v>
          </cell>
          <cell r="S215" t="str">
            <v>","</v>
          </cell>
          <cell r="T215" t="str">
            <v>Pentecostés</v>
          </cell>
          <cell r="U215" t="str">
            <v>","</v>
          </cell>
          <cell r="V215" t="str">
            <v>Paz</v>
          </cell>
          <cell r="W215" t="str">
            <v/>
          </cell>
          <cell r="Y215" t="str">
            <v/>
          </cell>
          <cell r="AA215" t="str">
            <v/>
          </cell>
          <cell r="AC215" t="str">
            <v>"],</v>
          </cell>
          <cell r="AD215" t="str">
            <v>/cantos/resucito/t/tueresmiesperanzasenor.html</v>
          </cell>
          <cell r="AE215" t="str">
            <v>/cantos/resucito/t/tueresmiesperanzasenor.html</v>
          </cell>
          <cell r="AF215" t="str">
            <v>"},</v>
          </cell>
          <cell r="AG215" t="str">
            <v>t</v>
          </cell>
          <cell r="AH215" t="str">
            <v>c</v>
          </cell>
          <cell r="AI215" t="str">
            <v>{id:214,title: "tueresmiesperanzasenorTú eres mi esperanza, Señor", subtitle: "Oda XXIX de Salomón", category: ["Catecumenado","Pascua","Pentecostés","Paz"],/cantos/resucito/t/tueresmiesperanzasenor.html/cantos/resucito/t/tueresmiesperanzasenor.html"},</v>
          </cell>
          <cell r="AJ215" t="str">
            <v>TÚ ERES MI ESPERANZA, SEÑOR</v>
          </cell>
          <cell r="AK215" t="str">
            <v>túeresmiesperanza,señor</v>
          </cell>
          <cell r="AL215" t="str">
            <v>Oda XXIX de Salomón</v>
          </cell>
          <cell r="AN215" t="str">
            <v>CANTO</v>
          </cell>
          <cell r="AO215" t="str">
            <v>TÚ ERES MI ESPERANZA, SEÑOR</v>
          </cell>
          <cell r="AP215" t="str">
            <v>category: ["Catecumenado","Pascua","Pentecostés","Paz"],</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Laudes/Visperas</v>
          </cell>
          <cell r="S216" t="str">
            <v/>
          </cell>
          <cell r="U216" t="str">
            <v/>
          </cell>
          <cell r="W216" t="str">
            <v/>
          </cell>
          <cell r="Y216" t="str">
            <v/>
          </cell>
          <cell r="AA216" t="str">
            <v/>
          </cell>
          <cell r="AC216" t="str">
            <v>"],</v>
          </cell>
          <cell r="AD216" t="str">
            <v>/cantos/resucito/t/tuhascubiertodevergüenzalamuerte.html</v>
          </cell>
          <cell r="AE216" t="str">
            <v>/cantos/resucito/t/tuhascubiertodevergüenzalamuerte.html</v>
          </cell>
          <cell r="AF216" t="str">
            <v>"},</v>
          </cell>
          <cell r="AG216" t="str">
            <v>t</v>
          </cell>
          <cell r="AH216" t="str">
            <v>p</v>
          </cell>
          <cell r="AI216" t="str">
            <v>{id:215,title: "tuhascubiertodevergüenzalamuerteTú has cubierto de vergüenza la muerte", subtitle: "Homilía Pascual (Melltón de Sardes)", category: ["PreCatecumenado","Laudes/Visperas"],/cantos/resucito/t/tuhascubiertodevergüenzalamuerte.html/cantos/resucito/t/tuhascubiertodevergüenzalamuerte.html"},</v>
          </cell>
          <cell r="AJ216" t="str">
            <v>TÚ HAS CUBIERTO DE VERGÜENZA LA MUERTE</v>
          </cell>
          <cell r="AK216" t="str">
            <v>túhascubiertodevergüenzalamuerte</v>
          </cell>
          <cell r="AL216" t="str">
            <v>Homilía Pascual (Melltón de Sardes)</v>
          </cell>
          <cell r="AN216" t="str">
            <v>CANTO</v>
          </cell>
          <cell r="AO216" t="str">
            <v>TÚ HAS CUBIERTO DE VERGÜENZA LA MUERTE</v>
          </cell>
          <cell r="AP216" t="str">
            <v>category: ["PreCatecumenado","Laudes/Visperas"],</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Antiguo Testamento</v>
          </cell>
          <cell r="S217" t="str">
            <v/>
          </cell>
          <cell r="U217" t="str">
            <v/>
          </cell>
          <cell r="W217" t="str">
            <v/>
          </cell>
          <cell r="Y217" t="str">
            <v/>
          </cell>
          <cell r="AA217" t="str">
            <v/>
          </cell>
          <cell r="AC217" t="str">
            <v>"],</v>
          </cell>
          <cell r="AD217" t="str">
            <v>/cantos/resucito/t/tuqueeresfiel.html</v>
          </cell>
          <cell r="AE217" t="str">
            <v>/cantos/resucito/t/tuqueeresfiel.html</v>
          </cell>
          <cell r="AF217" t="str">
            <v>"},</v>
          </cell>
          <cell r="AG217" t="str">
            <v>t</v>
          </cell>
          <cell r="AH217" t="str">
            <v>p</v>
          </cell>
          <cell r="AI217" t="str">
            <v>{id:216,title: "tuqueeresfielTú que eres fiel", subtitle: "Sal 143 (142)", category: ["PreCatecumenado","Antiguo Testamento"],/cantos/resucito/t/tuqueeresfiel.html/cantos/resucito/t/tuqueeresfiel.html"},</v>
          </cell>
          <cell r="AJ217" t="str">
            <v>TÚ QUE ERES FIEL</v>
          </cell>
          <cell r="AK217" t="str">
            <v>túqueeresfiel</v>
          </cell>
          <cell r="AL217" t="str">
            <v>Sal 143 (142)</v>
          </cell>
          <cell r="AN217" t="str">
            <v>CANTO</v>
          </cell>
          <cell r="AO217" t="str">
            <v>TÚ QUE ERES FIEL</v>
          </cell>
          <cell r="AP217" t="str">
            <v>category: ["PreCatecumenado","Antiguo Testamento"],</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Cuaresma</v>
          </cell>
          <cell r="S218" t="str">
            <v>","</v>
          </cell>
          <cell r="T218" t="str">
            <v>Antiguo Testamento</v>
          </cell>
          <cell r="U218" t="str">
            <v/>
          </cell>
          <cell r="W218" t="str">
            <v/>
          </cell>
          <cell r="Y218" t="str">
            <v/>
          </cell>
          <cell r="AA218" t="str">
            <v/>
          </cell>
          <cell r="AC218" t="str">
            <v>"],</v>
          </cell>
          <cell r="AD218" t="str">
            <v>/cantos/resucito/u/unretonobrotadeltroncodejese.html</v>
          </cell>
          <cell r="AE218" t="str">
            <v>/cantos/resucito/u/unretonobrotadeltroncodejese.html</v>
          </cell>
          <cell r="AF218" t="str">
            <v>"},</v>
          </cell>
          <cell r="AG218" t="str">
            <v>u</v>
          </cell>
          <cell r="AH218" t="str">
            <v>p</v>
          </cell>
          <cell r="AI218" t="str">
            <v>{id:217,title: "unretonobrotadeltroncodejeseUn retoño brota del tronco de Jesé", subtitle: "Isaías 11,1-11", category: ["PreCatecumenado","Cuaresma","Antiguo Testamento"],/cantos/resucito/u/unretonobrotadeltroncodejese.html/cantos/resucito/u/unretonobrotadeltroncodejese.html"},</v>
          </cell>
          <cell r="AJ218" t="str">
            <v>UN RETOÑO BROTA DEL TRONCO DE JESÉ</v>
          </cell>
          <cell r="AK218" t="str">
            <v>unretoñobrotadeltroncodejesé</v>
          </cell>
          <cell r="AL218" t="str">
            <v>Isaías 11,1-11</v>
          </cell>
          <cell r="AN218" t="str">
            <v>CANTO</v>
          </cell>
          <cell r="AO218" t="str">
            <v>UN RETOÑO BROTA DEL TRONCO DE JESÉ</v>
          </cell>
          <cell r="AP218" t="str">
            <v>category: ["PreCatecumenado","Cuaresma","Antiguo Testamento"],</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Adviento</v>
          </cell>
          <cell r="S219" t="str">
            <v>","</v>
          </cell>
          <cell r="T219" t="str">
            <v>Cuaresma</v>
          </cell>
          <cell r="U219" t="str">
            <v/>
          </cell>
          <cell r="W219" t="str">
            <v/>
          </cell>
          <cell r="Y219" t="str">
            <v/>
          </cell>
          <cell r="AA219" t="str">
            <v/>
          </cell>
          <cell r="AC219" t="str">
            <v>"],</v>
          </cell>
          <cell r="AD219" t="str">
            <v>/cantos/resucito/u/unagransenal.html</v>
          </cell>
          <cell r="AE219" t="str">
            <v>/cantos/resucito/u/unagransenal.html</v>
          </cell>
          <cell r="AF219" t="str">
            <v>"},</v>
          </cell>
          <cell r="AG219" t="str">
            <v>u</v>
          </cell>
          <cell r="AH219" t="str">
            <v>p</v>
          </cell>
          <cell r="AI219" t="str">
            <v>{id:218,title: "unagransenalUna gran señal", subtitle: "Apocalipsis 12", category: ["PreCatecumenado","Adviento","Cuaresma"],/cantos/resucito/u/unagransenal.html/cantos/resucito/u/unagransenal.html"},</v>
          </cell>
          <cell r="AJ219" t="str">
            <v>UNA GRAN SEÑAL</v>
          </cell>
          <cell r="AK219" t="str">
            <v>unagranseñal</v>
          </cell>
          <cell r="AL219" t="str">
            <v>Apocalipsis 12</v>
          </cell>
          <cell r="AN219" t="str">
            <v>CANTO</v>
          </cell>
          <cell r="AO219" t="str">
            <v>UNA GRAN SEÑAL</v>
          </cell>
          <cell r="AP219" t="str">
            <v>category: ["PreCatecumenado","Adviento","Cuaresma"],</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Pascua</v>
          </cell>
          <cell r="S220" t="str">
            <v>","</v>
          </cell>
          <cell r="T220" t="str">
            <v>Virgen</v>
          </cell>
          <cell r="U220" t="str">
            <v>","</v>
          </cell>
          <cell r="V220" t="str">
            <v>Fracción del Pan</v>
          </cell>
          <cell r="W220" t="str">
            <v/>
          </cell>
          <cell r="Y220" t="str">
            <v/>
          </cell>
          <cell r="AA220" t="str">
            <v/>
          </cell>
          <cell r="AC220" t="str">
            <v>"],</v>
          </cell>
          <cell r="AD220" t="str">
            <v>/cantos/resucito/u/uriuriura.html</v>
          </cell>
          <cell r="AE220" t="str">
            <v>/cantos/resucito/u/uriuriura.html</v>
          </cell>
          <cell r="AF220" t="str">
            <v>"},</v>
          </cell>
          <cell r="AG220" t="str">
            <v>u</v>
          </cell>
          <cell r="AH220" t="str">
            <v>p</v>
          </cell>
          <cell r="AI220" t="str">
            <v>{id:219,title: "uriuriuraUrí, urí, urá", subtitle: "Villancico (Kiko Argüello)", category: ["PreCatecumenado","Pascua","Virgen","Fracción del Pan"],/cantos/resucito/u/uriuriura.html/cantos/resucito/u/uriuriura.html"},</v>
          </cell>
          <cell r="AJ220" t="str">
            <v>URÍ, URÍ, URÁ</v>
          </cell>
          <cell r="AK220" t="str">
            <v>urí,urí,urá</v>
          </cell>
          <cell r="AL220" t="str">
            <v>Villancico (Kiko Argüello)</v>
          </cell>
          <cell r="AN220" t="str">
            <v>CANTO</v>
          </cell>
          <cell r="AO220" t="str">
            <v>URÍ, URÍ, URÁ</v>
          </cell>
          <cell r="AP220" t="str">
            <v>category: ["PreCatecumenado","Pascua","Virgen","Fracción del Pan"],</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Cuaresma</v>
          </cell>
          <cell r="S221" t="str">
            <v>","</v>
          </cell>
          <cell r="T221" t="str">
            <v>Entrada</v>
          </cell>
          <cell r="U221" t="str">
            <v>","</v>
          </cell>
          <cell r="V221" t="str">
            <v>Antiguo Testamento</v>
          </cell>
          <cell r="W221" t="str">
            <v/>
          </cell>
          <cell r="Y221" t="str">
            <v/>
          </cell>
          <cell r="AA221" t="str">
            <v/>
          </cell>
          <cell r="AC221" t="str">
            <v>"],</v>
          </cell>
          <cell r="AD221" t="str">
            <v>/cantos/resucito/v/vamosyapastores.html</v>
          </cell>
          <cell r="AE221" t="str">
            <v>/cantos/resucito/v/vamosyapastores.html</v>
          </cell>
          <cell r="AF221" t="str">
            <v>"},</v>
          </cell>
          <cell r="AG221" t="str">
            <v>v</v>
          </cell>
          <cell r="AH221" t="str">
            <v>p</v>
          </cell>
          <cell r="AI221" t="str">
            <v>{id:220,title: "vamosyapastoresVamos ya, pastores", subtitle: "Villancico (Kiko Argüello)", category: ["PreCatecumenado","Cuaresma","Entrada","Antiguo Testamento"],/cantos/resucito/v/vamosyapastores.html/cantos/resucito/v/vamosyapastores.html"},</v>
          </cell>
          <cell r="AJ221" t="str">
            <v>VAMOS YA, PASTORES</v>
          </cell>
          <cell r="AK221" t="str">
            <v>vamosya,pastores</v>
          </cell>
          <cell r="AL221" t="str">
            <v>Villancico (Kiko Argüello)</v>
          </cell>
          <cell r="AN221" t="str">
            <v>CANTO</v>
          </cell>
          <cell r="AO221" t="str">
            <v>VAMOS YA, PASTORES</v>
          </cell>
          <cell r="AP221" t="str">
            <v>category: ["PreCatecumenado","Cuaresma","Entrada","Antiguo Testamento"],</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Navidad</v>
          </cell>
          <cell r="S222" t="str">
            <v>","</v>
          </cell>
          <cell r="T222" t="str">
            <v>Pentecostés</v>
          </cell>
          <cell r="U222" t="str">
            <v>","</v>
          </cell>
          <cell r="V222" t="str">
            <v>Comunión</v>
          </cell>
          <cell r="W222" t="str">
            <v>","</v>
          </cell>
          <cell r="X222" t="str">
            <v>Antiguo Testamento</v>
          </cell>
          <cell r="Y222" t="str">
            <v/>
          </cell>
          <cell r="AA222" t="str">
            <v/>
          </cell>
          <cell r="AC222" t="str">
            <v>"],</v>
          </cell>
          <cell r="AD222" t="str">
            <v>/cantos/resucito/v/vendellibano.html</v>
          </cell>
          <cell r="AE222" t="str">
            <v>/cantos/resucito/v/vendellibano.html</v>
          </cell>
          <cell r="AF222" t="str">
            <v>"},</v>
          </cell>
          <cell r="AG222" t="str">
            <v>v</v>
          </cell>
          <cell r="AH222" t="str">
            <v>p</v>
          </cell>
          <cell r="AI222" t="str">
            <v>{id:221,title: "vendellibanoVen del Líbano", subtitle: "Cantar de los cantares 4,8ss", category: ["PreCatecumenado","Navidad","Pentecostés","Comunión","Antiguo Testamento"],/cantos/resucito/v/vendellibano.html/cantos/resucito/v/vendellibano.html"},</v>
          </cell>
          <cell r="AJ222" t="str">
            <v>VEN DEL LÍBANO</v>
          </cell>
          <cell r="AK222" t="str">
            <v>vendellíbano</v>
          </cell>
          <cell r="AL222" t="str">
            <v>Cantar de los cantares 4,8ss</v>
          </cell>
          <cell r="AN222" t="str">
            <v>CANTO</v>
          </cell>
          <cell r="AO222" t="str">
            <v>VEN DEL LÍBANO</v>
          </cell>
          <cell r="AP222" t="str">
            <v>category: ["PreCatecumenado","Navidad","Pentecostés","Comunión","Antiguo Testamento"],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Adviento</v>
          </cell>
          <cell r="S223" t="str">
            <v>","</v>
          </cell>
          <cell r="T223" t="str">
            <v>Pentecostés</v>
          </cell>
          <cell r="U223" t="str">
            <v>","</v>
          </cell>
          <cell r="V223" t="str">
            <v>Virgen</v>
          </cell>
          <cell r="W223" t="str">
            <v>","</v>
          </cell>
          <cell r="X223" t="str">
            <v>Nuevo Testamento</v>
          </cell>
          <cell r="Y223" t="str">
            <v/>
          </cell>
          <cell r="AA223" t="str">
            <v/>
          </cell>
          <cell r="AC223" t="str">
            <v>"],</v>
          </cell>
          <cell r="AD223" t="str">
            <v>/cantos/resucito/v/venespiritusanto.html</v>
          </cell>
          <cell r="AE223" t="str">
            <v>/cantos/resucito/v/venespiritusanto.html</v>
          </cell>
          <cell r="AF223" t="str">
            <v>"},</v>
          </cell>
          <cell r="AG223" t="str">
            <v>v</v>
          </cell>
          <cell r="AH223" t="str">
            <v>p</v>
          </cell>
          <cell r="AI223" t="str">
            <v>{id:222,title: "venespiritusantoVen, Espíritu Santo", subtitle: "Secuencia de Pentecostés - Himno latin. «Veni, Sancte Spiritus»", category: ["PreCatecumenado","Adviento","Pentecostés","Virgen","Nuevo Testamento"],/cantos/resucito/v/venespiritusanto.html/cantos/resucito/v/venespiritusanto.html"},</v>
          </cell>
          <cell r="AJ223" t="str">
            <v>VEN, ESPÍRITU SANTO</v>
          </cell>
          <cell r="AK223" t="str">
            <v>ven,espíritusanto</v>
          </cell>
          <cell r="AL223" t="str">
            <v>Secuencia de Pentecostés - Himno latin. «Veni, Sancte Spiritus»</v>
          </cell>
          <cell r="AN223" t="str">
            <v>CANTO</v>
          </cell>
          <cell r="AO223" t="str">
            <v>VEN, ESPÍRITU SANTO</v>
          </cell>
          <cell r="AP223" t="str">
            <v>category: ["PreCatecumenado","Adviento","Pentecostés","Virgen","Nuevo Testamento"],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Navidad</v>
          </cell>
          <cell r="S224" t="str">
            <v>","</v>
          </cell>
          <cell r="T224" t="str">
            <v>Niños</v>
          </cell>
          <cell r="U224" t="str">
            <v/>
          </cell>
          <cell r="W224" t="str">
            <v/>
          </cell>
          <cell r="Y224" t="str">
            <v/>
          </cell>
          <cell r="AA224" t="str">
            <v/>
          </cell>
          <cell r="AC224" t="str">
            <v>"],</v>
          </cell>
          <cell r="AD224" t="str">
            <v>/cantos/resucito/v/venhijodelhombre.html</v>
          </cell>
          <cell r="AE224" t="str">
            <v>/cantos/resucito/v/venhijodelhombre.html</v>
          </cell>
          <cell r="AF224" t="str">
            <v>"},</v>
          </cell>
          <cell r="AG224" t="str">
            <v>v</v>
          </cell>
          <cell r="AH224" t="str">
            <v>p</v>
          </cell>
          <cell r="AI224" t="str">
            <v>{id:223,title: "venhijodelhombreVen, Hijo del Hombre", subtitle: "Apocalipsis 21,17ss", category: ["PreCatecumenado","Navidad","Niños"],/cantos/resucito/v/venhijodelhombre.html/cantos/resucito/v/venhijodelhombre.html"},</v>
          </cell>
          <cell r="AJ224" t="str">
            <v>VEN, HIJO DEL HOMBRE</v>
          </cell>
          <cell r="AK224" t="str">
            <v>ven,hijodelhombre</v>
          </cell>
          <cell r="AL224" t="str">
            <v>Apocalipsis 21,17ss</v>
          </cell>
          <cell r="AN224" t="str">
            <v>CANTO</v>
          </cell>
          <cell r="AO224" t="str">
            <v>VEN, HIJO DEL HOMBRE</v>
          </cell>
          <cell r="AP224" t="str">
            <v>category: ["PreCatecumenado","Navidad","Niños"],</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Navidad</v>
          </cell>
          <cell r="S225" t="str">
            <v>","</v>
          </cell>
          <cell r="T225" t="str">
            <v>Niños</v>
          </cell>
          <cell r="U225" t="str">
            <v/>
          </cell>
          <cell r="W225" t="str">
            <v/>
          </cell>
          <cell r="Y225" t="str">
            <v/>
          </cell>
          <cell r="AA225" t="str">
            <v/>
          </cell>
          <cell r="AC225" t="str">
            <v>"],</v>
          </cell>
          <cell r="AD225" t="str">
            <v>/cantos/resucito/v/venicreator.html</v>
          </cell>
          <cell r="AE225" t="str">
            <v>/cantos/resucito/v/venicreator.html</v>
          </cell>
          <cell r="AF225" t="str">
            <v>"},</v>
          </cell>
          <cell r="AG225" t="str">
            <v>v</v>
          </cell>
          <cell r="AH225" t="str">
            <v>p</v>
          </cell>
          <cell r="AI225" t="str">
            <v>{id:224,title: "venicreatorVeni Creator", subtitle: "Himno latin", category: ["PreCatecumenado","Navidad","Niños"],/cantos/resucito/v/venicreator.html/cantos/resucito/v/venicreator.html"},</v>
          </cell>
          <cell r="AJ225" t="str">
            <v>VENI CREATOR</v>
          </cell>
          <cell r="AK225" t="str">
            <v>venicreator</v>
          </cell>
          <cell r="AL225" t="str">
            <v>Himno latin</v>
          </cell>
          <cell r="AN225" t="str">
            <v>CANTO</v>
          </cell>
          <cell r="AO225" t="str">
            <v>VENI CREATOR</v>
          </cell>
          <cell r="AP225" t="str">
            <v>category: ["PreCatecumenado","Navidad","Niños"],</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Entrada</v>
          </cell>
          <cell r="S226" t="str">
            <v>","</v>
          </cell>
          <cell r="T226" t="str">
            <v>Antiguo Testamento</v>
          </cell>
          <cell r="U226" t="str">
            <v/>
          </cell>
          <cell r="W226" t="str">
            <v/>
          </cell>
          <cell r="Y226" t="str">
            <v/>
          </cell>
          <cell r="AA226" t="str">
            <v/>
          </cell>
          <cell r="AC226" t="str">
            <v>"],</v>
          </cell>
          <cell r="AD226" t="str">
            <v>/cantos/resucito/v/vieneelsenor.html</v>
          </cell>
          <cell r="AE226" t="str">
            <v>/cantos/resucito/v/vieneelsenor.html</v>
          </cell>
          <cell r="AF226" t="str">
            <v>"},</v>
          </cell>
          <cell r="AG226" t="str">
            <v>v</v>
          </cell>
          <cell r="AH226" t="str">
            <v>p</v>
          </cell>
          <cell r="AI226" t="str">
            <v>{id:225,title: "vieneelsenorViene el Señor", subtitle: "Salmo 93 (92) - Apocalipsis 1,5-7", category: ["PreCatecumenado","Entrada","Antiguo Testamento"],/cantos/resucito/v/vieneelsenor.html/cantos/resucito/v/vieneelsenor.html"},</v>
          </cell>
          <cell r="AJ226" t="str">
            <v>VIENE EL SEÑOR</v>
          </cell>
          <cell r="AK226" t="str">
            <v>vieneelseñor</v>
          </cell>
          <cell r="AL226" t="str">
            <v>Salmo 93 (92) - Apocalipsis 1,5-7</v>
          </cell>
          <cell r="AN226" t="str">
            <v>CANTO</v>
          </cell>
          <cell r="AO226" t="str">
            <v>VIENE EL SEÑOR</v>
          </cell>
          <cell r="AP226" t="str">
            <v>category: ["PreCatecumenado","Entrada","Antiguo Testamento"],</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Pentecostés</v>
          </cell>
          <cell r="S227" t="str">
            <v/>
          </cell>
          <cell r="U227" t="str">
            <v/>
          </cell>
          <cell r="W227" t="str">
            <v/>
          </cell>
          <cell r="Y227" t="str">
            <v/>
          </cell>
          <cell r="AA227" t="str">
            <v/>
          </cell>
          <cell r="AC227" t="str">
            <v>"],</v>
          </cell>
          <cell r="AD227" t="str">
            <v>/cantos/resucito/v/virgendelamaravilla.html</v>
          </cell>
          <cell r="AE227" t="str">
            <v>/cantos/resucito/v/virgendelamaravilla.html</v>
          </cell>
          <cell r="AF227" t="str">
            <v>"},</v>
          </cell>
          <cell r="AG227" t="str">
            <v>v</v>
          </cell>
          <cell r="AH227" t="str">
            <v>p</v>
          </cell>
          <cell r="AI227" t="str">
            <v>{id:226,title: "virgendelamaravillaVirgen de la maravilla", subtitle: "(Dante Allghlerl)", category: ["PreCatecumenado","Pentecostés"],/cantos/resucito/v/virgendelamaravilla.html/cantos/resucito/v/virgendelamaravilla.html"},</v>
          </cell>
          <cell r="AJ227" t="str">
            <v>VIRGEN DE LA MARAVILLA</v>
          </cell>
          <cell r="AK227" t="str">
            <v>virgendelamaravilla</v>
          </cell>
          <cell r="AL227" t="str">
            <v>(Dante Allghlerl)</v>
          </cell>
          <cell r="AN227" t="str">
            <v>CANTO</v>
          </cell>
          <cell r="AO227" t="str">
            <v>VIRGEN DE LA MARAVILLA</v>
          </cell>
          <cell r="AP227" t="str">
            <v>category: ["PreCatecumenado","Pentecostés"],</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Adviento</v>
          </cell>
          <cell r="S228" t="str">
            <v>","</v>
          </cell>
          <cell r="T228" t="str">
            <v>Final</v>
          </cell>
          <cell r="U228" t="str">
            <v>","</v>
          </cell>
          <cell r="V228" t="str">
            <v>Nuevo Testamento</v>
          </cell>
          <cell r="W228" t="str">
            <v/>
          </cell>
          <cell r="Y228" t="str">
            <v/>
          </cell>
          <cell r="AA228" t="str">
            <v/>
          </cell>
          <cell r="AC228" t="str">
            <v>"],</v>
          </cell>
          <cell r="AD228" t="str">
            <v>/cantos/resucito/v/vividalegres.html</v>
          </cell>
          <cell r="AE228" t="str">
            <v>/cantos/resucito/v/vividalegres.html</v>
          </cell>
          <cell r="AF228" t="str">
            <v>"},</v>
          </cell>
          <cell r="AG228" t="str">
            <v>v</v>
          </cell>
          <cell r="AH228" t="str">
            <v>p</v>
          </cell>
          <cell r="AI228" t="str">
            <v>{id:227,title: "vividalegresVivid alegres", subtitle: "Filipenses 4,4ss", category: ["PreCatecumenado","Adviento","Final","Nuevo Testamento"],/cantos/resucito/v/vividalegres.html/cantos/resucito/v/vividalegres.html"},</v>
          </cell>
          <cell r="AJ228" t="str">
            <v>VIVID ALEGRES</v>
          </cell>
          <cell r="AK228" t="str">
            <v>vividalegres</v>
          </cell>
          <cell r="AL228" t="str">
            <v>Filipenses 4,4ss</v>
          </cell>
          <cell r="AN228" t="str">
            <v>CANTO</v>
          </cell>
          <cell r="AO228" t="str">
            <v>VIVID ALEGRES</v>
          </cell>
          <cell r="AP228" t="str">
            <v>category: ["PreCatecumenado","Adviento","Final","Nuevo Testamento"],</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Pentecostés</v>
          </cell>
          <cell r="S229" t="str">
            <v/>
          </cell>
          <cell r="U229" t="str">
            <v/>
          </cell>
          <cell r="W229" t="str">
            <v/>
          </cell>
          <cell r="Y229" t="str">
            <v/>
          </cell>
          <cell r="AA229" t="str">
            <v/>
          </cell>
          <cell r="AC229" t="str">
            <v>"],</v>
          </cell>
          <cell r="AD229" t="str">
            <v>/cantos/resucito/v/vosotrossoislaluzdelmundo.html</v>
          </cell>
          <cell r="AE229" t="str">
            <v>/cantos/resucito/v/vosotrossoislaluzdelmundo.html</v>
          </cell>
          <cell r="AF229" t="str">
            <v>"},</v>
          </cell>
          <cell r="AG229" t="str">
            <v>v</v>
          </cell>
          <cell r="AH229" t="str">
            <v>p</v>
          </cell>
          <cell r="AI229" t="str">
            <v>{id:228,title: "vosotrossoislaluzdelmundoVosotros sois la luz del mundo", subtitle: "Mateo 5,14ss ", category: ["PreCatecumenado","Pentecostés"],/cantos/resucito/v/vosotrossoislaluzdelmundo.html/cantos/resucito/v/vosotrossoislaluzdelmundo.html"},</v>
          </cell>
          <cell r="AJ229" t="str">
            <v>VOSOTROS SOIS LA LUZ DEL MUNDO</v>
          </cell>
          <cell r="AK229" t="str">
            <v>vosotrossoislaluzdelmundo</v>
          </cell>
          <cell r="AL229" t="str">
            <v xml:space="preserve">Mateo 5,14ss </v>
          </cell>
          <cell r="AN229" t="str">
            <v>CANTO</v>
          </cell>
          <cell r="AO229" t="str">
            <v>VOSOTROS SOIS LA LUZ DEL MUNDO</v>
          </cell>
          <cell r="AP229" t="str">
            <v>category: ["PreCatecumenado","Pentecostés"],</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Adviento</v>
          </cell>
          <cell r="S230" t="str">
            <v>","</v>
          </cell>
          <cell r="T230" t="str">
            <v>Pentecostés</v>
          </cell>
          <cell r="U230" t="str">
            <v>","</v>
          </cell>
          <cell r="V230" t="str">
            <v>Antiguo Testamento</v>
          </cell>
          <cell r="W230" t="str">
            <v>","</v>
          </cell>
          <cell r="X230" t="str">
            <v>Nuevo Testamento</v>
          </cell>
          <cell r="Y230" t="str">
            <v/>
          </cell>
          <cell r="AA230" t="str">
            <v/>
          </cell>
          <cell r="AC230" t="str">
            <v>"],</v>
          </cell>
          <cell r="AD230" t="str">
            <v>/cantos/resucito/y/yavienemidios.html</v>
          </cell>
          <cell r="AE230" t="str">
            <v>/cantos/resucito/y/yavienemidios.html</v>
          </cell>
          <cell r="AF230" t="str">
            <v>"},</v>
          </cell>
          <cell r="AG230" t="str">
            <v>y</v>
          </cell>
          <cell r="AH230" t="str">
            <v>p</v>
          </cell>
          <cell r="AI230" t="str">
            <v>{id:229,title: "yavienemidiosYa viene mi Dios", subtitle: "Villancico (Kiko Argüello)", category: ["PreCatecumenado","Adviento","Pentecostés","Antiguo Testamento","Nuevo Testamento"],/cantos/resucito/y/yavienemidios.html/cantos/resucito/y/yavienemidios.html"},</v>
          </cell>
          <cell r="AJ230" t="str">
            <v>YA VIENE MI DIOS</v>
          </cell>
          <cell r="AK230" t="str">
            <v>yavienemidios</v>
          </cell>
          <cell r="AL230" t="str">
            <v>Villancico (Kiko Argüello)</v>
          </cell>
          <cell r="AN230" t="str">
            <v>CANTO</v>
          </cell>
          <cell r="AO230" t="str">
            <v>YA VIENE MI DIOS</v>
          </cell>
          <cell r="AP230" t="str">
            <v>category: ["PreCatecumenado","Adviento","Pentecostés","Antiguo Testamento","Nuevo Testamento"],</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Virgen</v>
          </cell>
          <cell r="S231" t="str">
            <v/>
          </cell>
          <cell r="U231" t="str">
            <v/>
          </cell>
          <cell r="W231" t="str">
            <v/>
          </cell>
          <cell r="Y231" t="str">
            <v/>
          </cell>
          <cell r="AA231" t="str">
            <v/>
          </cell>
          <cell r="AC231" t="str">
            <v>"],</v>
          </cell>
          <cell r="AD231" t="str">
            <v>/cantos/resucito/y/yahvehtueresmidios.html</v>
          </cell>
          <cell r="AE231" t="str">
            <v>/cantos/resucito/y/yahvehtueresmidios.html</v>
          </cell>
          <cell r="AF231" t="str">
            <v>"},</v>
          </cell>
          <cell r="AG231" t="str">
            <v>y</v>
          </cell>
          <cell r="AH231" t="str">
            <v>p</v>
          </cell>
          <cell r="AI231" t="str">
            <v>{id:230,title: "yahvehtueresmidiosYahveh, tú eres mi Dios", subtitle: "Isaías 25,1-8", category: ["PreCatecumenado","Virgen"],/cantos/resucito/y/yahvehtueresmidios.html/cantos/resucito/y/yahvehtueresmidios.html"},</v>
          </cell>
          <cell r="AJ231" t="str">
            <v>YAHVEH, TÚ ERES MI DIOS</v>
          </cell>
          <cell r="AK231" t="str">
            <v>yahveh,túeresmidios</v>
          </cell>
          <cell r="AL231" t="str">
            <v>Isaías 25,1-8</v>
          </cell>
          <cell r="AN231" t="str">
            <v>CANTO</v>
          </cell>
          <cell r="AO231" t="str">
            <v>YAHVEH, TÚ ERES MI DIOS</v>
          </cell>
          <cell r="AP231" t="str">
            <v>category: ["PreCatecumenado","Virgen"],</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Adviento</v>
          </cell>
          <cell r="S232" t="str">
            <v>","</v>
          </cell>
          <cell r="T232" t="str">
            <v>Niños</v>
          </cell>
          <cell r="U232" t="str">
            <v>","</v>
          </cell>
          <cell r="V232" t="str">
            <v>Nuevo Testamento</v>
          </cell>
          <cell r="W232" t="str">
            <v/>
          </cell>
          <cell r="Y232" t="str">
            <v/>
          </cell>
          <cell r="AA232" t="str">
            <v/>
          </cell>
          <cell r="AC232" t="str">
            <v>"],</v>
          </cell>
          <cell r="AD232" t="str">
            <v>/cantos/resucito/y/yoteamosenor.html</v>
          </cell>
          <cell r="AE232" t="str">
            <v>/cantos/resucito/y/yoteamosenor.html</v>
          </cell>
          <cell r="AF232" t="str">
            <v>"},</v>
          </cell>
          <cell r="AG232" t="str">
            <v>y</v>
          </cell>
          <cell r="AH232" t="str">
            <v>p</v>
          </cell>
          <cell r="AI232" t="str">
            <v>{id:231,title: "yoteamosenorYo te amo, Señor", subtitle: "Sal 18 (17)", category: ["PreCatecumenado","Adviento","Niños","Nuevo Testamento"],/cantos/resucito/y/yoteamosenor.html/cantos/resucito/y/yoteamosenor.html"},</v>
          </cell>
          <cell r="AJ232" t="str">
            <v>YO TE AMO, SEÑOR</v>
          </cell>
          <cell r="AK232" t="str">
            <v>yoteamo,señor</v>
          </cell>
          <cell r="AL232" t="str">
            <v>Sal 18 (17)</v>
          </cell>
          <cell r="AN232" t="str">
            <v>CANTO</v>
          </cell>
          <cell r="AO232" t="str">
            <v>YO TE AMO, SEÑOR</v>
          </cell>
          <cell r="AP232" t="str">
            <v>category: ["PreCatecumenado","Adviento","Niños","Nuevo Testamento"],</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Nuevo Testamento</v>
          </cell>
          <cell r="S233" t="str">
            <v/>
          </cell>
          <cell r="U233" t="str">
            <v/>
          </cell>
          <cell r="W233" t="str">
            <v/>
          </cell>
          <cell r="Y233" t="str">
            <v/>
          </cell>
          <cell r="AA233" t="str">
            <v/>
          </cell>
          <cell r="AC233" t="str">
            <v>"],</v>
          </cell>
          <cell r="AD233" t="str">
            <v>/cantos/resucito/y/yovengoareunir.html</v>
          </cell>
          <cell r="AE233" t="str">
            <v>/cantos/resucito/y/yovengoareunir.html</v>
          </cell>
          <cell r="AF233" t="str">
            <v>"},</v>
          </cell>
          <cell r="AG233" t="str">
            <v>y</v>
          </cell>
          <cell r="AH233" t="str">
            <v>p</v>
          </cell>
          <cell r="AI233" t="str">
            <v>{id:232,title: "yovengoareunirYo vengo a reunir", subtitle: "Isaías 66,18-21", category: ["PreCatecumenado","Nuevo Testamento"],/cantos/resucito/y/yovengoareunir.html/cantos/resucito/y/yovengoareunir.html"},</v>
          </cell>
          <cell r="AJ233" t="str">
            <v>YO VENGO A REUNIR</v>
          </cell>
          <cell r="AK233" t="str">
            <v>yovengoareunir</v>
          </cell>
          <cell r="AL233" t="str">
            <v>Isaías 66,18-21</v>
          </cell>
          <cell r="AN233" t="str">
            <v>CANTO</v>
          </cell>
          <cell r="AO233" t="str">
            <v>YO VENGO A REUNIR</v>
          </cell>
          <cell r="AP233" t="str">
            <v>category: ["PreCatecumenado","Nuevo Testamento"],</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Navidad</v>
          </cell>
          <cell r="S234" t="str">
            <v>","</v>
          </cell>
          <cell r="T234" t="str">
            <v>Niños</v>
          </cell>
          <cell r="U234" t="str">
            <v/>
          </cell>
          <cell r="W234" t="str">
            <v/>
          </cell>
          <cell r="Y234" t="str">
            <v/>
          </cell>
          <cell r="AA234" t="str">
            <v/>
          </cell>
          <cell r="AC234" t="str">
            <v>"],</v>
          </cell>
          <cell r="AD234" t="str">
            <v>/cantos/resucito/z/zaqueo.html</v>
          </cell>
          <cell r="AE234" t="str">
            <v>/cantos/resucito/z/zaqueo.html</v>
          </cell>
          <cell r="AF234" t="str">
            <v>"},</v>
          </cell>
          <cell r="AG234" t="str">
            <v>z</v>
          </cell>
          <cell r="AH234" t="str">
            <v>p</v>
          </cell>
          <cell r="AI234" t="str">
            <v>{id:233,title: "zaqueoZaqueo", subtitle: "Lucas 19,1-10", category: ["PreCatecumenado","Navidad","Niños"],/cantos/resucito/z/zaqueo.html/cantos/resucito/z/zaqueo.html"},</v>
          </cell>
          <cell r="AJ234" t="str">
            <v>ZAQUEO</v>
          </cell>
          <cell r="AK234" t="str">
            <v>zaqueo</v>
          </cell>
          <cell r="AL234" t="str">
            <v>Lucas 19,1-10</v>
          </cell>
          <cell r="AN234" t="str">
            <v>CANTO</v>
          </cell>
          <cell r="AO234" t="str">
            <v>ZAQUEO</v>
          </cell>
          <cell r="AP234" t="str">
            <v>category: ["PreCatecumenado","Navidad","Niños"],</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Cuaresma</v>
          </cell>
          <cell r="S235" t="str">
            <v>","</v>
          </cell>
          <cell r="T235" t="str">
            <v>Laudes/Visperas</v>
          </cell>
          <cell r="U235" t="str">
            <v>","</v>
          </cell>
          <cell r="V235" t="str">
            <v>Antiguo Testamento</v>
          </cell>
          <cell r="W235" t="str">
            <v/>
          </cell>
          <cell r="Y235" t="str">
            <v/>
          </cell>
          <cell r="AA235" t="str">
            <v/>
          </cell>
          <cell r="AC235" t="str">
            <v>"],</v>
          </cell>
          <cell r="AD235" t="str">
            <v>/cantos/resucito/p/prountuariodeacordes.html</v>
          </cell>
          <cell r="AE235" t="str">
            <v>/cantos/resucito/p/prountuariodeacordes.html</v>
          </cell>
          <cell r="AF235" t="str">
            <v>"},</v>
          </cell>
          <cell r="AG235" t="str">
            <v>p</v>
          </cell>
          <cell r="AH235" t="str">
            <v>p</v>
          </cell>
          <cell r="AI235" t="str">
            <v>{id:234,title: "prountuariodeacordesPrountuario de Acordes", subtitle: "Notas", category: ["PreCatecumenado","Cuaresma","Laudes/Visperas","Antiguo Testamento"],/cantos/resucito/p/prountuariodeacordes.html/cantos/resucito/p/prountuariodeacordes.html"},</v>
          </cell>
          <cell r="AJ235" t="str">
            <v>PROUNTUARIO DE ACORDES</v>
          </cell>
          <cell r="AK235" t="str">
            <v>prountuariodeacordes</v>
          </cell>
          <cell r="AL235" t="str">
            <v>Notas</v>
          </cell>
          <cell r="AN235" t="str">
            <v>CANTO</v>
          </cell>
          <cell r="AO235" t="str">
            <v>PROUNTUARIO DE ACORDES</v>
          </cell>
          <cell r="AP235" t="str">
            <v>category: ["PreCatecumenado","Cuaresma","Laudes/Visperas","Antiguo Testamento"],</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Antiguo Testamento</v>
          </cell>
          <cell r="S236" t="str">
            <v/>
          </cell>
          <cell r="U236" t="str">
            <v/>
          </cell>
          <cell r="W236" t="str">
            <v/>
          </cell>
          <cell r="Y236" t="str">
            <v/>
          </cell>
          <cell r="AA236" t="str">
            <v/>
          </cell>
          <cell r="AC236" t="str">
            <v>"],</v>
          </cell>
          <cell r="AD236" t="str">
            <v>/cantos/resucito/l/librodecantoenpdf.html</v>
          </cell>
          <cell r="AE236" t="str">
            <v>/cantos/resucito/l/librodecantoenpdf.html</v>
          </cell>
          <cell r="AF236" t="str">
            <v>"},</v>
          </cell>
          <cell r="AG236" t="str">
            <v>l</v>
          </cell>
          <cell r="AH236" t="str">
            <v>c</v>
          </cell>
          <cell r="AI236" t="str">
            <v>{id:235,title: "librodecantoenpdfLibro de Canto en PDF", subtitle: "Cantos del Camino Neo Catecumenal ", category: ["Catecumenado","Antiguo Testamento"],/cantos/resucito/l/librodecantoenpdf.html/cantos/resucito/l/librodecantoenpdf.html"},</v>
          </cell>
          <cell r="AJ236" t="str">
            <v>LIBRO DE CANTO EN PDF</v>
          </cell>
          <cell r="AK236" t="str">
            <v>librodecantoenpdf</v>
          </cell>
          <cell r="AL236" t="str">
            <v xml:space="preserve">Cantos del Camino Neo Catecumenal </v>
          </cell>
          <cell r="AN236" t="str">
            <v>CANTO</v>
          </cell>
          <cell r="AO236" t="str">
            <v>LIBRO DE CANTO EN PDF</v>
          </cell>
          <cell r="AP236" t="str">
            <v>category: ["Catecumenado","Antiguo Testamento"],</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Entrada</v>
          </cell>
          <cell r="S237" t="str">
            <v>","</v>
          </cell>
          <cell r="T237" t="str">
            <v>Final</v>
          </cell>
          <cell r="U237" t="str">
            <v>","</v>
          </cell>
          <cell r="V237" t="str">
            <v>Antiguo Testamento</v>
          </cell>
          <cell r="W237" t="str">
            <v/>
          </cell>
          <cell r="Y237" t="str">
            <v/>
          </cell>
          <cell r="AA237" t="str">
            <v/>
          </cell>
          <cell r="AC237" t="str">
            <v>"],</v>
          </cell>
          <cell r="AD237" t="str">
            <v>/cantos/resucito//.html</v>
          </cell>
          <cell r="AE237" t="str">
            <v>/cantos/resucito//.html</v>
          </cell>
          <cell r="AF237" t="str">
            <v>"},</v>
          </cell>
          <cell r="AG237" t="str">
            <v/>
          </cell>
          <cell r="AH237" t="str">
            <v/>
          </cell>
          <cell r="AI237" t="str">
            <v>{id:,title: "", subtitle: "", category: ["","Entrada","Final","Antiguo Testamento"],/cantos/resucito//.html/cantos/resucito//.html"},</v>
          </cell>
          <cell r="AJ237" t="str">
            <v/>
          </cell>
          <cell r="AK237" t="str">
            <v/>
          </cell>
          <cell r="AL237">
            <v>0</v>
          </cell>
          <cell r="AN237" t="str">
            <v>CANTO</v>
          </cell>
          <cell r="AO237" t="str">
            <v/>
          </cell>
          <cell r="AP237" t="str">
            <v>category: ["","Entrada","Final","Antiguo Testamento"],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Cuaresma</v>
          </cell>
          <cell r="S238" t="str">
            <v>","</v>
          </cell>
          <cell r="T238" t="str">
            <v>Laudes/Visperas</v>
          </cell>
          <cell r="U238" t="str">
            <v>","</v>
          </cell>
          <cell r="V238" t="str">
            <v>Entrada</v>
          </cell>
          <cell r="W238" t="str">
            <v>","</v>
          </cell>
          <cell r="X238" t="str">
            <v>Comunión</v>
          </cell>
          <cell r="Y238" t="str">
            <v>","</v>
          </cell>
          <cell r="Z238" t="str">
            <v>Nuevo Testamento</v>
          </cell>
          <cell r="AA238" t="str">
            <v/>
          </cell>
          <cell r="AC238" t="str">
            <v>"],</v>
          </cell>
          <cell r="AD238" t="str">
            <v>/cantos/resucito//.html</v>
          </cell>
          <cell r="AE238" t="str">
            <v>/cantos/resucito//.html</v>
          </cell>
          <cell r="AF238" t="str">
            <v>"},</v>
          </cell>
          <cell r="AG238" t="str">
            <v/>
          </cell>
          <cell r="AH238" t="str">
            <v/>
          </cell>
          <cell r="AI238" t="str">
            <v>{id:,title: "", subtitle: "", category: ["","Cuaresma","Laudes/Visperas","Entrada","Comunión","Nuevo Testamento"],/cantos/resucito//.html/cantos/resucito//.html"},</v>
          </cell>
          <cell r="AJ238" t="str">
            <v/>
          </cell>
          <cell r="AK238" t="str">
            <v/>
          </cell>
          <cell r="AL238">
            <v>0</v>
          </cell>
          <cell r="AN238" t="str">
            <v>CANTO</v>
          </cell>
          <cell r="AO238" t="str">
            <v/>
          </cell>
          <cell r="AP238" t="str">
            <v>category: ["","Cuaresma","Laudes/Visperas","Entrada","Comunión","Nuevo Testamento"],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Q239" t="str">
            <v>","</v>
          </cell>
          <cell r="R239" t="str">
            <v>Notas</v>
          </cell>
          <cell r="S239" t="str">
            <v/>
          </cell>
          <cell r="U239" t="str">
            <v/>
          </cell>
          <cell r="W239" t="str">
            <v/>
          </cell>
          <cell r="Y239" t="str">
            <v/>
          </cell>
          <cell r="AA239" t="str">
            <v/>
          </cell>
          <cell r="AC239" t="str">
            <v>"],</v>
          </cell>
          <cell r="AD239" t="str">
            <v>/cantos/resucito//.html</v>
          </cell>
          <cell r="AE239" t="str">
            <v>/cantos/resucito//.html</v>
          </cell>
          <cell r="AF239" t="str">
            <v>"},</v>
          </cell>
          <cell r="AG239" t="str">
            <v/>
          </cell>
          <cell r="AH239" t="str">
            <v/>
          </cell>
          <cell r="AI239" t="str">
            <v>{id:,title: "", subtitle: "", category: ["","Notas"],/cantos/resucito//.html/cantos/resucito//.html"},</v>
          </cell>
          <cell r="AJ239" t="str">
            <v/>
          </cell>
          <cell r="AK239" t="str">
            <v/>
          </cell>
          <cell r="AL239">
            <v>0</v>
          </cell>
          <cell r="AN239" t="str">
            <v>CANTO</v>
          </cell>
          <cell r="AO239" t="str">
            <v/>
          </cell>
          <cell r="AP239" t="str">
            <v>category: ["","Notas"],</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Q240" t="str">
            <v>","</v>
          </cell>
          <cell r="R240" t="str">
            <v>Autor: Kiko Argüelo</v>
          </cell>
          <cell r="S240" t="str">
            <v/>
          </cell>
          <cell r="U240" t="str">
            <v/>
          </cell>
          <cell r="W240" t="str">
            <v/>
          </cell>
          <cell r="Y240" t="str">
            <v/>
          </cell>
          <cell r="AA240" t="str">
            <v/>
          </cell>
          <cell r="AC240" t="str">
            <v>"],</v>
          </cell>
          <cell r="AD240" t="str">
            <v>/cantos/resucito//.html</v>
          </cell>
          <cell r="AE240" t="str">
            <v>/cantos/src/doc/resucito.pdf</v>
          </cell>
          <cell r="AF240" t="str">
            <v>"},</v>
          </cell>
          <cell r="AG240" t="str">
            <v/>
          </cell>
          <cell r="AH240" t="str">
            <v/>
          </cell>
          <cell r="AI240" t="str">
            <v>{id:,title: "", subtitle: "", category: ["","Autor: Kiko Argüelo"],/cantos/resucito//.html/cantos/src/doc/resucito.pdf"},</v>
          </cell>
          <cell r="AJ240" t="str">
            <v/>
          </cell>
          <cell r="AK240" t="str">
            <v/>
          </cell>
          <cell r="AL240">
            <v>0</v>
          </cell>
          <cell r="AN240" t="str">
            <v>CANTO</v>
          </cell>
          <cell r="AO240" t="str">
            <v/>
          </cell>
          <cell r="AP240" t="str">
            <v>category: ["","Autor: Kiko Argüelo"],</v>
          </cell>
        </row>
      </sheetData>
      <sheetData sheetId="18">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trlProp" Target="../ctrlProps/ctrlProp62.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62.xml"/><Relationship Id="rId1" Type="http://schemas.openxmlformats.org/officeDocument/2006/relationships/printerSettings" Target="../printerSettings/printerSettings62.bin"/><Relationship Id="rId4" Type="http://schemas.openxmlformats.org/officeDocument/2006/relationships/ctrlProp" Target="../ctrlProps/ctrlProp63.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63.xml"/><Relationship Id="rId1" Type="http://schemas.openxmlformats.org/officeDocument/2006/relationships/printerSettings" Target="../printerSettings/printerSettings63.bin"/><Relationship Id="rId4" Type="http://schemas.openxmlformats.org/officeDocument/2006/relationships/ctrlProp" Target="../ctrlProps/ctrlProp64.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64.xml"/><Relationship Id="rId1" Type="http://schemas.openxmlformats.org/officeDocument/2006/relationships/printerSettings" Target="../printerSettings/printerSettings64.bin"/><Relationship Id="rId4" Type="http://schemas.openxmlformats.org/officeDocument/2006/relationships/ctrlProp" Target="../ctrlProps/ctrlProp65.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65.xml"/><Relationship Id="rId1" Type="http://schemas.openxmlformats.org/officeDocument/2006/relationships/printerSettings" Target="../printerSettings/printerSettings65.bin"/><Relationship Id="rId4" Type="http://schemas.openxmlformats.org/officeDocument/2006/relationships/ctrlProp" Target="../ctrlProps/ctrlProp66.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6.xml"/><Relationship Id="rId1" Type="http://schemas.openxmlformats.org/officeDocument/2006/relationships/printerSettings" Target="../printerSettings/printerSettings66.bin"/><Relationship Id="rId4" Type="http://schemas.openxmlformats.org/officeDocument/2006/relationships/ctrlProp" Target="../ctrlProps/ctrlProp6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44" t="str" cm="1">
        <f t="array" aca="1" ref="B1" ca="1">MID(CELL("filename", B1), FIND("]", CELL("filename", B1)) + 1, 255)</f>
        <v>Indice</v>
      </c>
      <c r="C1" s="344"/>
      <c r="D1" s="344"/>
      <c r="E1" s="344"/>
      <c r="F1" s="63"/>
      <c r="G1" s="345"/>
      <c r="H1" s="345"/>
    </row>
    <row r="2" spans="1:8" ht="26.1" customHeight="1" x14ac:dyDescent="0.45">
      <c r="A2" s="58" t="s">
        <v>222</v>
      </c>
      <c r="B2" s="58" t="s">
        <v>142</v>
      </c>
      <c r="C2" s="58"/>
      <c r="D2" s="58"/>
      <c r="E2" s="58"/>
      <c r="F2" s="59"/>
      <c r="G2" s="59"/>
      <c r="H2" s="59"/>
    </row>
    <row r="3" spans="1:8" ht="26.1" customHeight="1" x14ac:dyDescent="0.45">
      <c r="A3" s="58" t="s">
        <v>3062</v>
      </c>
      <c r="B3" s="58" t="s">
        <v>143</v>
      </c>
      <c r="C3" s="58"/>
      <c r="D3" s="58"/>
      <c r="E3" s="58"/>
      <c r="F3" s="59"/>
      <c r="G3" s="59"/>
      <c r="H3" s="59"/>
    </row>
    <row r="4" spans="1:8" ht="26.1" customHeight="1" x14ac:dyDescent="0.45">
      <c r="A4" s="58" t="s">
        <v>3174</v>
      </c>
      <c r="B4" s="58" t="s">
        <v>3043</v>
      </c>
      <c r="C4" s="58"/>
      <c r="D4" s="58"/>
      <c r="E4" s="58"/>
      <c r="F4" s="59"/>
      <c r="G4" s="59"/>
      <c r="H4" s="59"/>
    </row>
    <row r="5" spans="1:8" ht="26.1" customHeight="1" x14ac:dyDescent="0.45">
      <c r="A5" s="58" t="s">
        <v>3175</v>
      </c>
      <c r="B5" s="58" t="s">
        <v>3044</v>
      </c>
      <c r="C5" s="58"/>
      <c r="D5" s="58"/>
      <c r="E5" s="58"/>
      <c r="F5" s="59"/>
      <c r="G5" s="59"/>
      <c r="H5" s="59"/>
    </row>
    <row r="6" spans="1:8" ht="26.1" customHeight="1" x14ac:dyDescent="0.45">
      <c r="A6" s="58" t="s">
        <v>2444</v>
      </c>
      <c r="B6" s="58" t="s">
        <v>3045</v>
      </c>
      <c r="C6" s="58"/>
      <c r="D6" s="58"/>
      <c r="E6" s="58"/>
      <c r="F6" s="59"/>
      <c r="G6" s="59"/>
      <c r="H6" s="59"/>
    </row>
    <row r="7" spans="1:8" ht="26.1" customHeight="1" x14ac:dyDescent="0.45">
      <c r="A7" s="58" t="s">
        <v>2321</v>
      </c>
      <c r="B7" s="58" t="s">
        <v>146</v>
      </c>
      <c r="C7" s="58"/>
      <c r="D7" s="58"/>
      <c r="E7" s="58"/>
      <c r="F7" s="59"/>
      <c r="G7" s="59"/>
      <c r="H7" s="59"/>
    </row>
    <row r="8" spans="1:8" ht="26.1" customHeight="1" x14ac:dyDescent="0.45">
      <c r="A8" s="58" t="s">
        <v>2445</v>
      </c>
      <c r="B8" s="58" t="s">
        <v>3046</v>
      </c>
      <c r="C8" s="58"/>
      <c r="D8" s="58"/>
      <c r="E8" s="58"/>
      <c r="F8" s="59"/>
      <c r="G8" s="59"/>
      <c r="H8" s="59"/>
    </row>
    <row r="9" spans="1:8" ht="26.1" customHeight="1" x14ac:dyDescent="0.45">
      <c r="A9" s="58" t="s">
        <v>1133</v>
      </c>
      <c r="B9" s="58" t="s">
        <v>3047</v>
      </c>
      <c r="C9" s="58"/>
      <c r="D9" s="58"/>
      <c r="E9" s="58"/>
      <c r="F9" s="59"/>
      <c r="G9" s="59"/>
      <c r="H9" s="59"/>
    </row>
    <row r="10" spans="1:8" ht="26.1" customHeight="1" x14ac:dyDescent="0.45">
      <c r="A10" s="58" t="s">
        <v>2254</v>
      </c>
      <c r="B10" s="58" t="s">
        <v>3048</v>
      </c>
      <c r="C10" s="58"/>
      <c r="D10" s="58"/>
      <c r="E10" s="59"/>
      <c r="F10" s="59"/>
      <c r="G10" s="59"/>
      <c r="H10" s="59"/>
    </row>
    <row r="11" spans="1:8" ht="26.1" customHeight="1" x14ac:dyDescent="0.45">
      <c r="A11" s="58" t="s">
        <v>162</v>
      </c>
      <c r="B11" s="58" t="s">
        <v>3049</v>
      </c>
      <c r="C11" s="58"/>
      <c r="D11" s="58"/>
      <c r="E11" s="59"/>
      <c r="F11" s="59"/>
      <c r="G11" s="59"/>
      <c r="H11" s="59"/>
    </row>
    <row r="12" spans="1:8" ht="26.1" customHeight="1" x14ac:dyDescent="0.45">
      <c r="A12" s="58" t="s">
        <v>1138</v>
      </c>
      <c r="B12" s="58" t="s">
        <v>155</v>
      </c>
      <c r="C12" s="58"/>
      <c r="D12" s="58"/>
      <c r="E12" s="59"/>
      <c r="F12" s="59"/>
      <c r="G12" s="59"/>
      <c r="H12" s="59"/>
    </row>
    <row r="13" spans="1:8" ht="26.1" customHeight="1" x14ac:dyDescent="0.45">
      <c r="A13" s="58" t="s">
        <v>1137</v>
      </c>
      <c r="B13" s="58" t="s">
        <v>3050</v>
      </c>
      <c r="C13" s="58"/>
      <c r="D13" s="58"/>
      <c r="E13" s="59"/>
      <c r="F13" s="59"/>
      <c r="G13" s="59"/>
      <c r="H13" s="59"/>
    </row>
    <row r="14" spans="1:8" ht="26.1" customHeight="1" x14ac:dyDescent="0.45">
      <c r="A14" s="58" t="s">
        <v>1157</v>
      </c>
      <c r="B14" s="58" t="s">
        <v>159</v>
      </c>
      <c r="C14" s="58"/>
      <c r="D14" s="58"/>
      <c r="E14" s="59"/>
      <c r="F14" s="59"/>
      <c r="G14" s="59"/>
      <c r="H14" s="59"/>
    </row>
    <row r="15" spans="1:8" ht="26.1" customHeight="1" x14ac:dyDescent="0.45">
      <c r="A15" s="58" t="s">
        <v>1420</v>
      </c>
      <c r="B15" s="58" t="s">
        <v>160</v>
      </c>
      <c r="C15" s="58"/>
      <c r="D15" s="58"/>
      <c r="E15" s="59"/>
      <c r="F15" s="59"/>
      <c r="G15" s="59"/>
      <c r="H15" s="59"/>
    </row>
    <row r="16" spans="1:8" ht="26.1" customHeight="1" x14ac:dyDescent="0.45">
      <c r="A16" s="58" t="s">
        <v>1163</v>
      </c>
      <c r="B16" s="58" t="s">
        <v>3051</v>
      </c>
      <c r="C16" s="58"/>
      <c r="D16" s="58"/>
      <c r="E16" s="59"/>
      <c r="F16" s="59"/>
      <c r="G16" s="59"/>
      <c r="H16" s="59"/>
    </row>
    <row r="17" spans="1:8" ht="26.1" customHeight="1" x14ac:dyDescent="0.45">
      <c r="A17" s="58" t="s">
        <v>1136</v>
      </c>
      <c r="B17" s="58" t="s">
        <v>3052</v>
      </c>
      <c r="C17" s="58"/>
      <c r="D17" s="58"/>
      <c r="E17" s="59"/>
      <c r="F17" s="59"/>
      <c r="G17" s="59"/>
      <c r="H17" s="59"/>
    </row>
    <row r="18" spans="1:8" ht="26.1" customHeight="1" x14ac:dyDescent="0.45">
      <c r="A18" s="58" t="s">
        <v>308</v>
      </c>
      <c r="B18" s="58" t="s">
        <v>163</v>
      </c>
      <c r="C18" s="58"/>
      <c r="D18" s="58"/>
      <c r="E18" s="59"/>
      <c r="F18" s="59"/>
      <c r="G18" s="59"/>
      <c r="H18" s="59"/>
    </row>
    <row r="19" spans="1:8" ht="26.1" customHeight="1" x14ac:dyDescent="0.45">
      <c r="A19" s="58" t="s">
        <v>2264</v>
      </c>
      <c r="B19" s="58" t="s">
        <v>3053</v>
      </c>
      <c r="C19" s="58"/>
      <c r="D19" s="58"/>
      <c r="E19" s="59"/>
      <c r="F19" s="59"/>
      <c r="G19" s="59"/>
      <c r="H19" s="59"/>
    </row>
    <row r="20" spans="1:8" ht="24" x14ac:dyDescent="0.45">
      <c r="A20" s="58" t="s">
        <v>2265</v>
      </c>
      <c r="B20" s="58" t="s">
        <v>3054</v>
      </c>
      <c r="C20" s="58"/>
      <c r="D20" s="58"/>
      <c r="E20" s="58"/>
      <c r="F20" s="58"/>
      <c r="G20" s="58"/>
      <c r="H20" s="58"/>
    </row>
    <row r="21" spans="1:8" ht="24" x14ac:dyDescent="0.45">
      <c r="A21" s="58" t="s">
        <v>2266</v>
      </c>
      <c r="B21" s="58" t="s">
        <v>166</v>
      </c>
      <c r="C21" s="58"/>
      <c r="D21" s="58"/>
      <c r="E21" s="58"/>
      <c r="F21" s="58"/>
      <c r="G21" s="58"/>
      <c r="H21" s="58"/>
    </row>
    <row r="22" spans="1:8" ht="24" x14ac:dyDescent="0.45">
      <c r="A22" s="58" t="s">
        <v>1135</v>
      </c>
      <c r="B22" s="58" t="s">
        <v>1961</v>
      </c>
      <c r="C22" s="58"/>
      <c r="D22" s="58"/>
      <c r="E22" s="58"/>
      <c r="F22" s="58"/>
      <c r="G22" s="58"/>
      <c r="H22" s="58"/>
    </row>
    <row r="23" spans="1:8" ht="24" x14ac:dyDescent="0.45">
      <c r="A23" s="58" t="s">
        <v>772</v>
      </c>
      <c r="B23" s="58"/>
      <c r="C23" s="58"/>
      <c r="D23" s="58"/>
      <c r="E23" s="58"/>
      <c r="F23" s="58"/>
      <c r="G23" s="58"/>
      <c r="H23" s="58"/>
    </row>
    <row r="24" spans="1:8" ht="24" x14ac:dyDescent="0.45">
      <c r="A24" s="58" t="s">
        <v>2319</v>
      </c>
      <c r="B24" s="58"/>
      <c r="C24" s="58"/>
      <c r="D24" s="58"/>
      <c r="E24" s="58"/>
      <c r="F24" s="58"/>
      <c r="G24" s="58"/>
      <c r="H24" s="58"/>
    </row>
    <row r="25" spans="1:8" ht="24" x14ac:dyDescent="0.45">
      <c r="A25" s="58" t="s">
        <v>2320</v>
      </c>
      <c r="B25" s="58"/>
      <c r="C25" s="58"/>
      <c r="D25" s="58"/>
      <c r="E25" s="58"/>
      <c r="F25" s="58"/>
      <c r="G25" s="58"/>
      <c r="H25" s="58"/>
    </row>
    <row r="26" spans="1:8" ht="24" x14ac:dyDescent="0.45">
      <c r="A26" s="58" t="s">
        <v>2268</v>
      </c>
      <c r="B26" s="58"/>
      <c r="C26" s="58"/>
      <c r="D26" s="58"/>
      <c r="E26" s="58"/>
      <c r="F26" s="58"/>
      <c r="G26" s="58"/>
      <c r="H26" s="58"/>
    </row>
    <row r="27" spans="1:8" ht="24" x14ac:dyDescent="0.45">
      <c r="A27" s="58" t="s">
        <v>2318</v>
      </c>
      <c r="B27" s="58"/>
      <c r="C27" s="58"/>
      <c r="D27" s="58"/>
      <c r="E27" s="58"/>
      <c r="F27" s="58"/>
      <c r="G27" s="58"/>
      <c r="H27" s="58"/>
    </row>
    <row r="28" spans="1:8" ht="24" x14ac:dyDescent="0.45">
      <c r="A28" s="58" t="s">
        <v>2443</v>
      </c>
      <c r="B28" s="58"/>
      <c r="C28" s="58"/>
      <c r="D28" s="58"/>
      <c r="E28" s="58"/>
      <c r="F28" s="58"/>
      <c r="G28" s="58"/>
      <c r="H28" s="58"/>
    </row>
    <row r="29" spans="1:8" ht="24" x14ac:dyDescent="0.45">
      <c r="A29" s="58" t="s">
        <v>124</v>
      </c>
      <c r="B29" s="58"/>
      <c r="C29" s="58"/>
      <c r="D29" s="58"/>
      <c r="E29" s="58"/>
      <c r="F29" s="58"/>
      <c r="G29" s="58"/>
      <c r="H29" s="58"/>
    </row>
    <row r="30" spans="1:8" ht="24" x14ac:dyDescent="0.45">
      <c r="A30" s="58" t="s">
        <v>125</v>
      </c>
      <c r="B30" s="58"/>
      <c r="C30" s="58"/>
      <c r="D30" s="58"/>
      <c r="E30" s="58"/>
      <c r="F30" s="58"/>
      <c r="G30" s="58"/>
      <c r="H30" s="58"/>
    </row>
    <row r="31" spans="1:8" ht="24" x14ac:dyDescent="0.45">
      <c r="A31" s="58" t="s">
        <v>2389</v>
      </c>
      <c r="B31" s="58"/>
      <c r="C31" s="58"/>
      <c r="D31" s="58"/>
      <c r="E31" s="58"/>
      <c r="F31" s="58"/>
      <c r="G31" s="58"/>
      <c r="H31" s="58"/>
    </row>
    <row r="32" spans="1:8" ht="24" x14ac:dyDescent="0.45">
      <c r="A32" s="58" t="s">
        <v>131</v>
      </c>
      <c r="B32" s="58"/>
      <c r="C32" s="58"/>
      <c r="D32" s="58"/>
      <c r="E32" s="58"/>
      <c r="F32" s="58"/>
      <c r="G32" s="58"/>
      <c r="H32" s="58"/>
    </row>
    <row r="33" spans="1:8" ht="24" x14ac:dyDescent="0.45">
      <c r="A33" s="58" t="s">
        <v>132</v>
      </c>
      <c r="B33" s="58"/>
      <c r="C33" s="58"/>
      <c r="D33" s="58"/>
      <c r="E33" s="58"/>
      <c r="F33" s="58"/>
      <c r="G33" s="58"/>
      <c r="H33" s="58"/>
    </row>
    <row r="34" spans="1:8" ht="24" x14ac:dyDescent="0.45">
      <c r="A34" s="58" t="s">
        <v>133</v>
      </c>
      <c r="B34" s="58"/>
      <c r="C34" s="58"/>
      <c r="D34" s="58"/>
      <c r="E34" s="58"/>
      <c r="F34" s="58"/>
      <c r="G34" s="58"/>
      <c r="H34" s="58"/>
    </row>
    <row r="35" spans="1:8" ht="24" x14ac:dyDescent="0.45">
      <c r="A35" s="58" t="s">
        <v>2521</v>
      </c>
      <c r="B35" s="58"/>
      <c r="C35" s="58"/>
      <c r="D35" s="58"/>
      <c r="E35" s="58"/>
      <c r="F35" s="58"/>
      <c r="G35" s="58"/>
      <c r="H35" s="58"/>
    </row>
    <row r="36" spans="1:8" ht="24" x14ac:dyDescent="0.45">
      <c r="A36" s="58" t="s">
        <v>136</v>
      </c>
      <c r="B36" s="58"/>
      <c r="C36" s="58"/>
      <c r="D36" s="58"/>
      <c r="E36" s="58"/>
      <c r="F36" s="58"/>
      <c r="G36" s="58"/>
      <c r="H36" s="58"/>
    </row>
    <row r="37" spans="1:8" ht="24" x14ac:dyDescent="0.45">
      <c r="A37" s="58" t="s">
        <v>137</v>
      </c>
      <c r="B37" s="58"/>
      <c r="C37" s="58"/>
      <c r="D37" s="58"/>
      <c r="E37" s="58"/>
      <c r="F37" s="58"/>
      <c r="G37" s="58"/>
      <c r="H37" s="58"/>
    </row>
    <row r="38" spans="1:8" ht="24" x14ac:dyDescent="0.45">
      <c r="A38" s="58" t="s">
        <v>2629</v>
      </c>
      <c r="B38" s="58"/>
      <c r="C38" s="58"/>
      <c r="D38" s="58"/>
      <c r="E38" s="58"/>
      <c r="F38" s="58"/>
      <c r="G38" s="58"/>
      <c r="H38" s="58"/>
    </row>
    <row r="39" spans="1:8" ht="24" x14ac:dyDescent="0.45">
      <c r="A39" s="58" t="s">
        <v>140</v>
      </c>
      <c r="B39" s="58"/>
      <c r="C39" s="58"/>
      <c r="D39" s="58"/>
      <c r="E39" s="58"/>
      <c r="F39" s="58"/>
      <c r="G39" s="58"/>
      <c r="H39" s="58"/>
    </row>
    <row r="40" spans="1:8" ht="24" x14ac:dyDescent="0.4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5.5" thickTop="1" thickBot="1" x14ac:dyDescent="0.4">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5.5" thickTop="1" thickBot="1" x14ac:dyDescent="0.4">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5.5" thickTop="1" thickBot="1" x14ac:dyDescent="0.4">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5.5" thickTop="1" thickBot="1" x14ac:dyDescent="0.4">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5.5" thickTop="1" thickBot="1" x14ac:dyDescent="0.4">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5.5" thickTop="1" thickBot="1" x14ac:dyDescent="0.4">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5.5" thickTop="1" thickBot="1" x14ac:dyDescent="0.4">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5.5" thickTop="1" thickBot="1" x14ac:dyDescent="0.4">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5.5" thickTop="1" thickBot="1" x14ac:dyDescent="0.4">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5.5" thickTop="1" thickBot="1" x14ac:dyDescent="0.4">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5.5" thickTop="1" thickBot="1" x14ac:dyDescent="0.4">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5.5" thickTop="1" thickBot="1" x14ac:dyDescent="0.4">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5.5" thickTop="1" thickBot="1" x14ac:dyDescent="0.4">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75" thickTop="1" thickBot="1" x14ac:dyDescent="0.4">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5.5" thickTop="1" thickBot="1" x14ac:dyDescent="0.4">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5.5" thickTop="1" thickBot="1" x14ac:dyDescent="0.4">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5.5" thickTop="1" thickBot="1" x14ac:dyDescent="0.4">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5.5" thickTop="1" thickBot="1" x14ac:dyDescent="0.4">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5.5" thickTop="1" thickBot="1" x14ac:dyDescent="0.4">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5.5" thickTop="1" thickBot="1" x14ac:dyDescent="0.4">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5.5" thickTop="1" thickBot="1" x14ac:dyDescent="0.4">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5.5" thickTop="1" thickBot="1" x14ac:dyDescent="0.4">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5.5" thickTop="1" thickBot="1" x14ac:dyDescent="0.4">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5.5" thickTop="1" thickBot="1" x14ac:dyDescent="0.4">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5.5" thickTop="1" thickBot="1" x14ac:dyDescent="0.4">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5.5" thickTop="1" thickBot="1" x14ac:dyDescent="0.4">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5.5" thickTop="1" thickBot="1" x14ac:dyDescent="0.4">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5.5" thickTop="1" thickBot="1" x14ac:dyDescent="0.4">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5.5" thickTop="1" thickBot="1" x14ac:dyDescent="0.4">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5.5" thickTop="1" thickBot="1" x14ac:dyDescent="0.4">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5.5" thickTop="1" thickBot="1" x14ac:dyDescent="0.4">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x14ac:dyDescent="0.4">
      <c r="B76" s="211"/>
      <c r="C76" s="211"/>
      <c r="D76" s="211"/>
      <c r="E76" s="211"/>
      <c r="F76" s="211"/>
      <c r="G76" s="211"/>
      <c r="H76" s="211"/>
      <c r="I76" s="211"/>
      <c r="J76" s="211"/>
      <c r="K76" s="211"/>
      <c r="L76" s="213" t="str">
        <f>_xlfn.CONCAT("]}, // ULTIMA LINEA DEL CANTO: ",L1)</f>
        <v>]}, // ULTIMA LINEA DEL CANTO: PLEGARIA EUCARÍSTICA II</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3">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5.5" thickTop="1" thickBot="1" x14ac:dyDescent="0.4">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5.5" thickTop="1" thickBot="1" x14ac:dyDescent="0.4">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5.5" thickTop="1" thickBot="1" x14ac:dyDescent="0.4">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5.5" thickTop="1" thickBot="1" x14ac:dyDescent="0.4">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5.5" thickTop="1" thickBot="1" x14ac:dyDescent="0.4">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5.5" thickTop="1" thickBot="1" x14ac:dyDescent="0.4">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5.5" thickTop="1" thickBot="1" x14ac:dyDescent="0.4">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5.5" thickTop="1" thickBot="1" x14ac:dyDescent="0.4">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7.75" thickTop="1" thickBot="1" x14ac:dyDescent="0.4">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5.5" thickTop="1" thickBot="1" x14ac:dyDescent="0.4">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5.5" thickTop="1" thickBot="1" x14ac:dyDescent="0.4">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5.5" thickTop="1" thickBot="1" x14ac:dyDescent="0.4">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5.5" thickTop="1" thickBot="1" x14ac:dyDescent="0.4">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5.5" thickTop="1" thickBot="1" x14ac:dyDescent="0.4">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5.5" thickTop="1" thickBot="1" x14ac:dyDescent="0.4">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75" thickTop="1" thickBot="1" x14ac:dyDescent="0.4">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5.5" thickTop="1" thickBot="1" x14ac:dyDescent="0.3">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5.5" thickTop="1" thickBot="1" x14ac:dyDescent="0.4">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5.5" thickTop="1" thickBot="1" x14ac:dyDescent="0.4">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5.5" thickTop="1" thickBot="1" x14ac:dyDescent="0.4">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5.5" thickTop="1" thickBot="1" x14ac:dyDescent="0.4">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5.5" thickTop="1" thickBot="1" x14ac:dyDescent="0.4">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7.75" thickTop="1" thickBot="1" x14ac:dyDescent="0.4">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5.5" thickTop="1" thickBot="1" x14ac:dyDescent="0.4">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5.5" thickTop="1" thickBot="1" x14ac:dyDescent="0.3">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5.5" thickTop="1" thickBot="1" x14ac:dyDescent="0.4">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5.5" thickTop="1" thickBot="1" x14ac:dyDescent="0.4">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5.5" thickTop="1" thickBot="1" x14ac:dyDescent="0.4">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5.5" thickTop="1" thickBot="1" x14ac:dyDescent="0.4">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5.5" thickTop="1" thickBot="1" x14ac:dyDescent="0.4">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5.5" thickTop="1" thickBot="1" x14ac:dyDescent="0.4">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5.5" thickTop="1" thickBot="1" x14ac:dyDescent="0.4">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5.5" thickTop="1" thickBot="1" x14ac:dyDescent="0.3">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5.5" thickTop="1" thickBot="1" x14ac:dyDescent="0.4">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5.5" thickTop="1" thickBot="1" x14ac:dyDescent="0.4">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5.5" thickTop="1" thickBot="1" x14ac:dyDescent="0.4">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5.5" thickTop="1" thickBot="1" x14ac:dyDescent="0.4">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x14ac:dyDescent="0.4">
      <c r="B73" s="211"/>
      <c r="C73" s="211"/>
      <c r="D73" s="211"/>
      <c r="E73" s="211"/>
      <c r="F73" s="211"/>
      <c r="G73" s="211"/>
      <c r="H73" s="211"/>
      <c r="I73" s="211"/>
      <c r="J73" s="211"/>
      <c r="K73" s="211"/>
      <c r="L73" s="213" t="str">
        <f>_xlfn.CONCAT("]}, // ULTIMA LINEA DEL CANTO: ",L1)</f>
        <v>]}, // ULTIMA LINEA DEL CANTO: PLEGARIA EUCARÍSTICA II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5.5" thickTop="1" thickBot="1" x14ac:dyDescent="0.4">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5.5" thickTop="1" thickBot="1" x14ac:dyDescent="0.4">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5.5" thickTop="1" thickBot="1" x14ac:dyDescent="0.4">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5.5" thickTop="1" thickBot="1" x14ac:dyDescent="0.4">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5.5" thickTop="1" thickBot="1" x14ac:dyDescent="0.3">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5.5" thickTop="1" thickBot="1" x14ac:dyDescent="0.4">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5.5" thickTop="1" thickBot="1" x14ac:dyDescent="0.4">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5.5" thickTop="1" thickBot="1" x14ac:dyDescent="0.4">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5.5" thickTop="1" thickBot="1" x14ac:dyDescent="0.4">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5.5" thickTop="1" thickBot="1" x14ac:dyDescent="0.3">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5.5" thickTop="1" thickBot="1" x14ac:dyDescent="0.4">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5.5" thickTop="1" thickBot="1" x14ac:dyDescent="0.4">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5.5" thickTop="1" thickBot="1" x14ac:dyDescent="0.4">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5.5" thickTop="1" thickBot="1" x14ac:dyDescent="0.4">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5.5" thickTop="1" thickBot="1" x14ac:dyDescent="0.4">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5.5" thickTop="1" thickBot="1" x14ac:dyDescent="0.4">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3">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5.5" thickTop="1" thickBot="1" x14ac:dyDescent="0.3">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5.5" thickTop="1" thickBot="1" x14ac:dyDescent="0.4">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5.5" thickTop="1" thickBot="1" x14ac:dyDescent="0.4">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5.5" thickTop="1" thickBot="1" x14ac:dyDescent="0.4">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5.5" thickTop="1" thickBot="1" x14ac:dyDescent="0.4">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5.5" thickTop="1" thickBot="1" x14ac:dyDescent="0.4">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5.5" thickTop="1" thickBot="1" x14ac:dyDescent="0.4">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5.5" thickTop="1" thickBot="1" x14ac:dyDescent="0.4">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x14ac:dyDescent="0.4">
      <c r="B72" s="211"/>
      <c r="C72" s="211"/>
      <c r="D72" s="211"/>
      <c r="E72" s="211"/>
      <c r="F72" s="211"/>
      <c r="G72" s="211"/>
      <c r="H72" s="211"/>
      <c r="I72" s="211"/>
      <c r="J72" s="211"/>
      <c r="K72" s="211"/>
      <c r="L72" s="213" t="str">
        <f>_xlfn.CONCAT("]}, // ULTIMA LINEA DEL CANTO: ",L1)</f>
        <v>]}, // ULTIMA LINEA DEL CANTO: PLEGARIA EUCARÍSTICA II</v>
      </c>
      <c r="M72" s="211"/>
    </row>
    <row r="73" spans="2:40" ht="20.25" x14ac:dyDescent="0.25">
      <c r="L73" s="214" t="s">
        <v>2316</v>
      </c>
      <c r="M73" s="166"/>
    </row>
    <row r="74" spans="2:40" x14ac:dyDescent="0.25">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e">
        <f ca="1">_xlfn.CONCAT("║                ",AD1,"               ║")</f>
        <v>#N/A</v>
      </c>
    </row>
    <row r="6" spans="1:50" ht="23.25" x14ac:dyDescent="0.25">
      <c r="AD6" s="48" t="s">
        <v>1432</v>
      </c>
    </row>
    <row r="7" spans="1:50" ht="23.25" x14ac:dyDescent="0.25">
      <c r="AD7" s="88"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25" x14ac:dyDescent="0.25">
      <c r="B9" t="e">
        <f ca="1">PROPER(AD1)</f>
        <v>#N/A</v>
      </c>
      <c r="AD9" s="164" t="e">
        <f ca="1">_xlfn.CONCAT("        tt: ","""",B9,"""",",")</f>
        <v>#N/A</v>
      </c>
    </row>
    <row r="10" spans="1:50" ht="23.25" x14ac:dyDescent="0.25">
      <c r="B10" t="e">
        <f ca="1">PROPER(AD1)</f>
        <v>#N/A</v>
      </c>
      <c r="AD10" s="164" t="e">
        <f ca="1">_xlfn.CONCAT("        title: ","""",B10,"""",",")</f>
        <v>#N/A</v>
      </c>
    </row>
    <row r="11" spans="1:50" ht="23.25" x14ac:dyDescent="0.25">
      <c r="B11" t="e">
        <f ca="1">VLOOKUP(B1,'Codigo Canto'!A3:AQ236,12,FALSE)</f>
        <v>#N/A</v>
      </c>
      <c r="AD11" s="164" t="e">
        <f ca="1">_xlfn.CONCAT("        ","subtitle: ","""",B11,"""",",")</f>
        <v>#N/A</v>
      </c>
    </row>
    <row r="12" spans="1:50" ht="23.25" x14ac:dyDescent="0.25">
      <c r="B12" t="e">
        <f ca="1">VLOOKUP(B1,Codigo!A3:AP240,42,FALSE)</f>
        <v>#N/A</v>
      </c>
      <c r="AD12" s="164" t="e">
        <f ca="1">_xlfn.CONCAT("        ",B12)</f>
        <v>#N/A</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t="e">
        <f ca="1">VLOOKUP(B1,'Codigo Canto'!A3:AP240,1,FALSE)</f>
        <v>#N/A</v>
      </c>
      <c r="AD15" s="164" t="e">
        <f ca="1">_xlfn.CONCAT("        dbno: ","""",B15,"""",",")</f>
        <v>#N/A</v>
      </c>
    </row>
    <row r="16" spans="1:50" ht="23.25" x14ac:dyDescent="0.25">
      <c r="AD16" s="164" t="str">
        <f>_xlfn.CONCAT("        notes: ","""",B16,"""",",")</f>
        <v xml:space="preserve">        notes: "",</v>
      </c>
    </row>
    <row r="17" spans="1:31" ht="23.25" x14ac:dyDescent="0.25">
      <c r="B17" t="e">
        <f ca="1">B8</f>
        <v>#N/A</v>
      </c>
      <c r="AD17" s="164" t="e">
        <f ca="1">_xlfn.CONCAT("        audioSrc: ","""/audio/",B17,".mp3""",",")</f>
        <v>#N/A</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194</v>
      </c>
      <c r="B23" t="str">
        <f ca="1">VLOOKUP(A23,Buscador!A3:AP240,31,FALSE)</f>
        <v>/resucito/src/index.html?canto=plegariaeucaristicaii</v>
      </c>
      <c r="AD23" s="164" t="str">
        <f ca="1">_xlfn.CONCAT("        ant: ","""",B23,"""",",")</f>
        <v xml:space="preserve">        ant: "/resucito/src/index.html?canto=plegariaeucaristicaii",</v>
      </c>
    </row>
    <row r="24" spans="1:31" ht="23.25" x14ac:dyDescent="0.25">
      <c r="A24">
        <f ca="1">+B1+1</f>
        <v>196</v>
      </c>
      <c r="B24" t="e">
        <f ca="1">VLOOKUP(A24,Buscador!A3:AP240,31,FALSE)</f>
        <v>#N/A</v>
      </c>
      <c r="AD24" s="164" t="e">
        <f ca="1">_xlfn.CONCAT("        sig: ","""",B24,"""",",")</f>
        <v>#N/A</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6" t="str">
        <f>I1</f>
        <v>COMO DESTILA LA MIEL</v>
      </c>
      <c r="C1" s="346"/>
      <c r="D1" s="157"/>
      <c r="E1" s="148">
        <f>A614</f>
        <v>239</v>
      </c>
      <c r="F1" s="136"/>
      <c r="G1" s="136"/>
      <c r="I1" s="347" t="str">
        <f>D151</f>
        <v>COMO DESTILA LA MIEL</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9" t="str" cm="1">
        <f t="array" aca="1" ref="B1" ca="1">MID(CELL("filename", A1), FIND("]", CELL("filename", A1)) + 1, 255)</f>
        <v>CANTO DE MOISES</v>
      </c>
      <c r="C1" s="349"/>
      <c r="D1" s="157"/>
      <c r="E1" s="148">
        <f>A614</f>
        <v>34</v>
      </c>
      <c r="F1" s="136"/>
      <c r="G1" s="136"/>
      <c r="I1" s="347" t="str">
        <f>D151</f>
        <v>CANTO DE MOISÉS</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50" t="str" cm="1">
        <f t="array" aca="1" ref="C1" ca="1">MID(CELL("filename", B1), FIND("]", CELL("filename", B1)) + 1, 255)</f>
        <v>Scripts mains</v>
      </c>
      <c r="D1" s="350"/>
      <c r="E1" s="350"/>
      <c r="F1" s="350"/>
      <c r="G1" s="350"/>
      <c r="H1" s="350"/>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50" t="str" cm="1">
        <f t="array" aca="1" ref="C1" ca="1">MID(CELL("filename", A1), FIND("]", CELL("filename", A1)) + 1, 255)</f>
        <v>Indice Canto</v>
      </c>
      <c r="D1" s="350"/>
      <c r="E1" s="350"/>
      <c r="F1" s="350"/>
      <c r="G1" s="350"/>
      <c r="H1" s="350"/>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51" t="str" cm="1">
        <f t="array" aca="1" ref="C1" ca="1">MID(CELL("filename", B1), FIND("]", CELL("filename", B1)) + 1, 255)</f>
        <v>data-Cantos</v>
      </c>
      <c r="D1" s="351"/>
      <c r="E1" s="351"/>
      <c r="F1" s="351"/>
      <c r="G1" s="351"/>
      <c r="H1" s="351"/>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51" t="str" cm="1">
        <f t="array" aca="1" ref="B1" ca="1">MID(CELL("filename", A1), FIND("]", CELL("filename", A1)) + 1, 255)</f>
        <v>Find bk2</v>
      </c>
      <c r="C1" s="351"/>
      <c r="D1" s="351"/>
      <c r="E1" s="351"/>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51" t="str" cm="1">
        <f t="array" aca="1" ref="C1" ca="1">MID(CELL("filename", B1), FIND("]", CELL("filename", B1)) + 1, 255)</f>
        <v>Codigo Canto</v>
      </c>
      <c r="D1" s="351"/>
      <c r="E1" s="351"/>
      <c r="F1" s="351"/>
      <c r="G1" s="351"/>
      <c r="H1" s="351"/>
      <c r="I1" s="351"/>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51" t="str" cm="1">
        <f t="array" aca="1" ref="C1" ca="1">MID(CELL("filename", B1), FIND("]", CELL("filename", B1)) + 1, 255)</f>
        <v>Codigo</v>
      </c>
      <c r="D1" s="351"/>
      <c r="E1" s="351"/>
      <c r="F1" s="351"/>
      <c r="G1" s="351"/>
      <c r="H1" s="351"/>
      <c r="I1" s="351"/>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v>
      </c>
      <c r="D1" s="351"/>
      <c r="E1" s="351"/>
      <c r="F1" s="351"/>
      <c r="G1" s="351"/>
      <c r="H1" s="351"/>
      <c r="I1" s="351"/>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 (fail1)</v>
      </c>
      <c r="D1" s="351"/>
      <c r="E1" s="351"/>
      <c r="F1" s="351"/>
      <c r="G1" s="351"/>
      <c r="H1" s="351"/>
      <c r="I1" s="351"/>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51" t="str" cm="1">
        <f t="array" aca="1" ref="C1" ca="1">MID(CELL("filename", B1), FIND("]", CELL("filename", B1)) + 1, 255)</f>
        <v>Buscador (fail2)</v>
      </c>
      <c r="D1" s="351"/>
      <c r="E1" s="351"/>
      <c r="F1" s="351"/>
      <c r="G1" s="351"/>
      <c r="H1" s="351"/>
      <c r="I1" s="351"/>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51" t="str" cm="1">
        <f t="array" aca="1" ref="B1" ca="1">MID(CELL("filename", A1), FIND("]", CELL("filename", A1)) + 1, 255)</f>
        <v>Indice Backups</v>
      </c>
      <c r="C1" s="351"/>
      <c r="D1" s="351"/>
      <c r="E1" s="351"/>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CARITAS CHRISTI URGET NOS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CARMEN 63 - (ESTÁN ROTAS MIS ATADURAS )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2985</v>
      </c>
      <c r="L14" s="164" t="str">
        <f>_xlfn.CONCAT("        nCan: ","""",C14,"""",",")</f>
        <v xml:space="preserve">        nCan: "* La Cosecha, poema 74, Antes: Están rotas mis ataduras",</v>
      </c>
    </row>
    <row r="15" spans="2:32" ht="23.25" x14ac:dyDescent="0.25">
      <c r="C15" t="s">
        <v>2986</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CONDENADOS A MUERTE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3013</v>
      </c>
      <c r="L14" s="164" t="str">
        <f>_xlfn.CONCAT("        nCan: ","""",C14,"""",",")</f>
        <v xml:space="preserve">        nCan: "* Puede intercalarse el estribillo en hebreo: HINNEH MAH TOV UMAH NA 'IYM, SHEVETH Af;IIYM GAM YAf;IADH",</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comocondenadosamuerte</v>
      </c>
      <c r="L19" s="164" t="str">
        <f ca="1">_xlfn.CONCAT("        audioSrc: ","""/audio/",C19,".mp3""",",")</f>
        <v xml:space="preserve">        audioSrc: "/audio/comocondenadosamuerte.mp3",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25" x14ac:dyDescent="0.25">
      <c r="B27">
        <f ca="1">+C1+1</f>
        <v>38</v>
      </c>
      <c r="C27" t="str">
        <f ca="1">VLOOKUP(B27,Buscador!A3:AP240,31,FALSE)</f>
        <v>/resucito/src/index.html?canto=comoesmaravilloso</v>
      </c>
      <c r="L27" s="164" t="str">
        <f ca="1">_xlfn.CONCAT("        sig: ","""",C27,"""",",")</f>
        <v xml:space="preserve">        sig: "/resucito/src/index.html?canto=comoesmaravilloso",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5.5" thickTop="1" thickBot="1" x14ac:dyDescent="0.4">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5.5" thickTop="1" thickBot="1" x14ac:dyDescent="0.4">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5.5" thickTop="1" thickBot="1" x14ac:dyDescent="0.4">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5.5" thickTop="1" thickBot="1" x14ac:dyDescent="0.4">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5.5" thickTop="1" thickBot="1" x14ac:dyDescent="0.4">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5.5" thickTop="1" thickBot="1" x14ac:dyDescent="0.4">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5.5" thickTop="1" thickBot="1" x14ac:dyDescent="0.4">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5.5" thickTop="1" thickBot="1" x14ac:dyDescent="0.4">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5.5" thickTop="1" thickBot="1" x14ac:dyDescent="0.4">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5.5" thickTop="1" thickBot="1" x14ac:dyDescent="0.4">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5.5" thickTop="1" thickBot="1" x14ac:dyDescent="0.4">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5.5" thickTop="1" thickBot="1" x14ac:dyDescent="0.4">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5.5" thickTop="1" thickBot="1" x14ac:dyDescent="0.4">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5.5" thickTop="1" thickBot="1" x14ac:dyDescent="0.4">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5.5" thickTop="1" thickBot="1" x14ac:dyDescent="0.4">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95" customHeight="1" thickTop="1" thickBot="1" x14ac:dyDescent="0.3">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5.5" thickTop="1" thickBot="1" x14ac:dyDescent="0.4">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5.5" thickTop="1" thickBot="1" x14ac:dyDescent="0.4">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5.5" thickTop="1" thickBot="1" x14ac:dyDescent="0.4">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x14ac:dyDescent="0.4">
      <c r="B80" s="211"/>
      <c r="C80" s="211"/>
      <c r="D80" s="211"/>
      <c r="E80" s="211"/>
      <c r="F80" s="211"/>
      <c r="G80" s="211"/>
      <c r="H80" s="211"/>
      <c r="I80" s="211"/>
      <c r="J80" s="211"/>
      <c r="K80" s="211"/>
      <c r="L80" s="213" t="str">
        <f ca="1">_xlfn.CONCAT("]}, // ULTIMA LINEA DEL CANTO: ",L1)</f>
        <v>]}, // ULTIMA LINEA DEL CANTO: COMO CONDENADOS A MUERTE</v>
      </c>
      <c r="M80" s="211"/>
    </row>
    <row r="81" spans="12:13" ht="20.25" x14ac:dyDescent="0.25">
      <c r="L81" s="214" t="s">
        <v>2316</v>
      </c>
      <c r="M81" s="166"/>
    </row>
    <row r="82" spans="12:13" x14ac:dyDescent="0.25">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CÓMO ES MARAVILLOSO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25" x14ac:dyDescent="0.25">
      <c r="C8" t="str">
        <f ca="1">PROPER(L1)</f>
        <v>Cómo Es Maravilloso</v>
      </c>
      <c r="L8" s="164" t="str">
        <f ca="1">_xlfn.CONCAT("        tt: ","""",C8,"""",",")</f>
        <v xml:space="preserve">        tt: "Cómo Es Maravilloso",</v>
      </c>
    </row>
    <row r="9" spans="2:32" ht="23.25" x14ac:dyDescent="0.25">
      <c r="C9" t="str">
        <f ca="1">PROPER(L1)</f>
        <v>Cómo Es Maravilloso</v>
      </c>
      <c r="L9" s="164" t="str">
        <f ca="1">_xlfn.CONCAT("        title: ","""",C9,"""",",")</f>
        <v xml:space="preserve">        title: "Cómo Es Maravilloso",</v>
      </c>
    </row>
    <row r="10" spans="2:32" ht="23.25" x14ac:dyDescent="0.25">
      <c r="C10" t="str">
        <f ca="1">VLOOKUP(C1,'Codigo Canto'!A3:AQ236,12,FALSE)</f>
        <v>Salmo 133 (132)</v>
      </c>
      <c r="L10" s="164" t="str">
        <f ca="1">_xlfn.CONCAT("        ","subtitle: ","""",C10,"""",",")</f>
        <v xml:space="preserve">        subtitle: "Salmo 133 (132)",</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38</v>
      </c>
      <c r="L16" s="164" t="str">
        <f ca="1">_xlfn.CONCAT("        dbno: ","""",C16,"""",",")</f>
        <v xml:space="preserve">        dbno: "38",</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comoesmaravilloso</v>
      </c>
      <c r="L19" s="164" t="str">
        <f ca="1">_xlfn.CONCAT("        audioSrc: ","""/audio/",C19,".mp3""",",")</f>
        <v xml:space="preserve">        audioSrc: "/audio/comoesmaravilloso.mp3",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37</v>
      </c>
      <c r="C26" t="str">
        <f ca="1">VLOOKUP(B26,Buscador!A3:AP240,31,FALSE)</f>
        <v>/resucito/src/index.html?canto=comocondenadosamuerte</v>
      </c>
      <c r="L26" s="164" t="str">
        <f ca="1">_xlfn.CONCAT("        ant: ","""",C26,"""",",")</f>
        <v xml:space="preserve">        ant: "/resucito/src/index.html?canto=comocondenadosamuerte",</v>
      </c>
    </row>
    <row r="27" spans="1:40" ht="23.25" x14ac:dyDescent="0.25">
      <c r="B27">
        <f ca="1">+C1+1</f>
        <v>39</v>
      </c>
      <c r="C27" t="str">
        <f ca="1">VLOOKUP(B27,Buscador!A3:AP240,31,FALSE)</f>
        <v>/resucito/src/index.html?canto=comolacierva</v>
      </c>
      <c r="L27" s="164" t="str">
        <f ca="1">_xlfn.CONCAT("        sig: ","""",C27,"""",",")</f>
        <v xml:space="preserve">        sig: "/resucito/src/index.html?canto=comolacierva",</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5.5" thickTop="1" thickBot="1" x14ac:dyDescent="0.4">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5.5" thickTop="1" thickBot="1" x14ac:dyDescent="0.4">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5.5" thickTop="1" thickBot="1" x14ac:dyDescent="0.4">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5.5" thickTop="1" thickBot="1" x14ac:dyDescent="0.4">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5.5" thickTop="1" thickBot="1" x14ac:dyDescent="0.4">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5.5" thickTop="1" thickBot="1" x14ac:dyDescent="0.4">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5.5" thickTop="1" thickBot="1" x14ac:dyDescent="0.4">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5.5" thickTop="1" thickBot="1" x14ac:dyDescent="0.4">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5.5" thickTop="1" thickBot="1" x14ac:dyDescent="0.4">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5.5" thickTop="1" thickBot="1" x14ac:dyDescent="0.4">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5.5" thickTop="1" thickBot="1" x14ac:dyDescent="0.4">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5.5" thickTop="1" thickBot="1" x14ac:dyDescent="0.4">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75" thickTop="1" thickBot="1" x14ac:dyDescent="0.4">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5.5" thickTop="1" thickBot="1" x14ac:dyDescent="0.4">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5.5" thickTop="1" thickBot="1" x14ac:dyDescent="0.4">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5.5" thickTop="1" thickBot="1" x14ac:dyDescent="0.4">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5.5" thickTop="1" thickBot="1" x14ac:dyDescent="0.4">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5.5" thickTop="1" thickBot="1" x14ac:dyDescent="0.4">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5.5" thickTop="1" thickBot="1" x14ac:dyDescent="0.4">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5.5" thickTop="1" thickBot="1" x14ac:dyDescent="0.4">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5.5" thickTop="1" thickBot="1" x14ac:dyDescent="0.4">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5.5" thickTop="1" thickBot="1" x14ac:dyDescent="0.4">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5.5" thickTop="1" thickBot="1" x14ac:dyDescent="0.4">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5.5" thickTop="1" thickBot="1" x14ac:dyDescent="0.4">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5.5" thickTop="1" thickBot="1" x14ac:dyDescent="0.4">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CÓMO ES MARAVILLOSO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zoomScaleNormal="100" workbookViewId="0">
      <pane xSplit="2" ySplit="1" topLeftCell="E24" activePane="bottomRight" state="frozen"/>
      <selection pane="topRight" activeCell="C1" sqref="C1"/>
      <selection pane="bottomLeft" activeCell="A2" sqref="A2"/>
      <selection pane="bottomRight" activeCell="E39" sqref="E3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LA CIERVA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25" x14ac:dyDescent="0.25">
      <c r="C8" t="str">
        <f ca="1">PROPER(L1)</f>
        <v>Como La Cierva</v>
      </c>
      <c r="L8" s="164" t="str">
        <f ca="1">_xlfn.CONCAT("        tt: ","""",C8,"""",",")</f>
        <v xml:space="preserve">        tt: "Como La Cierva",</v>
      </c>
    </row>
    <row r="9" spans="2:32" ht="23.25" x14ac:dyDescent="0.25">
      <c r="C9" t="str">
        <f ca="1">PROPER(L1)</f>
        <v>Como La Cierva</v>
      </c>
      <c r="L9" s="164" t="str">
        <f ca="1">_xlfn.CONCAT("        title: ","""",C9,"""",",")</f>
        <v xml:space="preserve">        title: "Como La Cierva",</v>
      </c>
    </row>
    <row r="10" spans="2:32" ht="23.25" x14ac:dyDescent="0.25">
      <c r="C10" t="str">
        <f ca="1">VLOOKUP(C1,'Codigo Canto'!A3:AQ236,12,FALSE)</f>
        <v>Salmo 42-43 (41-42)</v>
      </c>
      <c r="L10" s="164" t="str">
        <f ca="1">_xlfn.CONCAT("        ","subtitle: ","""",C10,"""",",")</f>
        <v xml:space="preserve">        subtitle: "Salmo 42-43 (41-42)",</v>
      </c>
    </row>
    <row r="11" spans="2:32" ht="23.25" x14ac:dyDescent="0.25">
      <c r="C11" t="str">
        <f ca="1">VLOOKUP(C1,Codigo!A3:AP240,42,FALSE)</f>
        <v>category: ["PreCatecumenado","Pascua","Comunión","Antiguo Testamento"],</v>
      </c>
      <c r="L11" s="164" t="str">
        <f ca="1">_xlfn.CONCAT("        ",C11)</f>
        <v xml:space="preserve">        category: ["PreCatecumenado","Pascua","Comunión","Antiguo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39</v>
      </c>
      <c r="L16" s="164" t="str">
        <f ca="1">_xlfn.CONCAT("        dbno: ","""",C16,"""",",")</f>
        <v xml:space="preserve">        dbno: "39",</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comolacierva</v>
      </c>
      <c r="L19" s="164" t="str">
        <f ca="1">_xlfn.CONCAT("        audioSrc: ","""/audio/",C19,".mp3""",",")</f>
        <v xml:space="preserve">        audioSrc: "/audio/comolacierva.mp3",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38</v>
      </c>
      <c r="C26" t="str">
        <f ca="1">VLOOKUP(B26,Buscador!A3:AP240,31,FALSE)</f>
        <v>/resucito/src/index.html?canto=comoesmaravilloso</v>
      </c>
      <c r="L26" s="164" t="str">
        <f ca="1">_xlfn.CONCAT("        ant: ","""",C26,"""",",")</f>
        <v xml:space="preserve">        ant: "/resucito/src/index.html?canto=comoesmaravilloso",</v>
      </c>
    </row>
    <row r="27" spans="2:40" ht="23.25" x14ac:dyDescent="0.25">
      <c r="B27">
        <f ca="1">+C1+1</f>
        <v>40</v>
      </c>
      <c r="C27" t="str">
        <f ca="1">VLOOKUP(B27,Buscador!A3:AP240,31,FALSE)</f>
        <v>/resucito/src/index.html?canto=comoovejaqueve</v>
      </c>
      <c r="L27" s="164" t="str">
        <f ca="1">_xlfn.CONCAT("        sig: ","""",C27,"""",",")</f>
        <v xml:space="preserve">        sig: "/resucito/src/index.html?canto=comoovejaqueve",</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5.5" thickTop="1" thickBot="1" x14ac:dyDescent="0.4">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0" t="str">
        <f t="shared" si="1"/>
        <v/>
      </c>
      <c r="N35" s="183" t="str">
        <f t="shared" si="2"/>
        <v/>
      </c>
      <c r="O35" s="341" t="str">
        <f t="shared" si="3"/>
        <v/>
      </c>
      <c r="P35" s="225" t="str">
        <f t="shared" si="4"/>
        <v/>
      </c>
      <c r="Q35" s="342" t="str">
        <f t="shared" si="5"/>
        <v/>
      </c>
      <c r="R35" s="168" t="str">
        <f t="shared" si="6"/>
        <v/>
      </c>
      <c r="S35" s="340" t="str">
        <f t="shared" si="7"/>
        <v/>
      </c>
      <c r="T35" s="343" t="str">
        <f t="shared" si="8"/>
        <v/>
      </c>
      <c r="U35" s="181" t="str">
        <f t="shared" si="9"/>
        <v/>
      </c>
      <c r="V35" s="185" t="str">
        <f t="shared" si="10"/>
        <v/>
      </c>
      <c r="W35" s="177" t="str">
        <f t="shared" si="11"/>
        <v/>
      </c>
      <c r="X35" s="185" t="str">
        <f t="shared" si="12"/>
        <v/>
      </c>
      <c r="Y35" s="185" t="str">
        <f t="shared" si="13"/>
        <v/>
      </c>
      <c r="Z35" s="340"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5.5" thickTop="1" thickBot="1" x14ac:dyDescent="0.4">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5.5" thickTop="1" thickBot="1" x14ac:dyDescent="0.4">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5.5" thickTop="1" thickBot="1" x14ac:dyDescent="0.4">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5.5" thickTop="1" thickBot="1" x14ac:dyDescent="0.4">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75" thickTop="1" thickBot="1" x14ac:dyDescent="0.4">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5.5" thickTop="1" thickBot="1" x14ac:dyDescent="0.4">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5.5" thickTop="1" thickBot="1" x14ac:dyDescent="0.4">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5.5" thickTop="1" thickBot="1" x14ac:dyDescent="0.4">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5.5" thickTop="1" thickBot="1" x14ac:dyDescent="0.4">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5.5" thickTop="1" thickBot="1" x14ac:dyDescent="0.4">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5.5" thickTop="1" thickBot="1" x14ac:dyDescent="0.4">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5.5" thickTop="1" thickBot="1" x14ac:dyDescent="0.4">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5.5" thickTop="1" thickBot="1" x14ac:dyDescent="0.4">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5.5" thickTop="1" thickBot="1" x14ac:dyDescent="0.4">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5.5" thickTop="1" thickBot="1" x14ac:dyDescent="0.4">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5.5" thickTop="1" thickBot="1" x14ac:dyDescent="0.4">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5.5" thickTop="1" thickBot="1" x14ac:dyDescent="0.4">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5.5" thickTop="1" thickBot="1" x14ac:dyDescent="0.4">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5.5" thickTop="1" thickBot="1" x14ac:dyDescent="0.4">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5.5" thickTop="1" thickBot="1" x14ac:dyDescent="0.4">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5.5" thickTop="1" thickBot="1" x14ac:dyDescent="0.4">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5.5" thickTop="1" thickBot="1" x14ac:dyDescent="0.4">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7.75" thickTop="1" thickBot="1" x14ac:dyDescent="0.4">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5.5" thickTop="1" thickBot="1" x14ac:dyDescent="0.4">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5.5" thickTop="1" thickBot="1" x14ac:dyDescent="0.4">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5.5" thickTop="1" thickBot="1" x14ac:dyDescent="0.4">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7.75" thickTop="1" thickBot="1" x14ac:dyDescent="0.4">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5.5" thickTop="1" thickBot="1" x14ac:dyDescent="0.4">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5.5" thickTop="1" thickBot="1" x14ac:dyDescent="0.4">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5.5" thickTop="1" thickBot="1" x14ac:dyDescent="0.4">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5.5" thickTop="1" thickBot="1" x14ac:dyDescent="0.4">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x14ac:dyDescent="0.4">
      <c r="B85" s="211"/>
      <c r="C85" s="211"/>
      <c r="D85" s="211"/>
      <c r="E85" s="211"/>
      <c r="F85" s="211"/>
      <c r="G85" s="211"/>
      <c r="H85" s="211"/>
      <c r="I85" s="211"/>
      <c r="J85" s="211"/>
      <c r="K85" s="211"/>
      <c r="L85" s="213" t="str">
        <f ca="1">_xlfn.CONCAT("]}, // ULTIMA LINEA DEL CANTO: ",L1)</f>
        <v>]}, // ULTIMA LINEA DEL CANTO: COMO LA CIERVA</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5483-860F-4C4B-A459-CA42D1D4F919}">
  <sheetPr codeName="Sheet62">
    <tabColor rgb="FF00B0F0"/>
  </sheetPr>
  <dimension ref="A1:AN77"/>
  <sheetViews>
    <sheetView zoomScaleNormal="100" workbookViewId="0">
      <pane xSplit="2" ySplit="1" topLeftCell="C54" activePane="bottomRight" state="frozen"/>
      <selection pane="topRight" activeCell="C1" sqref="C1"/>
      <selection pane="bottomLeft" activeCell="A2" sqref="A2"/>
      <selection pane="bottomRight" activeCell="C66" sqref="C6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OVEJA QUE VE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25" x14ac:dyDescent="0.25">
      <c r="C8" t="str">
        <f ca="1">PROPER(L1)</f>
        <v>Como Oveja Que Ve</v>
      </c>
      <c r="L8" s="164" t="str">
        <f ca="1">_xlfn.CONCAT("        tt: ","""",C8,"""",",")</f>
        <v xml:space="preserve">        tt: "Como Oveja Que Ve",</v>
      </c>
    </row>
    <row r="9" spans="2:32" ht="23.25" x14ac:dyDescent="0.25">
      <c r="C9" t="str">
        <f ca="1">PROPER(L1)</f>
        <v>Como Oveja Que Ve</v>
      </c>
      <c r="L9" s="164" t="str">
        <f ca="1">_xlfn.CONCAT("        title: ","""",C9,"""",",")</f>
        <v xml:space="preserve">        title: "Como Oveja Que Ve",</v>
      </c>
    </row>
    <row r="10" spans="2:32" ht="23.25" x14ac:dyDescent="0.25">
      <c r="C10" t="str">
        <f ca="1">VLOOKUP(C1,'Codigo Canto'!A3:AQ236,12,FALSE)</f>
        <v>Kontáklon (Romano el Meloda)</v>
      </c>
      <c r="L10" s="164" t="str">
        <f ca="1">_xlfn.CONCAT("        ","subtitle: ","""",C10,"""",",")</f>
        <v xml:space="preserve">        subtitle: "Kontáklon (Romano el Meloda)",</v>
      </c>
    </row>
    <row r="11" spans="2:32" ht="23.25" x14ac:dyDescent="0.25">
      <c r="C11" t="str">
        <f ca="1">VLOOKUP(C1,Codigo!A3:AP240,42,FALSE)</f>
        <v>category: ["PreCatecumenado","Fracción del Pan"],</v>
      </c>
      <c r="L11" s="164" t="str">
        <f ca="1">_xlfn.CONCAT("        ",C11)</f>
        <v xml:space="preserve">        category: ["PreCatecumenado","Fracción del Pan"],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40</v>
      </c>
      <c r="L16" s="164" t="str">
        <f ca="1">_xlfn.CONCAT("        dbno: ","""",C16,"""",",")</f>
        <v xml:space="preserve">        dbno: "40",</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comoovejaqueve</v>
      </c>
      <c r="L19" s="164" t="str">
        <f ca="1">_xlfn.CONCAT("        audioSrc: ","""/audio/",C19,".mp3""",",")</f>
        <v xml:space="preserve">        audioSrc: "/audio/comoovejaqueve.mp3",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39</v>
      </c>
      <c r="C26" t="str">
        <f ca="1">VLOOKUP(B26,Buscador!A3:AP240,31,FALSE)</f>
        <v>/resucito/src/index.html?canto=comolacierva</v>
      </c>
      <c r="L26" s="164" t="str">
        <f ca="1">_xlfn.CONCAT("        ant: ","""",C26,"""",",")</f>
        <v xml:space="preserve">        ant: "/resucito/src/index.html?canto=comolacierva",</v>
      </c>
    </row>
    <row r="27" spans="2:40" ht="23.25" x14ac:dyDescent="0.25">
      <c r="B27">
        <f ca="1">+C1+1</f>
        <v>41</v>
      </c>
      <c r="C27" t="str">
        <f ca="1">VLOOKUP(B27,Buscador!A3:AP240,31,FALSE)</f>
        <v>/resucito/src/index.html?canto=consoladamipueblo</v>
      </c>
      <c r="L27" s="164" t="str">
        <f ca="1">_xlfn.CONCAT("        sig: ","""",C27,"""",",")</f>
        <v xml:space="preserve">        sig: "/resucito/src/index.html?canto=consoladamipueblo",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3210</v>
      </c>
      <c r="D30" s="257" t="s">
        <v>1111</v>
      </c>
      <c r="E30" s="257" t="s">
        <v>1121</v>
      </c>
      <c r="F30" s="258"/>
      <c r="G30" s="258"/>
      <c r="H30" s="257"/>
      <c r="I30" s="257"/>
      <c r="J30" s="296"/>
      <c r="K30" s="296"/>
      <c r="L30" s="271" t="str">
        <f t="shared" ref="L30:L45" si="0">IF(C30="","",_xlfn.CONCAT("            { line: ","""",C30,", ",M30:AN30,""", sC: ","""",B30,"""},"))</f>
        <v xml:space="preserve">            { line: "Como oveja que ve cómo se llevan, (Mi,m,15)", sC: ""},</v>
      </c>
      <c r="M30" s="218" t="str">
        <f t="shared" ref="M30:M48" si="1">IF(N30="","","(")</f>
        <v>(</v>
      </c>
      <c r="N30" s="183" t="str">
        <f t="shared" ref="N30:N74" si="2">IF(D30="","",D30)</f>
        <v>Mi</v>
      </c>
      <c r="O30" s="216" t="str">
        <f t="shared" ref="O30:O48" si="3">IF(N30="","",",")</f>
        <v>,</v>
      </c>
      <c r="P30" s="225" t="str">
        <f t="shared" ref="P30:P74" si="4">IF(E30="","",E30)</f>
        <v>m</v>
      </c>
      <c r="Q30" s="217" t="str">
        <f t="shared" ref="Q30:Q48" si="5">IF(N30="","",",")</f>
        <v>,</v>
      </c>
      <c r="R30" s="168">
        <f t="shared" ref="R30:R48" si="6">IF(N30="","",15)</f>
        <v>15</v>
      </c>
      <c r="S30" s="218" t="str">
        <f t="shared" ref="S30:S48" si="7">IF(N30="","",")")</f>
        <v>)</v>
      </c>
      <c r="T30" s="219" t="str">
        <f t="shared" ref="T30:T48" si="8">IF(U30="","","(")</f>
        <v/>
      </c>
      <c r="U30" s="181" t="str">
        <f t="shared" ref="U30:U74" si="9">IF(F30="","",F30)</f>
        <v/>
      </c>
      <c r="V30" s="185" t="str">
        <f t="shared" ref="V30:V48" si="10">IF(U30="","",",")</f>
        <v/>
      </c>
      <c r="W30" s="177" t="str">
        <f t="shared" ref="W30:W74" si="11">IF(G30="","",G30)</f>
        <v/>
      </c>
      <c r="X30" s="185" t="str">
        <f t="shared" ref="X30:X48" si="12">IF(U30="","",",")</f>
        <v/>
      </c>
      <c r="Y30" s="185" t="str">
        <f t="shared" ref="Y30:Y48" si="13">IF(U30="","",250)</f>
        <v/>
      </c>
      <c r="Z30" s="218" t="str">
        <f t="shared" ref="Z30:Z48" si="14">IF(U30="","",")")</f>
        <v/>
      </c>
      <c r="AA30" s="175" t="str">
        <f t="shared" ref="AA30:AA48" si="15">IF(AB30="","","(")</f>
        <v/>
      </c>
      <c r="AB30" s="183" t="str">
        <f t="shared" ref="AB30:AB74" si="16">IF(H30="","",H30)</f>
        <v/>
      </c>
      <c r="AC30" s="184" t="str">
        <f t="shared" ref="AC30:AC48" si="17">IF(AB30="","",",")</f>
        <v/>
      </c>
      <c r="AD30" s="225" t="str">
        <f t="shared" ref="AD30:AD48" si="18">IF(I30="","",I30)</f>
        <v/>
      </c>
      <c r="AE30" s="176" t="str">
        <f t="shared" ref="AE30:AE48" si="19">IF(AB30="","",",")</f>
        <v/>
      </c>
      <c r="AF30" s="168" t="str">
        <f t="shared" ref="AF30:AF48" si="20">IF(AB30="","",350)</f>
        <v/>
      </c>
      <c r="AG30" s="168" t="str">
        <f t="shared" ref="AG30:AG48" si="21">IF(AB30="","",")")</f>
        <v/>
      </c>
      <c r="AH30" s="179" t="str">
        <f t="shared" ref="AH30:AH48" si="22">IF(AI30="","","(")</f>
        <v/>
      </c>
      <c r="AI30" s="256" t="str">
        <f t="shared" ref="AI30:AI74" si="23">IF(J30="","",J30)</f>
        <v/>
      </c>
      <c r="AJ30" s="185" t="str">
        <f t="shared" ref="AJ30:AJ48" si="24">IF(AI30="","",",")</f>
        <v/>
      </c>
      <c r="AK30" s="185" t="str">
        <f t="shared" ref="AK30:AK48" si="25">IF(K30="","",K30)</f>
        <v/>
      </c>
      <c r="AL30" s="185" t="str">
        <f t="shared" ref="AL30:AL48" si="26">IF(AI30="","",",")</f>
        <v/>
      </c>
      <c r="AM30" s="185" t="str">
        <f t="shared" ref="AM30:AM48" si="27">IF(AI30="","",450)</f>
        <v/>
      </c>
      <c r="AN30" s="185" t="str">
        <f t="shared" ref="AN30:AN48" si="28">IF(AI30="","",")")</f>
        <v/>
      </c>
    </row>
    <row r="31" spans="2:40" ht="25.5" thickTop="1" thickBot="1" x14ac:dyDescent="0.4">
      <c r="C31" s="13" t="s">
        <v>3211</v>
      </c>
      <c r="D31" s="257" t="s">
        <v>1112</v>
      </c>
      <c r="E31" s="257" t="s">
        <v>1121</v>
      </c>
      <c r="F31" s="258"/>
      <c r="G31" s="258"/>
      <c r="H31" s="257"/>
      <c r="I31" s="257"/>
      <c r="J31" s="296"/>
      <c r="K31" s="296"/>
      <c r="L31" s="271" t="str">
        <f t="shared" si="0"/>
        <v xml:space="preserve">            { line: "su corderito al matadero,, (La,m,15)", sC: ""},</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3212</v>
      </c>
      <c r="D32" s="257" t="s">
        <v>1111</v>
      </c>
      <c r="E32" s="257" t="s">
        <v>1121</v>
      </c>
      <c r="F32" s="258"/>
      <c r="G32" s="258"/>
      <c r="H32" s="257"/>
      <c r="I32" s="257"/>
      <c r="J32" s="296"/>
      <c r="K32" s="296"/>
      <c r="L32" s="271" t="str">
        <f>IF(C32="","",_xlfn.CONCAT("            { line: ","""",C32,", ",M32:AN32,""", sC: ","""",B32,"""},"))</f>
        <v xml:space="preserve">            { line: "María lo seguía consumida de dolor., (Mi,m,15)", sC: ""},</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3213</v>
      </c>
      <c r="D33" s="257" t="s">
        <v>1112</v>
      </c>
      <c r="E33" s="257" t="s">
        <v>1121</v>
      </c>
      <c r="F33" s="258"/>
      <c r="G33" s="258"/>
      <c r="H33" s="257"/>
      <c r="I33" s="257"/>
      <c r="J33" s="296"/>
      <c r="K33" s="296"/>
      <c r="L33" s="271" t="str">
        <f>IF(C33="","",_xlfn.CONCAT("            { line: ","""",C33,", ",M33:AN33,""", sC: ","""",B33,"""},"))</f>
        <v xml:space="preserve">            { line: "Y le decía: «¿Dónde te llevan, Hijo mío?,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3214</v>
      </c>
      <c r="D34" s="257"/>
      <c r="E34" s="257"/>
      <c r="F34" s="258"/>
      <c r="G34" s="258"/>
      <c r="H34" s="257"/>
      <c r="I34" s="257"/>
      <c r="J34" s="296"/>
      <c r="K34" s="296"/>
      <c r="L34" s="271" t="str">
        <f t="shared" ref="L34:L44" si="29">IF(C34="","",_xlfn.CONCAT("            { line: ","""",C34,", ",M34:AN34,""", sC: ","""",B34,"""},"))</f>
        <v xml:space="preserve">            { line: "¿Cómo se acaba tan pronto, ", sC: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3215</v>
      </c>
      <c r="D35" s="257" t="s">
        <v>2347</v>
      </c>
      <c r="E35" s="257">
        <v>7</v>
      </c>
      <c r="F35" s="258"/>
      <c r="G35" s="258"/>
      <c r="H35" s="257"/>
      <c r="I35" s="257"/>
      <c r="J35" s="296"/>
      <c r="K35" s="296"/>
      <c r="L35" s="271" t="str">
        <f t="shared" si="29"/>
        <v xml:space="preserve">            { line: "el curso de tu vida?, (Si,7,15)", sC: ""},</v>
      </c>
      <c r="M35" s="218" t="str">
        <f>IF(N35="","","(")</f>
        <v>(</v>
      </c>
      <c r="N35" s="183" t="str">
        <f>IF(D35="","",D35)</f>
        <v>Si</v>
      </c>
      <c r="O35" s="216" t="str">
        <f>IF(N35="","",",")</f>
        <v>,</v>
      </c>
      <c r="P35" s="225">
        <f>IF(E35="","",E35)</f>
        <v>7</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3:40" ht="25.5" thickTop="1" thickBot="1" x14ac:dyDescent="0.4">
      <c r="C37" s="13" t="s">
        <v>3216</v>
      </c>
      <c r="D37" s="257" t="s">
        <v>1131</v>
      </c>
      <c r="E37" s="257"/>
      <c r="F37" s="258" t="s">
        <v>2347</v>
      </c>
      <c r="G37" s="258">
        <v>7</v>
      </c>
      <c r="H37" s="257"/>
      <c r="I37" s="257"/>
      <c r="J37" s="296"/>
      <c r="K37" s="296"/>
      <c r="L37" s="271" t="str">
        <f t="shared" si="29"/>
        <v xml:space="preserve">            { line: "¡Háblame: no pases, te ruego, sin hablarme., (Do,,15)(Si,7,250)", sC: ""},</v>
      </c>
      <c r="M37" s="218" t="str">
        <f>IF(N37="","","(")</f>
        <v>(</v>
      </c>
      <c r="N37" s="183" t="str">
        <f>IF(D37="","",D37)</f>
        <v>Do</v>
      </c>
      <c r="O37" s="216" t="str">
        <f>IF(N37="","",",")</f>
        <v>,</v>
      </c>
      <c r="P37" s="225" t="str">
        <f>IF(E37="","",E37)</f>
        <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3217</v>
      </c>
      <c r="D38" s="257" t="s">
        <v>1112</v>
      </c>
      <c r="E38" s="257" t="s">
        <v>1121</v>
      </c>
      <c r="F38" s="258" t="s">
        <v>2347</v>
      </c>
      <c r="G38" s="258">
        <v>7</v>
      </c>
      <c r="H38" s="257"/>
      <c r="I38" s="257"/>
      <c r="J38" s="296"/>
      <c r="K38" s="296"/>
      <c r="L38" s="271" t="str">
        <f t="shared" si="29"/>
        <v xml:space="preserve">            { line: "Hijo mío, Hijo mío y Dios mío!, (La,m,15)(Si,7,250)", sC: ""},</v>
      </c>
      <c r="M38" s="218" t="str">
        <f>IF(N38="","","(")</f>
        <v>(</v>
      </c>
      <c r="N38" s="183" t="str">
        <f>IF(D38="","",D38)</f>
        <v>La</v>
      </c>
      <c r="O38" s="216" t="str">
        <f>IF(N38="","",",")</f>
        <v>,</v>
      </c>
      <c r="P38" s="225" t="str">
        <f>IF(E38="","",E38)</f>
        <v>m</v>
      </c>
      <c r="Q38" s="217" t="str">
        <f>IF(N38="","",",")</f>
        <v>,</v>
      </c>
      <c r="R38" s="168">
        <f>IF(N38="","",15)</f>
        <v>15</v>
      </c>
      <c r="S38" s="218" t="str">
        <f>IF(N38="","",")")</f>
        <v>)</v>
      </c>
      <c r="T38" s="219" t="str">
        <f>IF(U38="","","(")</f>
        <v>(</v>
      </c>
      <c r="U38" s="181" t="str">
        <f>IF(F38="","",F38)</f>
        <v>Si</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3218</v>
      </c>
      <c r="D39" s="257" t="s">
        <v>1112</v>
      </c>
      <c r="E39" s="257" t="s">
        <v>1121</v>
      </c>
      <c r="F39" s="258" t="s">
        <v>2347</v>
      </c>
      <c r="G39" s="258">
        <v>7</v>
      </c>
      <c r="H39" s="257"/>
      <c r="I39" s="257"/>
      <c r="J39" s="296"/>
      <c r="K39" s="296"/>
      <c r="L39" s="271" t="str">
        <f t="shared" si="29"/>
        <v xml:space="preserve">            { line: "¡HIJO MÍO, HIJO MÍO Y DIOS MÍO!, (La,m,15)(Si,7,250)", sC: ""},</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Si</v>
      </c>
      <c r="V39" s="185" t="str">
        <f>IF(U39="","",",")</f>
        <v>,</v>
      </c>
      <c r="W39" s="177">
        <f>IF(G39="","",G39)</f>
        <v>7</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3:40" ht="25.5" thickTop="1" thickBot="1" x14ac:dyDescent="0.4">
      <c r="C41" s="13" t="s">
        <v>3219</v>
      </c>
      <c r="D41" s="257" t="s">
        <v>1111</v>
      </c>
      <c r="E41" s="257" t="s">
        <v>1121</v>
      </c>
      <c r="F41" s="258"/>
      <c r="G41" s="258"/>
      <c r="H41" s="257"/>
      <c r="I41" s="257"/>
      <c r="J41" s="296"/>
      <c r="K41" s="296"/>
      <c r="L41" s="271" t="str">
        <f t="shared" si="29"/>
        <v xml:space="preserve">            { line: "Nunca hubiera podido imaginar, (Mi,m,15)", sC: ""},</v>
      </c>
      <c r="M41" s="218" t="str">
        <f t="shared" ref="M41:M44" si="30">IF(N41="","","(")</f>
        <v>(</v>
      </c>
      <c r="N41" s="183" t="str">
        <f t="shared" ref="N41:N44" si="31">IF(D41="","",D41)</f>
        <v>Mi</v>
      </c>
      <c r="O41" s="216" t="str">
        <f t="shared" ref="O41:O44" si="32">IF(N41="","",",")</f>
        <v>,</v>
      </c>
      <c r="P41" s="225" t="str">
        <f t="shared" ref="P41:P44" si="33">IF(E41="","",E41)</f>
        <v>m</v>
      </c>
      <c r="Q41" s="217" t="str">
        <f t="shared" ref="Q41:Q44" si="34">IF(N41="","",",")</f>
        <v>,</v>
      </c>
      <c r="R41" s="168">
        <f t="shared" ref="R41:R44" si="35">IF(N41="","",15)</f>
        <v>15</v>
      </c>
      <c r="S41" s="218" t="str">
        <f t="shared" ref="S41:S44" si="36">IF(N41="","",")")</f>
        <v>)</v>
      </c>
      <c r="T41" s="219" t="str">
        <f t="shared" ref="T41:T44" si="37">IF(U41="","","(")</f>
        <v/>
      </c>
      <c r="U41" s="181" t="str">
        <f t="shared" ref="U41:U44" si="38">IF(F41="","",F41)</f>
        <v/>
      </c>
      <c r="V41" s="185" t="str">
        <f t="shared" ref="V41:V44" si="39">IF(U41="","",",")</f>
        <v/>
      </c>
      <c r="W41" s="177" t="str">
        <f t="shared" ref="W41:W44" si="40">IF(G41="","",G41)</f>
        <v/>
      </c>
      <c r="X41" s="185" t="str">
        <f t="shared" ref="X41:X44" si="41">IF(U41="","",",")</f>
        <v/>
      </c>
      <c r="Y41" s="185" t="str">
        <f t="shared" ref="Y41:Y44" si="42">IF(U41="","",250)</f>
        <v/>
      </c>
      <c r="Z41" s="218" t="str">
        <f t="shared" ref="Z41:Z44" si="43">IF(U41="","",")")</f>
        <v/>
      </c>
      <c r="AA41" s="175" t="str">
        <f t="shared" ref="AA41:AA44" si="44">IF(AB41="","","(")</f>
        <v/>
      </c>
      <c r="AB41" s="183" t="str">
        <f t="shared" ref="AB41:AB44" si="45">IF(H41="","",H41)</f>
        <v/>
      </c>
      <c r="AC41" s="184" t="str">
        <f t="shared" ref="AC41:AC44" si="46">IF(AB41="","",",")</f>
        <v/>
      </c>
      <c r="AD41" s="225" t="str">
        <f t="shared" ref="AD41:AD44" si="47">IF(I41="","",I41)</f>
        <v/>
      </c>
      <c r="AE41" s="176" t="str">
        <f t="shared" ref="AE41:AE44" si="48">IF(AB41="","",",")</f>
        <v/>
      </c>
      <c r="AF41" s="168" t="str">
        <f t="shared" ref="AF41:AF44" si="49">IF(AB41="","",350)</f>
        <v/>
      </c>
      <c r="AG41" s="168" t="str">
        <f t="shared" ref="AG41:AG44" si="50">IF(AB41="","",")")</f>
        <v/>
      </c>
      <c r="AH41" s="179" t="str">
        <f t="shared" ref="AH41:AH44" si="51">IF(AI41="","","(")</f>
        <v/>
      </c>
      <c r="AI41" s="256" t="str">
        <f t="shared" ref="AI41:AI44" si="52">IF(J41="","",J41)</f>
        <v/>
      </c>
      <c r="AJ41" s="185" t="str">
        <f t="shared" ref="AJ41:AJ44" si="53">IF(AI41="","",",")</f>
        <v/>
      </c>
      <c r="AK41" s="185" t="str">
        <f t="shared" ref="AK41:AK44" si="54">IF(K41="","",K41)</f>
        <v/>
      </c>
      <c r="AL41" s="185" t="str">
        <f t="shared" ref="AL41:AL44" si="55">IF(AI41="","",",")</f>
        <v/>
      </c>
      <c r="AM41" s="185" t="str">
        <f t="shared" ref="AM41:AM44" si="56">IF(AI41="","",450)</f>
        <v/>
      </c>
      <c r="AN41" s="185" t="str">
        <f t="shared" ref="AN41:AN44" si="57">IF(AI41="","",")")</f>
        <v/>
      </c>
    </row>
    <row r="42" spans="3:40" ht="25.5" thickTop="1" thickBot="1" x14ac:dyDescent="0.4">
      <c r="C42" s="13" t="s">
        <v>3220</v>
      </c>
      <c r="D42" s="257" t="s">
        <v>1112</v>
      </c>
      <c r="E42" s="257" t="s">
        <v>1121</v>
      </c>
      <c r="F42" s="258"/>
      <c r="G42" s="258"/>
      <c r="H42" s="257"/>
      <c r="I42" s="257"/>
      <c r="J42" s="296"/>
      <c r="K42" s="296"/>
      <c r="L42" s="271" t="str">
        <f t="shared" si="29"/>
        <v xml:space="preserve">            { line: "que llegaría a verte en este estado,, (La,m,15)", sC: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5.5" thickTop="1" thickBot="1" x14ac:dyDescent="0.4">
      <c r="C43" s="13" t="s">
        <v>3221</v>
      </c>
      <c r="D43" s="257"/>
      <c r="E43" s="257"/>
      <c r="F43" s="258"/>
      <c r="G43" s="258"/>
      <c r="H43" s="257"/>
      <c r="I43" s="257"/>
      <c r="J43" s="296"/>
      <c r="K43" s="296"/>
      <c r="L43" s="271" t="str">
        <f t="shared" si="29"/>
        <v xml:space="preserve">            { line: "nunca hubiera creído, ", sC: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3222</v>
      </c>
      <c r="D44" s="257" t="s">
        <v>1111</v>
      </c>
      <c r="E44" s="257" t="s">
        <v>1121</v>
      </c>
      <c r="F44" s="258"/>
      <c r="G44" s="258"/>
      <c r="H44" s="257"/>
      <c r="I44" s="257"/>
      <c r="J44" s="296"/>
      <c r="K44" s="296"/>
      <c r="L44" s="271" t="str">
        <f t="shared" si="29"/>
        <v xml:space="preserve">            { line: "que llegarían a tal punto de odio y de furor,, (Mi,m,15)", sC: ""},</v>
      </c>
      <c r="M44" s="218" t="str">
        <f t="shared" si="30"/>
        <v>(</v>
      </c>
      <c r="N44" s="183" t="str">
        <f t="shared" si="31"/>
        <v>Mi</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3223</v>
      </c>
      <c r="D45" s="257" t="s">
        <v>2347</v>
      </c>
      <c r="E45" s="257">
        <v>7</v>
      </c>
      <c r="F45" s="258"/>
      <c r="G45" s="258"/>
      <c r="H45" s="257"/>
      <c r="I45" s="257"/>
      <c r="J45" s="296"/>
      <c r="K45" s="296"/>
      <c r="L45" s="271" t="str">
        <f t="shared" si="0"/>
        <v xml:space="preserve">            { line: "apresándote contra toda justicia.,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3:40" ht="25.5" thickTop="1" thickBot="1" x14ac:dyDescent="0.4">
      <c r="C47" s="13" t="s">
        <v>3224</v>
      </c>
      <c r="D47" s="257" t="s">
        <v>1131</v>
      </c>
      <c r="E47" s="257"/>
      <c r="F47" s="258" t="s">
        <v>1112</v>
      </c>
      <c r="G47" s="258" t="s">
        <v>1121</v>
      </c>
      <c r="H47" s="257"/>
      <c r="I47" s="257"/>
      <c r="J47" s="296"/>
      <c r="K47" s="296"/>
      <c r="L47" s="271" t="str">
        <f>IF(C47="","",_xlfn.CONCAT("            { line: ","""",C47,", ",M47:AN47,""", sC: ","""",B47,"""},"))</f>
        <v xml:space="preserve">            { line: "¡Quisiera comprender! ¡Ay de mí!, (Do,,15)(La,m,250)", sC: ""},</v>
      </c>
      <c r="M47" s="218" t="str">
        <f t="shared" si="1"/>
        <v>(</v>
      </c>
      <c r="N47" s="183" t="str">
        <f t="shared" si="2"/>
        <v>Do</v>
      </c>
      <c r="O47" s="216" t="str">
        <f t="shared" si="3"/>
        <v>,</v>
      </c>
      <c r="P47" s="225" t="str">
        <f t="shared" si="4"/>
        <v/>
      </c>
      <c r="Q47" s="217" t="str">
        <f t="shared" si="5"/>
        <v>,</v>
      </c>
      <c r="R47" s="168">
        <f t="shared" si="6"/>
        <v>15</v>
      </c>
      <c r="S47" s="218" t="str">
        <f t="shared" si="7"/>
        <v>)</v>
      </c>
      <c r="T47" s="219" t="str">
        <f t="shared" si="8"/>
        <v>(</v>
      </c>
      <c r="U47" s="181" t="str">
        <f t="shared" si="9"/>
        <v>La</v>
      </c>
      <c r="V47" s="185" t="str">
        <f t="shared" si="10"/>
        <v>,</v>
      </c>
      <c r="W47" s="177" t="str">
        <f t="shared" si="11"/>
        <v>m</v>
      </c>
      <c r="X47" s="185" t="str">
        <f t="shared" si="12"/>
        <v>,</v>
      </c>
      <c r="Y47" s="185">
        <f t="shared" si="13"/>
        <v>250</v>
      </c>
      <c r="Z47" s="218" t="str">
        <f t="shared" si="14"/>
        <v>)</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3225</v>
      </c>
      <c r="D48" s="257" t="s">
        <v>1131</v>
      </c>
      <c r="E48" s="257"/>
      <c r="F48" s="258" t="s">
        <v>1112</v>
      </c>
      <c r="G48" s="258" t="s">
        <v>1121</v>
      </c>
      <c r="H48" s="257"/>
      <c r="I48" s="257"/>
      <c r="J48" s="296"/>
      <c r="K48" s="296"/>
      <c r="L48" s="271" t="str">
        <f t="shared" ref="L48:L50" si="58">IF(C48="","",_xlfn.CONCAT("            { line: ","""",C48,", ",M48:AN48,""", sC: ","""",B48,"""},"))</f>
        <v xml:space="preserve">            { line: "¡QUISIERA COMPRENDER! ¡AY DE MÍ!, (Do,,15)(La,m,250)", sC: ""},</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v>
      </c>
      <c r="U48" s="181" t="str">
        <f t="shared" si="9"/>
        <v>La</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3226</v>
      </c>
      <c r="D49" s="257" t="s">
        <v>2347</v>
      </c>
      <c r="E49" s="257">
        <v>7</v>
      </c>
      <c r="F49" s="258"/>
      <c r="G49" s="258"/>
      <c r="H49" s="257"/>
      <c r="I49" s="257"/>
      <c r="J49" s="296"/>
      <c r="K49" s="296"/>
      <c r="L49" s="271" t="str">
        <f t="shared" si="58"/>
        <v xml:space="preserve">            { line: "¡Cómo es posible que la luz se apague!, (Si,7,15)", sC: ""},</v>
      </c>
      <c r="M49" s="218" t="str">
        <f>IF(N49="","","(")</f>
        <v>(</v>
      </c>
      <c r="N49" s="183" t="str">
        <f>IF(D49="","",D49)</f>
        <v>Si</v>
      </c>
      <c r="O49" s="216" t="str">
        <f>IF(N49="","",",")</f>
        <v>,</v>
      </c>
      <c r="P49" s="225">
        <f>IF(E49="","",E49)</f>
        <v>7</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t="s">
        <v>3227</v>
      </c>
      <c r="D50" s="257" t="s">
        <v>1112</v>
      </c>
      <c r="E50" s="257" t="s">
        <v>1121</v>
      </c>
      <c r="F50" s="258" t="s">
        <v>2347</v>
      </c>
      <c r="G50" s="258">
        <v>7</v>
      </c>
      <c r="H50" s="257"/>
      <c r="I50" s="257"/>
      <c r="J50" s="296"/>
      <c r="K50" s="296"/>
      <c r="L50" s="271" t="str">
        <f t="shared" si="58"/>
        <v xml:space="preserve">            { line: "¡CÓMO ES POSIBLE QUE LA LUZ SE APAGUE!, (La,m,15)(Si,7,250)", sC: ""},</v>
      </c>
      <c r="M50" s="218" t="str">
        <f>IF(N50="","","(")</f>
        <v>(</v>
      </c>
      <c r="N50" s="183" t="str">
        <f>IF(D50="","",D50)</f>
        <v>La</v>
      </c>
      <c r="O50" s="216" t="str">
        <f>IF(N50="","",",")</f>
        <v>,</v>
      </c>
      <c r="P50" s="225" t="str">
        <f>IF(E50="","",E50)</f>
        <v>m</v>
      </c>
      <c r="Q50" s="217" t="str">
        <f>IF(N50="","",",")</f>
        <v>,</v>
      </c>
      <c r="R50" s="168">
        <f>IF(N50="","",15)</f>
        <v>15</v>
      </c>
      <c r="S50" s="218" t="str">
        <f>IF(N50="","",")")</f>
        <v>)</v>
      </c>
      <c r="T50" s="219" t="str">
        <f>IF(U50="","","(")</f>
        <v>(</v>
      </c>
      <c r="U50" s="181" t="str">
        <f>IF(F50="","",F50)</f>
        <v>Si</v>
      </c>
      <c r="V50" s="185" t="str">
        <f>IF(U50="","",",")</f>
        <v>,</v>
      </c>
      <c r="W50" s="177">
        <f>IF(G50="","",G50)</f>
        <v>7</v>
      </c>
      <c r="X50" s="185" t="str">
        <f>IF(U50="","",",")</f>
        <v>,</v>
      </c>
      <c r="Y50" s="185">
        <f>IF(U50="","",250)</f>
        <v>250</v>
      </c>
      <c r="Z50" s="218" t="str">
        <f>IF(U50="","",")")</f>
        <v>)</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36.75" thickTop="1" thickBot="1" x14ac:dyDescent="0.4">
      <c r="A51" s="293"/>
      <c r="B51" s="293"/>
      <c r="C51" s="293"/>
      <c r="D51" s="300"/>
      <c r="E51" s="300"/>
      <c r="F51" s="300"/>
      <c r="G51" s="300"/>
      <c r="H51" s="300"/>
      <c r="I51" s="300"/>
      <c r="J51" s="300"/>
      <c r="K51" s="300"/>
      <c r="L51" s="212" t="s">
        <v>2299</v>
      </c>
      <c r="M51" s="218" t="str">
        <f t="shared" ref="M51:M74" si="59">IF(N51="","","(")</f>
        <v/>
      </c>
      <c r="N51" s="183" t="str">
        <f t="shared" si="2"/>
        <v/>
      </c>
      <c r="O51" s="216" t="str">
        <f t="shared" ref="O51:O74" si="60">IF(N51="","",",")</f>
        <v/>
      </c>
      <c r="P51" s="225" t="str">
        <f t="shared" si="4"/>
        <v/>
      </c>
      <c r="Q51" s="217" t="str">
        <f t="shared" ref="Q51:Q74" si="61">IF(N51="","",",")</f>
        <v/>
      </c>
      <c r="R51" s="168" t="str">
        <f t="shared" ref="R51:R74" si="62">IF(N51="","",15)</f>
        <v/>
      </c>
      <c r="S51" s="218" t="str">
        <f t="shared" ref="S51:S74" si="63">IF(N51="","",")")</f>
        <v/>
      </c>
      <c r="T51" s="219" t="str">
        <f t="shared" ref="T51:T74" si="64">IF(U51="","","(")</f>
        <v/>
      </c>
      <c r="U51" s="181" t="str">
        <f t="shared" si="9"/>
        <v/>
      </c>
      <c r="V51" s="185" t="str">
        <f t="shared" ref="V51:V74" si="65">IF(U51="","",",")</f>
        <v/>
      </c>
      <c r="W51" s="177" t="str">
        <f t="shared" si="11"/>
        <v/>
      </c>
      <c r="X51" s="185" t="str">
        <f t="shared" ref="X51:X74" si="66">IF(U51="","",",")</f>
        <v/>
      </c>
      <c r="Y51" s="185" t="str">
        <f t="shared" ref="Y51:Y74" si="67">IF(U51="","",250)</f>
        <v/>
      </c>
      <c r="Z51" s="218" t="str">
        <f t="shared" ref="Z51:Z74" si="68">IF(U51="","",")")</f>
        <v/>
      </c>
      <c r="AA51" s="175" t="str">
        <f t="shared" ref="AA51:AA74" si="69">IF(AB51="","","(")</f>
        <v/>
      </c>
      <c r="AB51" s="183" t="str">
        <f t="shared" si="16"/>
        <v/>
      </c>
      <c r="AC51" s="184" t="str">
        <f t="shared" ref="AC51:AC74" si="70">IF(AB51="","",",")</f>
        <v/>
      </c>
      <c r="AD51" s="225" t="str">
        <f t="shared" ref="AD51:AD74" si="71">IF(I51="","",I51)</f>
        <v/>
      </c>
      <c r="AE51" s="176" t="str">
        <f t="shared" ref="AE51:AE74" si="72">IF(AB51="","",",")</f>
        <v/>
      </c>
      <c r="AF51" s="168" t="str">
        <f t="shared" ref="AF51:AF74" si="73">IF(AB51="","",350)</f>
        <v/>
      </c>
      <c r="AG51" s="168" t="str">
        <f t="shared" ref="AG51:AG74" si="74">IF(AB51="","",")")</f>
        <v/>
      </c>
      <c r="AH51" s="179" t="str">
        <f t="shared" ref="AH51:AH74" si="75">IF(AI51="","","(")</f>
        <v/>
      </c>
      <c r="AI51" s="256" t="str">
        <f t="shared" si="23"/>
        <v/>
      </c>
      <c r="AJ51" s="185" t="str">
        <f t="shared" ref="AJ51:AJ74" si="76">IF(AI51="","",",")</f>
        <v/>
      </c>
      <c r="AK51" s="185" t="str">
        <f t="shared" ref="AK51:AK74" si="77">IF(K51="","",K51)</f>
        <v/>
      </c>
      <c r="AL51" s="185" t="str">
        <f t="shared" ref="AL51:AL74" si="78">IF(AI51="","",",")</f>
        <v/>
      </c>
      <c r="AM51" s="185" t="str">
        <f t="shared" ref="AM51:AM74" si="79">IF(AI51="","",450)</f>
        <v/>
      </c>
      <c r="AN51" s="185" t="str">
        <f t="shared" ref="AN51:AN74" si="80">IF(AI51="","",")")</f>
        <v/>
      </c>
    </row>
    <row r="52" spans="1:40" ht="25.5" thickTop="1" thickBot="1" x14ac:dyDescent="0.4">
      <c r="C52" s="13" t="s">
        <v>3228</v>
      </c>
      <c r="D52" s="257" t="s">
        <v>1112</v>
      </c>
      <c r="E52" s="257" t="s">
        <v>1121</v>
      </c>
      <c r="F52" s="258" t="s">
        <v>2347</v>
      </c>
      <c r="G52" s="258">
        <v>7</v>
      </c>
      <c r="H52" s="257"/>
      <c r="I52" s="257"/>
      <c r="J52" s="296"/>
      <c r="K52" s="296"/>
      <c r="L52" s="271" t="str">
        <f t="shared" ref="L52:L74" si="81">IF(C52="","",_xlfn.CONCAT("            { line: ","""",C52,", ",M52:AN52,""", sC: ","""",B52,"""},"))</f>
        <v xml:space="preserve">            { line: "¡Cómo es posible que te claven en una cruz!, (La,m,15)(Si,7,250)", sC: ""},</v>
      </c>
      <c r="M52" s="218" t="str">
        <f t="shared" si="59"/>
        <v>(</v>
      </c>
      <c r="N52" s="183" t="str">
        <f t="shared" si="2"/>
        <v>La</v>
      </c>
      <c r="O52" s="216" t="str">
        <f t="shared" si="60"/>
        <v>,</v>
      </c>
      <c r="P52" s="225" t="str">
        <f t="shared" si="4"/>
        <v>m</v>
      </c>
      <c r="Q52" s="217" t="str">
        <f t="shared" si="61"/>
        <v>,</v>
      </c>
      <c r="R52" s="168">
        <f t="shared" si="62"/>
        <v>15</v>
      </c>
      <c r="S52" s="218" t="str">
        <f t="shared" si="63"/>
        <v>)</v>
      </c>
      <c r="T52" s="219" t="str">
        <f t="shared" si="64"/>
        <v>(</v>
      </c>
      <c r="U52" s="181" t="str">
        <f t="shared" si="9"/>
        <v>Si</v>
      </c>
      <c r="V52" s="185" t="str">
        <f t="shared" si="65"/>
        <v>,</v>
      </c>
      <c r="W52" s="177">
        <f t="shared" si="11"/>
        <v>7</v>
      </c>
      <c r="X52" s="185" t="str">
        <f t="shared" si="66"/>
        <v>,</v>
      </c>
      <c r="Y52" s="185">
        <f t="shared" si="67"/>
        <v>250</v>
      </c>
      <c r="Z52" s="218" t="str">
        <f t="shared" si="68"/>
        <v>)</v>
      </c>
      <c r="AA52" s="175" t="str">
        <f t="shared" si="69"/>
        <v/>
      </c>
      <c r="AB52" s="183" t="str">
        <f t="shared" si="16"/>
        <v/>
      </c>
      <c r="AC52" s="184" t="str">
        <f t="shared" si="70"/>
        <v/>
      </c>
      <c r="AD52" s="225" t="str">
        <f t="shared" si="71"/>
        <v/>
      </c>
      <c r="AE52" s="176" t="str">
        <f t="shared" si="72"/>
        <v/>
      </c>
      <c r="AF52" s="168" t="str">
        <f t="shared" si="73"/>
        <v/>
      </c>
      <c r="AG52" s="168" t="str">
        <f t="shared" si="74"/>
        <v/>
      </c>
      <c r="AH52" s="179" t="str">
        <f t="shared" si="75"/>
        <v/>
      </c>
      <c r="AI52" s="256" t="str">
        <f t="shared" si="23"/>
        <v/>
      </c>
      <c r="AJ52" s="185" t="str">
        <f t="shared" si="76"/>
        <v/>
      </c>
      <c r="AK52" s="185" t="str">
        <f t="shared" si="77"/>
        <v/>
      </c>
      <c r="AL52" s="185" t="str">
        <f t="shared" si="78"/>
        <v/>
      </c>
      <c r="AM52" s="185" t="str">
        <f t="shared" si="79"/>
        <v/>
      </c>
      <c r="AN52" s="185" t="str">
        <f t="shared" si="80"/>
        <v/>
      </c>
    </row>
    <row r="53" spans="1:40" ht="25.5" thickTop="1" thickBot="1" x14ac:dyDescent="0.4">
      <c r="C53" s="13" t="s">
        <v>3217</v>
      </c>
      <c r="D53" s="257" t="s">
        <v>1112</v>
      </c>
      <c r="E53" s="257" t="s">
        <v>1121</v>
      </c>
      <c r="F53" s="258" t="s">
        <v>2347</v>
      </c>
      <c r="G53" s="258">
        <v>7</v>
      </c>
      <c r="H53" s="257"/>
      <c r="I53" s="257"/>
      <c r="J53" s="296"/>
      <c r="K53" s="296"/>
      <c r="L53" s="271" t="str">
        <f t="shared" si="81"/>
        <v xml:space="preserve">            { line: "Hijo mío, Hijo mío y Dios mío!, (La,m,15)(Si,7,250)", sC: ""},</v>
      </c>
      <c r="M53" s="218" t="str">
        <f t="shared" si="59"/>
        <v>(</v>
      </c>
      <c r="N53" s="183" t="str">
        <f t="shared" si="2"/>
        <v>La</v>
      </c>
      <c r="O53" s="216" t="str">
        <f t="shared" si="60"/>
        <v>,</v>
      </c>
      <c r="P53" s="225" t="str">
        <f t="shared" si="4"/>
        <v>m</v>
      </c>
      <c r="Q53" s="217" t="str">
        <f t="shared" si="61"/>
        <v>,</v>
      </c>
      <c r="R53" s="168">
        <f t="shared" si="62"/>
        <v>15</v>
      </c>
      <c r="S53" s="218" t="str">
        <f t="shared" si="63"/>
        <v>)</v>
      </c>
      <c r="T53" s="219" t="str">
        <f t="shared" si="64"/>
        <v>(</v>
      </c>
      <c r="U53" s="181" t="str">
        <f t="shared" si="9"/>
        <v>Si</v>
      </c>
      <c r="V53" s="185" t="str">
        <f t="shared" si="65"/>
        <v>,</v>
      </c>
      <c r="W53" s="177">
        <f t="shared" si="11"/>
        <v>7</v>
      </c>
      <c r="X53" s="185" t="str">
        <f t="shared" si="66"/>
        <v>,</v>
      </c>
      <c r="Y53" s="185">
        <f t="shared" si="67"/>
        <v>250</v>
      </c>
      <c r="Z53" s="218" t="str">
        <f t="shared" si="68"/>
        <v>)</v>
      </c>
      <c r="AA53" s="175" t="str">
        <f t="shared" si="69"/>
        <v/>
      </c>
      <c r="AB53" s="183" t="str">
        <f t="shared" si="16"/>
        <v/>
      </c>
      <c r="AC53" s="184" t="str">
        <f t="shared" si="70"/>
        <v/>
      </c>
      <c r="AD53" s="225" t="str">
        <f t="shared" si="71"/>
        <v/>
      </c>
      <c r="AE53" s="176" t="str">
        <f t="shared" si="72"/>
        <v/>
      </c>
      <c r="AF53" s="168" t="str">
        <f t="shared" si="73"/>
        <v/>
      </c>
      <c r="AG53" s="168" t="str">
        <f t="shared" si="74"/>
        <v/>
      </c>
      <c r="AH53" s="179" t="str">
        <f t="shared" si="75"/>
        <v/>
      </c>
      <c r="AI53" s="256" t="str">
        <f t="shared" si="23"/>
        <v/>
      </c>
      <c r="AJ53" s="185" t="str">
        <f t="shared" si="76"/>
        <v/>
      </c>
      <c r="AK53" s="185" t="str">
        <f t="shared" si="77"/>
        <v/>
      </c>
      <c r="AL53" s="185" t="str">
        <f t="shared" si="78"/>
        <v/>
      </c>
      <c r="AM53" s="185" t="str">
        <f t="shared" si="79"/>
        <v/>
      </c>
      <c r="AN53" s="185" t="str">
        <f t="shared" si="80"/>
        <v/>
      </c>
    </row>
    <row r="54" spans="1:40" ht="25.5" thickTop="1" thickBot="1" x14ac:dyDescent="0.4">
      <c r="C54" s="13" t="s">
        <v>3229</v>
      </c>
      <c r="D54" s="257" t="s">
        <v>1112</v>
      </c>
      <c r="E54" s="257" t="s">
        <v>1121</v>
      </c>
      <c r="F54" s="258" t="s">
        <v>2347</v>
      </c>
      <c r="G54" s="258">
        <v>7</v>
      </c>
      <c r="H54" s="257"/>
      <c r="I54" s="257"/>
      <c r="J54" s="296"/>
      <c r="K54" s="296"/>
      <c r="L54" s="271" t="str">
        <f t="shared" si="81"/>
        <v xml:space="preserve">            { line: "¡HIJO MÍO, HIJO MÍO Y DIOS MÍO!»., (La,m,15)(Si,7,250)", sC: ""},</v>
      </c>
      <c r="M54" s="218" t="str">
        <f t="shared" si="59"/>
        <v>(</v>
      </c>
      <c r="N54" s="183" t="str">
        <f t="shared" si="2"/>
        <v>La</v>
      </c>
      <c r="O54" s="216" t="str">
        <f t="shared" si="60"/>
        <v>,</v>
      </c>
      <c r="P54" s="225" t="str">
        <f t="shared" si="4"/>
        <v>m</v>
      </c>
      <c r="Q54" s="217" t="str">
        <f t="shared" si="61"/>
        <v>,</v>
      </c>
      <c r="R54" s="168">
        <f t="shared" si="62"/>
        <v>15</v>
      </c>
      <c r="S54" s="218" t="str">
        <f t="shared" si="63"/>
        <v>)</v>
      </c>
      <c r="T54" s="219" t="str">
        <f t="shared" si="64"/>
        <v>(</v>
      </c>
      <c r="U54" s="181" t="str">
        <f t="shared" si="9"/>
        <v>Si</v>
      </c>
      <c r="V54" s="185" t="str">
        <f t="shared" si="65"/>
        <v>,</v>
      </c>
      <c r="W54" s="177">
        <f t="shared" si="11"/>
        <v>7</v>
      </c>
      <c r="X54" s="185" t="str">
        <f t="shared" si="66"/>
        <v>,</v>
      </c>
      <c r="Y54" s="185">
        <f t="shared" si="67"/>
        <v>250</v>
      </c>
      <c r="Z54" s="218" t="str">
        <f t="shared" si="68"/>
        <v>)</v>
      </c>
      <c r="AA54" s="175" t="str">
        <f t="shared" si="69"/>
        <v/>
      </c>
      <c r="AB54" s="183" t="str">
        <f t="shared" si="16"/>
        <v/>
      </c>
      <c r="AC54" s="184" t="str">
        <f t="shared" si="70"/>
        <v/>
      </c>
      <c r="AD54" s="225" t="str">
        <f t="shared" si="71"/>
        <v/>
      </c>
      <c r="AE54" s="176" t="str">
        <f t="shared" si="72"/>
        <v/>
      </c>
      <c r="AF54" s="168" t="str">
        <f t="shared" si="73"/>
        <v/>
      </c>
      <c r="AG54" s="168" t="str">
        <f t="shared" si="74"/>
        <v/>
      </c>
      <c r="AH54" s="179" t="str">
        <f t="shared" si="75"/>
        <v/>
      </c>
      <c r="AI54" s="256" t="str">
        <f t="shared" si="23"/>
        <v/>
      </c>
      <c r="AJ54" s="185" t="str">
        <f t="shared" si="76"/>
        <v/>
      </c>
      <c r="AK54" s="185" t="str">
        <f t="shared" si="77"/>
        <v/>
      </c>
      <c r="AL54" s="185" t="str">
        <f t="shared" si="78"/>
        <v/>
      </c>
      <c r="AM54" s="185" t="str">
        <f t="shared" si="79"/>
        <v/>
      </c>
      <c r="AN54" s="185" t="str">
        <f t="shared" si="80"/>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13" t="s">
        <v>3230</v>
      </c>
      <c r="D56" s="257" t="s">
        <v>1111</v>
      </c>
      <c r="E56" s="257" t="s">
        <v>1121</v>
      </c>
      <c r="F56" s="258" t="s">
        <v>1112</v>
      </c>
      <c r="G56" s="258" t="s">
        <v>1121</v>
      </c>
      <c r="H56" s="257"/>
      <c r="I56" s="257"/>
      <c r="J56" s="296"/>
      <c r="K56" s="296"/>
      <c r="L56" s="271" t="str">
        <f t="shared" si="81"/>
        <v xml:space="preserve">            { line: "«¿Por qué lloras, por qué lloras, madre mía?, (Mi,m,15)(La,m,250)", sC: ""},</v>
      </c>
      <c r="M56" s="218" t="str">
        <f t="shared" si="59"/>
        <v>(</v>
      </c>
      <c r="N56" s="183" t="str">
        <f t="shared" si="2"/>
        <v>Mi</v>
      </c>
      <c r="O56" s="216" t="str">
        <f t="shared" si="60"/>
        <v>,</v>
      </c>
      <c r="P56" s="225" t="str">
        <f t="shared" si="4"/>
        <v>m</v>
      </c>
      <c r="Q56" s="217" t="str">
        <f t="shared" si="61"/>
        <v>,</v>
      </c>
      <c r="R56" s="168">
        <f t="shared" si="62"/>
        <v>15</v>
      </c>
      <c r="S56" s="218" t="str">
        <f t="shared" si="63"/>
        <v>)</v>
      </c>
      <c r="T56" s="219" t="str">
        <f t="shared" si="64"/>
        <v>(</v>
      </c>
      <c r="U56" s="181" t="str">
        <f t="shared" si="9"/>
        <v>La</v>
      </c>
      <c r="V56" s="185" t="str">
        <f t="shared" si="65"/>
        <v>,</v>
      </c>
      <c r="W56" s="177" t="str">
        <f t="shared" si="11"/>
        <v>m</v>
      </c>
      <c r="X56" s="185" t="str">
        <f t="shared" si="66"/>
        <v>,</v>
      </c>
      <c r="Y56" s="185">
        <f t="shared" si="67"/>
        <v>250</v>
      </c>
      <c r="Z56" s="218" t="str">
        <f t="shared" si="68"/>
        <v>)</v>
      </c>
      <c r="AA56" s="175" t="str">
        <f t="shared" si="69"/>
        <v/>
      </c>
      <c r="AB56" s="183" t="str">
        <f t="shared" si="16"/>
        <v/>
      </c>
      <c r="AC56" s="184" t="str">
        <f t="shared" si="70"/>
        <v/>
      </c>
      <c r="AD56" s="225" t="str">
        <f t="shared" si="71"/>
        <v/>
      </c>
      <c r="AE56" s="176" t="str">
        <f t="shared" si="72"/>
        <v/>
      </c>
      <c r="AF56" s="168" t="str">
        <f t="shared" si="73"/>
        <v/>
      </c>
      <c r="AG56" s="168" t="str">
        <f t="shared" si="74"/>
        <v/>
      </c>
      <c r="AH56" s="179" t="str">
        <f t="shared" si="75"/>
        <v/>
      </c>
      <c r="AI56" s="256" t="str">
        <f t="shared" si="23"/>
        <v/>
      </c>
      <c r="AJ56" s="185" t="str">
        <f t="shared" si="76"/>
        <v/>
      </c>
      <c r="AK56" s="185" t="str">
        <f t="shared" si="77"/>
        <v/>
      </c>
      <c r="AL56" s="185" t="str">
        <f t="shared" si="78"/>
        <v/>
      </c>
      <c r="AM56" s="185" t="str">
        <f t="shared" si="79"/>
        <v/>
      </c>
      <c r="AN56" s="185" t="str">
        <f t="shared" si="80"/>
        <v/>
      </c>
    </row>
    <row r="57" spans="1:40" ht="25.5" thickTop="1" thickBot="1" x14ac:dyDescent="0.4">
      <c r="C57" s="13" t="s">
        <v>3231</v>
      </c>
      <c r="D57" s="257" t="s">
        <v>1111</v>
      </c>
      <c r="E57" s="257" t="s">
        <v>1121</v>
      </c>
      <c r="F57" s="258"/>
      <c r="G57" s="258"/>
      <c r="H57" s="257"/>
      <c r="I57" s="257"/>
      <c r="J57" s="296"/>
      <c r="K57" s="296"/>
      <c r="L57" s="282" t="str">
        <f t="shared" si="81"/>
        <v xml:space="preserve">            { line: "¿Por qué lloras, por qué lloras, madre mía?, (Mi,m,15)", sC: ""},</v>
      </c>
      <c r="M57" s="218" t="str">
        <f t="shared" si="59"/>
        <v>(</v>
      </c>
      <c r="N57" s="183" t="str">
        <f t="shared" si="2"/>
        <v>Mi</v>
      </c>
      <c r="O57" s="216" t="str">
        <f t="shared" si="60"/>
        <v>,</v>
      </c>
      <c r="P57" s="225" t="str">
        <f t="shared" si="4"/>
        <v>m</v>
      </c>
      <c r="Q57" s="217" t="str">
        <f t="shared" si="61"/>
        <v>,</v>
      </c>
      <c r="R57" s="168">
        <f t="shared" si="62"/>
        <v>15</v>
      </c>
      <c r="S57" s="218" t="str">
        <f t="shared" si="63"/>
        <v>)</v>
      </c>
      <c r="T57" s="219" t="str">
        <f t="shared" si="64"/>
        <v/>
      </c>
      <c r="U57" s="181" t="str">
        <f t="shared" si="9"/>
        <v/>
      </c>
      <c r="V57" s="185" t="str">
        <f t="shared" si="65"/>
        <v/>
      </c>
      <c r="W57" s="177" t="str">
        <f t="shared" si="11"/>
        <v/>
      </c>
      <c r="X57" s="185" t="str">
        <f t="shared" si="66"/>
        <v/>
      </c>
      <c r="Y57" s="185" t="str">
        <f t="shared" si="67"/>
        <v/>
      </c>
      <c r="Z57" s="218" t="str">
        <f t="shared" si="68"/>
        <v/>
      </c>
      <c r="AA57" s="175" t="str">
        <f t="shared" si="69"/>
        <v/>
      </c>
      <c r="AB57" s="183" t="str">
        <f t="shared" si="16"/>
        <v/>
      </c>
      <c r="AC57" s="184" t="str">
        <f t="shared" si="70"/>
        <v/>
      </c>
      <c r="AD57" s="225" t="str">
        <f t="shared" si="71"/>
        <v/>
      </c>
      <c r="AE57" s="176" t="str">
        <f t="shared" si="72"/>
        <v/>
      </c>
      <c r="AF57" s="168" t="str">
        <f t="shared" si="73"/>
        <v/>
      </c>
      <c r="AG57" s="168" t="str">
        <f t="shared" si="74"/>
        <v/>
      </c>
      <c r="AH57" s="179" t="str">
        <f t="shared" si="75"/>
        <v/>
      </c>
      <c r="AI57" s="256" t="str">
        <f t="shared" si="23"/>
        <v/>
      </c>
      <c r="AJ57" s="185" t="str">
        <f t="shared" si="76"/>
        <v/>
      </c>
      <c r="AK57" s="185" t="str">
        <f t="shared" si="77"/>
        <v/>
      </c>
      <c r="AL57" s="185" t="str">
        <f t="shared" si="78"/>
        <v/>
      </c>
      <c r="AM57" s="185" t="str">
        <f t="shared" si="79"/>
        <v/>
      </c>
      <c r="AN57" s="185" t="str">
        <f t="shared" si="80"/>
        <v/>
      </c>
    </row>
    <row r="58" spans="1:40" ht="25.5" thickTop="1" thickBot="1" x14ac:dyDescent="0.4">
      <c r="C58" s="13" t="s">
        <v>3232</v>
      </c>
      <c r="D58" s="257" t="s">
        <v>1112</v>
      </c>
      <c r="E58" s="257" t="s">
        <v>2610</v>
      </c>
      <c r="F58" s="258"/>
      <c r="G58" s="258"/>
      <c r="H58" s="257"/>
      <c r="I58" s="257"/>
      <c r="J58" s="296"/>
      <c r="K58" s="296"/>
      <c r="L58" s="282" t="str">
        <f t="shared" si="81"/>
        <v xml:space="preserve">            { line: "¿Acaso no debería sufrir?, (La,m6,15)", sC: ""},</v>
      </c>
      <c r="M58" s="218" t="str">
        <f t="shared" si="59"/>
        <v>(</v>
      </c>
      <c r="N58" s="183" t="str">
        <f t="shared" si="2"/>
        <v>La</v>
      </c>
      <c r="O58" s="216" t="str">
        <f t="shared" si="60"/>
        <v>,</v>
      </c>
      <c r="P58" s="225" t="str">
        <f t="shared" si="4"/>
        <v>m6</v>
      </c>
      <c r="Q58" s="217" t="str">
        <f t="shared" si="61"/>
        <v>,</v>
      </c>
      <c r="R58" s="168">
        <f t="shared" si="62"/>
        <v>15</v>
      </c>
      <c r="S58" s="218" t="str">
        <f t="shared" si="63"/>
        <v>)</v>
      </c>
      <c r="T58" s="219" t="str">
        <f t="shared" si="64"/>
        <v/>
      </c>
      <c r="U58" s="181" t="str">
        <f t="shared" si="9"/>
        <v/>
      </c>
      <c r="V58" s="185" t="str">
        <f t="shared" si="65"/>
        <v/>
      </c>
      <c r="W58" s="177" t="str">
        <f t="shared" si="11"/>
        <v/>
      </c>
      <c r="X58" s="185" t="str">
        <f t="shared" si="66"/>
        <v/>
      </c>
      <c r="Y58" s="185" t="str">
        <f t="shared" si="67"/>
        <v/>
      </c>
      <c r="Z58" s="218" t="str">
        <f t="shared" si="68"/>
        <v/>
      </c>
      <c r="AA58" s="175" t="str">
        <f t="shared" si="69"/>
        <v/>
      </c>
      <c r="AB58" s="183" t="str">
        <f t="shared" si="16"/>
        <v/>
      </c>
      <c r="AC58" s="184" t="str">
        <f t="shared" si="70"/>
        <v/>
      </c>
      <c r="AD58" s="225" t="str">
        <f t="shared" si="71"/>
        <v/>
      </c>
      <c r="AE58" s="176" t="str">
        <f t="shared" si="72"/>
        <v/>
      </c>
      <c r="AF58" s="168" t="str">
        <f t="shared" si="73"/>
        <v/>
      </c>
      <c r="AG58" s="168" t="str">
        <f t="shared" si="74"/>
        <v/>
      </c>
      <c r="AH58" s="179" t="str">
        <f t="shared" si="75"/>
        <v/>
      </c>
      <c r="AI58" s="256" t="str">
        <f t="shared" si="23"/>
        <v/>
      </c>
      <c r="AJ58" s="185" t="str">
        <f t="shared" si="76"/>
        <v/>
      </c>
      <c r="AK58" s="185" t="str">
        <f t="shared" si="77"/>
        <v/>
      </c>
      <c r="AL58" s="185" t="str">
        <f t="shared" si="78"/>
        <v/>
      </c>
      <c r="AM58" s="185" t="str">
        <f t="shared" si="79"/>
        <v/>
      </c>
      <c r="AN58" s="185" t="str">
        <f t="shared" si="80"/>
        <v/>
      </c>
    </row>
    <row r="59" spans="1:40" ht="25.5" thickTop="1" thickBot="1" x14ac:dyDescent="0.4">
      <c r="C59" s="13" t="s">
        <v>3233</v>
      </c>
      <c r="D59" s="257" t="s">
        <v>2347</v>
      </c>
      <c r="E59" s="257">
        <v>7</v>
      </c>
      <c r="F59" s="258"/>
      <c r="G59" s="258"/>
      <c r="H59" s="257"/>
      <c r="I59" s="257"/>
      <c r="J59" s="296"/>
      <c r="K59" s="296"/>
      <c r="L59" s="282" t="str">
        <f t="shared" si="81"/>
        <v xml:space="preserve">            { line: "¿Acaso no debo morir?, (Si,7,15)", sC: ""},</v>
      </c>
      <c r="M59" s="218" t="str">
        <f t="shared" si="59"/>
        <v>(</v>
      </c>
      <c r="N59" s="183" t="str">
        <f t="shared" si="2"/>
        <v>Si</v>
      </c>
      <c r="O59" s="216" t="str">
        <f t="shared" si="60"/>
        <v>,</v>
      </c>
      <c r="P59" s="225">
        <f t="shared" si="4"/>
        <v>7</v>
      </c>
      <c r="Q59" s="217" t="str">
        <f t="shared" si="61"/>
        <v>,</v>
      </c>
      <c r="R59" s="168">
        <f t="shared" si="62"/>
        <v>15</v>
      </c>
      <c r="S59" s="218" t="str">
        <f t="shared" si="63"/>
        <v>)</v>
      </c>
      <c r="T59" s="219" t="str">
        <f t="shared" si="64"/>
        <v/>
      </c>
      <c r="U59" s="181" t="str">
        <f t="shared" si="9"/>
        <v/>
      </c>
      <c r="V59" s="185" t="str">
        <f t="shared" si="65"/>
        <v/>
      </c>
      <c r="W59" s="177" t="str">
        <f t="shared" si="11"/>
        <v/>
      </c>
      <c r="X59" s="185" t="str">
        <f t="shared" si="66"/>
        <v/>
      </c>
      <c r="Y59" s="185" t="str">
        <f t="shared" si="67"/>
        <v/>
      </c>
      <c r="Z59" s="218" t="str">
        <f t="shared" si="68"/>
        <v/>
      </c>
      <c r="AA59" s="175" t="str">
        <f t="shared" si="69"/>
        <v/>
      </c>
      <c r="AB59" s="183" t="str">
        <f t="shared" si="16"/>
        <v/>
      </c>
      <c r="AC59" s="184" t="str">
        <f t="shared" si="70"/>
        <v/>
      </c>
      <c r="AD59" s="225" t="str">
        <f t="shared" si="71"/>
        <v/>
      </c>
      <c r="AE59" s="176" t="str">
        <f t="shared" si="72"/>
        <v/>
      </c>
      <c r="AF59" s="168" t="str">
        <f t="shared" si="73"/>
        <v/>
      </c>
      <c r="AG59" s="168" t="str">
        <f t="shared" si="74"/>
        <v/>
      </c>
      <c r="AH59" s="179" t="str">
        <f t="shared" si="75"/>
        <v/>
      </c>
      <c r="AI59" s="256" t="str">
        <f t="shared" si="23"/>
        <v/>
      </c>
      <c r="AJ59" s="185" t="str">
        <f t="shared" si="76"/>
        <v/>
      </c>
      <c r="AK59" s="185" t="str">
        <f t="shared" si="77"/>
        <v/>
      </c>
      <c r="AL59" s="185" t="str">
        <f t="shared" si="78"/>
        <v/>
      </c>
      <c r="AM59" s="185" t="str">
        <f t="shared" si="79"/>
        <v/>
      </c>
      <c r="AN59" s="185" t="str">
        <f t="shared" si="80"/>
        <v/>
      </c>
    </row>
    <row r="60" spans="1:40" ht="25.5" thickTop="1" thickBot="1" x14ac:dyDescent="0.4">
      <c r="C60" s="13" t="s">
        <v>3234</v>
      </c>
      <c r="D60" s="257" t="s">
        <v>1131</v>
      </c>
      <c r="E60" s="257"/>
      <c r="F60" s="258" t="s">
        <v>2347</v>
      </c>
      <c r="G60" s="258">
        <v>7</v>
      </c>
      <c r="H60" s="257"/>
      <c r="I60" s="257"/>
      <c r="J60" s="296"/>
      <c r="K60" s="296"/>
      <c r="L60" s="271" t="str">
        <f t="shared" si="81"/>
        <v xml:space="preserve">            { line: "Entonces, ¿cómo podría salvar a Adán?, (Do,,15)(Si,7,250)", sC: ""},</v>
      </c>
      <c r="M60" s="218" t="str">
        <f t="shared" si="59"/>
        <v>(</v>
      </c>
      <c r="N60" s="183" t="str">
        <f t="shared" si="2"/>
        <v>Do</v>
      </c>
      <c r="O60" s="216" t="str">
        <f t="shared" si="60"/>
        <v>,</v>
      </c>
      <c r="P60" s="225" t="str">
        <f t="shared" si="4"/>
        <v/>
      </c>
      <c r="Q60" s="217" t="str">
        <f t="shared" si="61"/>
        <v>,</v>
      </c>
      <c r="R60" s="168">
        <f t="shared" si="62"/>
        <v>15</v>
      </c>
      <c r="S60" s="218" t="str">
        <f t="shared" si="63"/>
        <v>)</v>
      </c>
      <c r="T60" s="219" t="str">
        <f t="shared" si="64"/>
        <v>(</v>
      </c>
      <c r="U60" s="181" t="str">
        <f t="shared" si="9"/>
        <v>Si</v>
      </c>
      <c r="V60" s="185" t="str">
        <f t="shared" si="65"/>
        <v>,</v>
      </c>
      <c r="W60" s="177">
        <f t="shared" si="11"/>
        <v>7</v>
      </c>
      <c r="X60" s="185" t="str">
        <f t="shared" si="66"/>
        <v>,</v>
      </c>
      <c r="Y60" s="185">
        <f t="shared" si="67"/>
        <v>250</v>
      </c>
      <c r="Z60" s="218" t="str">
        <f t="shared" si="68"/>
        <v>)</v>
      </c>
      <c r="AA60" s="175" t="str">
        <f t="shared" si="69"/>
        <v/>
      </c>
      <c r="AB60" s="183" t="str">
        <f t="shared" si="16"/>
        <v/>
      </c>
      <c r="AC60" s="184" t="str">
        <f t="shared" si="70"/>
        <v/>
      </c>
      <c r="AD60" s="225" t="str">
        <f t="shared" si="71"/>
        <v/>
      </c>
      <c r="AE60" s="176" t="str">
        <f t="shared" si="72"/>
        <v/>
      </c>
      <c r="AF60" s="168" t="str">
        <f t="shared" si="73"/>
        <v/>
      </c>
      <c r="AG60" s="168" t="str">
        <f t="shared" si="74"/>
        <v/>
      </c>
      <c r="AH60" s="179" t="str">
        <f t="shared" si="75"/>
        <v/>
      </c>
      <c r="AI60" s="256" t="str">
        <f t="shared" si="23"/>
        <v/>
      </c>
      <c r="AJ60" s="185" t="str">
        <f t="shared" si="76"/>
        <v/>
      </c>
      <c r="AK60" s="185" t="str">
        <f t="shared" si="77"/>
        <v/>
      </c>
      <c r="AL60" s="185" t="str">
        <f t="shared" si="78"/>
        <v/>
      </c>
      <c r="AM60" s="185" t="str">
        <f t="shared" si="79"/>
        <v/>
      </c>
      <c r="AN60" s="185" t="str">
        <f t="shared" si="80"/>
        <v/>
      </c>
    </row>
    <row r="61" spans="1:40" ht="25.5" thickTop="1" thickBot="1" x14ac:dyDescent="0.4">
      <c r="C61" s="13" t="s">
        <v>3235</v>
      </c>
      <c r="D61" s="257" t="s">
        <v>1112</v>
      </c>
      <c r="E61" s="257" t="s">
        <v>1121</v>
      </c>
      <c r="F61" s="258"/>
      <c r="G61" s="258"/>
      <c r="H61" s="257"/>
      <c r="I61" s="257"/>
      <c r="J61" s="296"/>
      <c r="K61" s="296"/>
      <c r="L61" s="271" t="str">
        <f t="shared" si="81"/>
        <v xml:space="preserve">            { line: "Entonces, ¿cómo podrías ver a Eva, (La,m,15)", sC: ""},</v>
      </c>
      <c r="M61" s="218" t="str">
        <f t="shared" si="59"/>
        <v>(</v>
      </c>
      <c r="N61" s="183" t="str">
        <f t="shared" si="2"/>
        <v>La</v>
      </c>
      <c r="O61" s="216" t="str">
        <f t="shared" si="60"/>
        <v>,</v>
      </c>
      <c r="P61" s="225" t="str">
        <f t="shared" si="4"/>
        <v>m</v>
      </c>
      <c r="Q61" s="217" t="str">
        <f t="shared" si="61"/>
        <v>,</v>
      </c>
      <c r="R61" s="168">
        <f t="shared" si="62"/>
        <v>15</v>
      </c>
      <c r="S61" s="218" t="str">
        <f t="shared" si="63"/>
        <v>)</v>
      </c>
      <c r="T61" s="219" t="str">
        <f t="shared" si="64"/>
        <v/>
      </c>
      <c r="U61" s="181" t="str">
        <f t="shared" si="9"/>
        <v/>
      </c>
      <c r="V61" s="185" t="str">
        <f t="shared" si="65"/>
        <v/>
      </c>
      <c r="W61" s="177" t="str">
        <f t="shared" si="11"/>
        <v/>
      </c>
      <c r="X61" s="185" t="str">
        <f t="shared" si="66"/>
        <v/>
      </c>
      <c r="Y61" s="185" t="str">
        <f t="shared" si="67"/>
        <v/>
      </c>
      <c r="Z61" s="218" t="str">
        <f t="shared" si="68"/>
        <v/>
      </c>
      <c r="AA61" s="175" t="str">
        <f t="shared" si="69"/>
        <v/>
      </c>
      <c r="AB61" s="183" t="str">
        <f t="shared" si="16"/>
        <v/>
      </c>
      <c r="AC61" s="184" t="str">
        <f t="shared" si="70"/>
        <v/>
      </c>
      <c r="AD61" s="225" t="str">
        <f t="shared" si="71"/>
        <v/>
      </c>
      <c r="AE61" s="176" t="str">
        <f t="shared" si="72"/>
        <v/>
      </c>
      <c r="AF61" s="168" t="str">
        <f t="shared" si="73"/>
        <v/>
      </c>
      <c r="AG61" s="168" t="str">
        <f t="shared" si="74"/>
        <v/>
      </c>
      <c r="AH61" s="179" t="str">
        <f t="shared" si="75"/>
        <v/>
      </c>
      <c r="AI61" s="256" t="str">
        <f t="shared" si="23"/>
        <v/>
      </c>
      <c r="AJ61" s="185" t="str">
        <f t="shared" si="76"/>
        <v/>
      </c>
      <c r="AK61" s="185" t="str">
        <f t="shared" si="77"/>
        <v/>
      </c>
      <c r="AL61" s="185" t="str">
        <f t="shared" si="78"/>
        <v/>
      </c>
      <c r="AM61" s="185" t="str">
        <f t="shared" si="79"/>
        <v/>
      </c>
      <c r="AN61" s="185" t="str">
        <f t="shared" si="80"/>
        <v/>
      </c>
    </row>
    <row r="62" spans="1:40" ht="25.5" thickTop="1" thickBot="1" x14ac:dyDescent="0.4">
      <c r="C62" s="13" t="s">
        <v>3236</v>
      </c>
      <c r="D62" s="257" t="s">
        <v>2347</v>
      </c>
      <c r="E62" s="257">
        <v>7</v>
      </c>
      <c r="F62" s="258"/>
      <c r="G62" s="258"/>
      <c r="H62" s="257"/>
      <c r="I62" s="257"/>
      <c r="J62" s="296"/>
      <c r="K62" s="296"/>
      <c r="L62" s="271" t="str">
        <f t="shared" si="81"/>
        <v xml:space="preserve">            { line: "que vuelve a la vida?»., (Si,7,15)", sC: ""},</v>
      </c>
      <c r="M62" s="218" t="str">
        <f t="shared" si="59"/>
        <v>(</v>
      </c>
      <c r="N62" s="183" t="str">
        <f t="shared" si="2"/>
        <v>Si</v>
      </c>
      <c r="O62" s="216" t="str">
        <f t="shared" si="60"/>
        <v>,</v>
      </c>
      <c r="P62" s="225">
        <f t="shared" si="4"/>
        <v>7</v>
      </c>
      <c r="Q62" s="217" t="str">
        <f t="shared" si="61"/>
        <v>,</v>
      </c>
      <c r="R62" s="168">
        <f t="shared" si="62"/>
        <v>15</v>
      </c>
      <c r="S62" s="218" t="str">
        <f t="shared" si="63"/>
        <v>)</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C64" s="203" t="s">
        <v>2422</v>
      </c>
      <c r="D64" s="224"/>
      <c r="E64" s="224"/>
      <c r="F64" s="224"/>
      <c r="G64" s="224"/>
      <c r="H64" s="224"/>
      <c r="I64" s="224"/>
      <c r="J64" s="224"/>
      <c r="K64" s="224"/>
      <c r="L64" s="208" t="s">
        <v>2411</v>
      </c>
      <c r="M64" s="218" t="str">
        <f t="shared" ref="M64:M70" si="82">IF(N64="","","(")</f>
        <v/>
      </c>
      <c r="N64" s="183" t="str">
        <f t="shared" ref="N64:N70" si="83">IF(D64="","",D64)</f>
        <v/>
      </c>
      <c r="O64" s="216" t="str">
        <f t="shared" ref="O64:O70" si="84">IF(N64="","",",")</f>
        <v/>
      </c>
      <c r="P64" s="225" t="str">
        <f t="shared" ref="P64:P70" si="85">IF(E64="","",E64)</f>
        <v/>
      </c>
      <c r="Q64" s="217" t="str">
        <f t="shared" ref="Q64:Q70" si="86">IF(N64="","",",")</f>
        <v/>
      </c>
      <c r="R64" s="168" t="str">
        <f t="shared" ref="R64:R70" si="87">IF(N64="","",15)</f>
        <v/>
      </c>
      <c r="S64" s="218" t="str">
        <f t="shared" ref="S64:S70" si="88">IF(N64="","",")")</f>
        <v/>
      </c>
      <c r="T64" s="219" t="str">
        <f t="shared" ref="T64:T70" si="89">IF(U64="","","(")</f>
        <v/>
      </c>
      <c r="U64" s="181" t="str">
        <f t="shared" ref="U64:U70" si="90">IF(F64="","",F64)</f>
        <v/>
      </c>
      <c r="V64" s="185" t="str">
        <f t="shared" ref="V64:V70" si="91">IF(U64="","",",")</f>
        <v/>
      </c>
      <c r="W64" s="177" t="str">
        <f t="shared" ref="W64:W70" si="92">IF(G64="","",G64)</f>
        <v/>
      </c>
      <c r="X64" s="185" t="str">
        <f t="shared" ref="X64:X70" si="93">IF(U64="","",",")</f>
        <v/>
      </c>
      <c r="Y64" s="185" t="str">
        <f t="shared" ref="Y64:Y70" si="94">IF(U64="","",250)</f>
        <v/>
      </c>
      <c r="Z64" s="218" t="str">
        <f t="shared" ref="Z64:Z70" si="95">IF(U64="","",")")</f>
        <v/>
      </c>
      <c r="AA64" s="175" t="str">
        <f t="shared" ref="AA64:AA70" si="96">IF(AB64="","","(")</f>
        <v/>
      </c>
      <c r="AB64" s="183" t="str">
        <f t="shared" ref="AB64:AB70" si="97">IF(H64="","",H64)</f>
        <v/>
      </c>
      <c r="AC64" s="184" t="str">
        <f t="shared" ref="AC64:AC70" si="98">IF(AB64="","",",")</f>
        <v/>
      </c>
      <c r="AD64" s="225" t="str">
        <f t="shared" ref="AD64:AD70" si="99">IF(I64="","",I64)</f>
        <v/>
      </c>
      <c r="AE64" s="176" t="str">
        <f t="shared" ref="AE64:AE70" si="100">IF(AB64="","",",")</f>
        <v/>
      </c>
      <c r="AF64" s="168" t="str">
        <f t="shared" ref="AF64:AF70" si="101">IF(AB64="","",350)</f>
        <v/>
      </c>
      <c r="AG64" s="168" t="str">
        <f t="shared" ref="AG64:AG70" si="102">IF(AB64="","",")")</f>
        <v/>
      </c>
      <c r="AH64" s="179" t="str">
        <f t="shared" ref="AH64:AH70" si="103">IF(AI64="","","(")</f>
        <v/>
      </c>
      <c r="AI64" s="256" t="str">
        <f t="shared" ref="AI64:AI70" si="104">IF(J64="","",J64)</f>
        <v/>
      </c>
      <c r="AJ64" s="185" t="str">
        <f t="shared" ref="AJ64:AJ70" si="105">IF(AI64="","",",")</f>
        <v/>
      </c>
      <c r="AK64" s="185" t="str">
        <f t="shared" ref="AK64:AK70" si="106">IF(K64="","",K64)</f>
        <v/>
      </c>
      <c r="AL64" s="185" t="str">
        <f t="shared" ref="AL64:AL70" si="107">IF(AI64="","",",")</f>
        <v/>
      </c>
      <c r="AM64" s="185" t="str">
        <f t="shared" ref="AM64:AM70" si="108">IF(AI64="","",450)</f>
        <v/>
      </c>
      <c r="AN64" s="185" t="str">
        <f t="shared" ref="AN64:AN70" si="109">IF(AI64="","",")")</f>
        <v/>
      </c>
    </row>
    <row r="65" spans="2:40" ht="25.5" thickTop="1" thickBot="1" x14ac:dyDescent="0.4">
      <c r="B65" t="s">
        <v>2584</v>
      </c>
      <c r="C65" s="333" t="s">
        <v>3238</v>
      </c>
      <c r="D65" s="329" t="s">
        <v>1111</v>
      </c>
      <c r="E65" s="329" t="s">
        <v>1121</v>
      </c>
      <c r="F65" s="329"/>
      <c r="G65" s="329"/>
      <c r="H65" s="329"/>
      <c r="I65" s="329"/>
      <c r="J65" s="329"/>
      <c r="K65" s="329"/>
      <c r="L65" s="330" t="str">
        <f>IF(C65="","",_xlfn.CONCAT("       triggerLine: ","""",C65,", ",M65:AN65,""", sC: ","""",B65,""", lines: ["))</f>
        <v xml:space="preserve">       triggerLine: "COMO OVEJA QUE VE CÓMO SE LLEVAN, (Mi,m,15)", sC: "ta as", lines: [</v>
      </c>
      <c r="M65" s="218" t="str">
        <f t="shared" si="82"/>
        <v>(</v>
      </c>
      <c r="N65" s="183" t="str">
        <f t="shared" si="83"/>
        <v>Mi</v>
      </c>
      <c r="O65" s="216" t="str">
        <f t="shared" si="84"/>
        <v>,</v>
      </c>
      <c r="P65" s="225" t="str">
        <f t="shared" si="85"/>
        <v>m</v>
      </c>
      <c r="Q65" s="217" t="str">
        <f t="shared" si="86"/>
        <v>,</v>
      </c>
      <c r="R65" s="168">
        <f t="shared" si="87"/>
        <v>15</v>
      </c>
      <c r="S65" s="218" t="str">
        <f t="shared" si="88"/>
        <v>)</v>
      </c>
      <c r="T65" s="219" t="str">
        <f t="shared" si="89"/>
        <v/>
      </c>
      <c r="U65" s="181" t="str">
        <f t="shared" si="90"/>
        <v/>
      </c>
      <c r="V65" s="185" t="str">
        <f t="shared" si="91"/>
        <v/>
      </c>
      <c r="W65" s="177" t="str">
        <f t="shared" si="92"/>
        <v/>
      </c>
      <c r="X65" s="185" t="str">
        <f t="shared" si="93"/>
        <v/>
      </c>
      <c r="Y65" s="185" t="str">
        <f t="shared" si="94"/>
        <v/>
      </c>
      <c r="Z65" s="218" t="str">
        <f t="shared" si="95"/>
        <v/>
      </c>
      <c r="AA65" s="175" t="str">
        <f t="shared" si="96"/>
        <v/>
      </c>
      <c r="AB65" s="183" t="str">
        <f t="shared" si="97"/>
        <v/>
      </c>
      <c r="AC65" s="184" t="str">
        <f t="shared" si="98"/>
        <v/>
      </c>
      <c r="AD65" s="225" t="str">
        <f t="shared" si="99"/>
        <v/>
      </c>
      <c r="AE65" s="176" t="str">
        <f t="shared" si="100"/>
        <v/>
      </c>
      <c r="AF65" s="168" t="str">
        <f t="shared" si="101"/>
        <v/>
      </c>
      <c r="AG65" s="168" t="str">
        <f t="shared" si="102"/>
        <v/>
      </c>
      <c r="AH65" s="179" t="str">
        <f t="shared" si="103"/>
        <v/>
      </c>
      <c r="AI65" s="256" t="str">
        <f t="shared" si="104"/>
        <v/>
      </c>
      <c r="AJ65" s="185" t="str">
        <f t="shared" si="105"/>
        <v/>
      </c>
      <c r="AK65" s="185" t="str">
        <f t="shared" si="106"/>
        <v/>
      </c>
      <c r="AL65" s="185" t="str">
        <f t="shared" si="107"/>
        <v/>
      </c>
      <c r="AM65" s="185" t="str">
        <f t="shared" si="108"/>
        <v/>
      </c>
      <c r="AN65" s="185" t="str">
        <f t="shared" si="109"/>
        <v/>
      </c>
    </row>
    <row r="66" spans="2:40" ht="25.5" thickTop="1" thickBot="1" x14ac:dyDescent="0.4">
      <c r="B66" t="s">
        <v>2282</v>
      </c>
      <c r="C66" s="285" t="s">
        <v>3239</v>
      </c>
      <c r="D66" s="331" t="s">
        <v>1112</v>
      </c>
      <c r="E66" s="331" t="s">
        <v>1121</v>
      </c>
      <c r="F66" s="331"/>
      <c r="G66" s="331"/>
      <c r="H66" s="328"/>
      <c r="I66" s="328"/>
      <c r="J66" s="328"/>
      <c r="K66" s="328"/>
      <c r="L66" s="283" t="str">
        <f>IF(C66="","",_xlfn.CONCAT("            { line: ","""",C66,", ",M66:AN66,""", sC: ","""",B66,"""},"))</f>
        <v xml:space="preserve">            { line: "SU CORDERITO AL MATADERO,, (La,m,15)", sC: "as"},</v>
      </c>
      <c r="M66" s="218" t="str">
        <f t="shared" si="82"/>
        <v>(</v>
      </c>
      <c r="N66" s="183" t="str">
        <f t="shared" si="83"/>
        <v>La</v>
      </c>
      <c r="O66" s="216" t="str">
        <f t="shared" si="84"/>
        <v>,</v>
      </c>
      <c r="P66" s="225" t="str">
        <f t="shared" si="85"/>
        <v>m</v>
      </c>
      <c r="Q66" s="217" t="str">
        <f t="shared" si="86"/>
        <v>,</v>
      </c>
      <c r="R66" s="168">
        <f t="shared" si="87"/>
        <v>15</v>
      </c>
      <c r="S66" s="218" t="str">
        <f t="shared" si="88"/>
        <v>)</v>
      </c>
      <c r="T66" s="219" t="str">
        <f t="shared" si="89"/>
        <v/>
      </c>
      <c r="U66" s="181" t="str">
        <f t="shared" si="90"/>
        <v/>
      </c>
      <c r="V66" s="185" t="str">
        <f t="shared" si="91"/>
        <v/>
      </c>
      <c r="W66" s="177" t="str">
        <f t="shared" si="92"/>
        <v/>
      </c>
      <c r="X66" s="185" t="str">
        <f t="shared" si="93"/>
        <v/>
      </c>
      <c r="Y66" s="185" t="str">
        <f t="shared" si="94"/>
        <v/>
      </c>
      <c r="Z66" s="218" t="str">
        <f t="shared" si="95"/>
        <v/>
      </c>
      <c r="AA66" s="175" t="str">
        <f t="shared" si="96"/>
        <v/>
      </c>
      <c r="AB66" s="183" t="str">
        <f t="shared" si="97"/>
        <v/>
      </c>
      <c r="AC66" s="184" t="str">
        <f t="shared" si="98"/>
        <v/>
      </c>
      <c r="AD66" s="225" t="str">
        <f t="shared" si="99"/>
        <v/>
      </c>
      <c r="AE66" s="176" t="str">
        <f t="shared" si="100"/>
        <v/>
      </c>
      <c r="AF66" s="168" t="str">
        <f t="shared" si="101"/>
        <v/>
      </c>
      <c r="AG66" s="168" t="str">
        <f t="shared" si="102"/>
        <v/>
      </c>
      <c r="AH66" s="179" t="str">
        <f t="shared" si="103"/>
        <v/>
      </c>
      <c r="AI66" s="256" t="str">
        <f t="shared" si="104"/>
        <v/>
      </c>
      <c r="AJ66" s="185" t="str">
        <f t="shared" si="105"/>
        <v/>
      </c>
      <c r="AK66" s="185" t="str">
        <f t="shared" si="106"/>
        <v/>
      </c>
      <c r="AL66" s="185" t="str">
        <f t="shared" si="107"/>
        <v/>
      </c>
      <c r="AM66" s="185" t="str">
        <f t="shared" si="108"/>
        <v/>
      </c>
      <c r="AN66" s="185" t="str">
        <f t="shared" si="109"/>
        <v/>
      </c>
    </row>
    <row r="67" spans="2:40" ht="25.5" thickTop="1" thickBot="1" x14ac:dyDescent="0.4">
      <c r="B67" t="s">
        <v>2282</v>
      </c>
      <c r="C67" s="285" t="s">
        <v>3240</v>
      </c>
      <c r="D67" s="286" t="s">
        <v>1111</v>
      </c>
      <c r="E67" s="286" t="s">
        <v>1121</v>
      </c>
      <c r="F67" s="286"/>
      <c r="G67" s="286"/>
      <c r="H67" s="227"/>
      <c r="I67" s="227"/>
      <c r="J67" s="227"/>
      <c r="K67" s="227"/>
      <c r="L67" s="283" t="str">
        <f>IF(C67="","",_xlfn.CONCAT("            { line: ","""",C67,", ",M67:AN67,""", sC: ","""",B67,"""},"))</f>
        <v xml:space="preserve">            { line: "MARÍA LO SEGUÍA CONSUMIDA DE DOLOR., (Mi,m,15)", sC: "as"},</v>
      </c>
      <c r="M67" s="218" t="str">
        <f t="shared" si="82"/>
        <v>(</v>
      </c>
      <c r="N67" s="183" t="str">
        <f t="shared" si="83"/>
        <v>Mi</v>
      </c>
      <c r="O67" s="216" t="str">
        <f t="shared" si="84"/>
        <v>,</v>
      </c>
      <c r="P67" s="225" t="str">
        <f t="shared" si="85"/>
        <v>m</v>
      </c>
      <c r="Q67" s="217" t="str">
        <f t="shared" si="86"/>
        <v>,</v>
      </c>
      <c r="R67" s="168">
        <f t="shared" si="87"/>
        <v>15</v>
      </c>
      <c r="S67" s="218" t="str">
        <f t="shared" si="88"/>
        <v>)</v>
      </c>
      <c r="T67" s="219" t="str">
        <f t="shared" si="89"/>
        <v/>
      </c>
      <c r="U67" s="181" t="str">
        <f t="shared" si="90"/>
        <v/>
      </c>
      <c r="V67" s="185" t="str">
        <f t="shared" si="91"/>
        <v/>
      </c>
      <c r="W67" s="177" t="str">
        <f t="shared" si="92"/>
        <v/>
      </c>
      <c r="X67" s="185" t="str">
        <f t="shared" si="93"/>
        <v/>
      </c>
      <c r="Y67" s="185" t="str">
        <f t="shared" si="94"/>
        <v/>
      </c>
      <c r="Z67" s="218" t="str">
        <f t="shared" si="95"/>
        <v/>
      </c>
      <c r="AA67" s="175" t="str">
        <f t="shared" si="96"/>
        <v/>
      </c>
      <c r="AB67" s="183" t="str">
        <f t="shared" si="97"/>
        <v/>
      </c>
      <c r="AC67" s="184" t="str">
        <f t="shared" si="98"/>
        <v/>
      </c>
      <c r="AD67" s="225" t="str">
        <f t="shared" si="99"/>
        <v/>
      </c>
      <c r="AE67" s="176" t="str">
        <f t="shared" si="100"/>
        <v/>
      </c>
      <c r="AF67" s="168" t="str">
        <f t="shared" si="101"/>
        <v/>
      </c>
      <c r="AG67" s="168" t="str">
        <f t="shared" si="102"/>
        <v/>
      </c>
      <c r="AH67" s="179" t="str">
        <f t="shared" si="103"/>
        <v/>
      </c>
      <c r="AI67" s="256" t="str">
        <f t="shared" si="104"/>
        <v/>
      </c>
      <c r="AJ67" s="185" t="str">
        <f t="shared" si="105"/>
        <v/>
      </c>
      <c r="AK67" s="185" t="str">
        <f t="shared" si="106"/>
        <v/>
      </c>
      <c r="AL67" s="185" t="str">
        <f t="shared" si="107"/>
        <v/>
      </c>
      <c r="AM67" s="185" t="str">
        <f t="shared" si="108"/>
        <v/>
      </c>
      <c r="AN67" s="185" t="str">
        <f t="shared" si="109"/>
        <v/>
      </c>
    </row>
    <row r="68" spans="2:40" ht="25.5" thickTop="1" thickBot="1" x14ac:dyDescent="0.4">
      <c r="B68" t="s">
        <v>2282</v>
      </c>
      <c r="C68" s="285" t="s">
        <v>3241</v>
      </c>
      <c r="D68" s="331" t="s">
        <v>1112</v>
      </c>
      <c r="E68" s="331" t="s">
        <v>1121</v>
      </c>
      <c r="F68" s="331"/>
      <c r="G68" s="331"/>
      <c r="H68" s="328"/>
      <c r="I68" s="328"/>
      <c r="J68" s="328"/>
      <c r="K68" s="328"/>
      <c r="L68" s="283" t="str">
        <f>IF(C68="","",_xlfn.CONCAT("            { line: ","""",C68,", ",M68:AN68,""", sC: ","""",B68,"""},"))</f>
        <v xml:space="preserve">            { line: "Y LE DECÍA: «¿DÓNDE TE LLEVAN, HIJO MÍO?, (La,m,15)", sC: "as"},</v>
      </c>
      <c r="M68" s="218" t="str">
        <f t="shared" si="82"/>
        <v>(</v>
      </c>
      <c r="N68" s="183" t="str">
        <f t="shared" si="83"/>
        <v>La</v>
      </c>
      <c r="O68" s="216" t="str">
        <f t="shared" si="84"/>
        <v>,</v>
      </c>
      <c r="P68" s="225" t="str">
        <f t="shared" si="85"/>
        <v>m</v>
      </c>
      <c r="Q68" s="217" t="str">
        <f t="shared" si="86"/>
        <v>,</v>
      </c>
      <c r="R68" s="168">
        <f t="shared" si="87"/>
        <v>15</v>
      </c>
      <c r="S68" s="218" t="str">
        <f t="shared" si="88"/>
        <v>)</v>
      </c>
      <c r="T68" s="219" t="str">
        <f t="shared" si="89"/>
        <v/>
      </c>
      <c r="U68" s="181" t="str">
        <f t="shared" si="90"/>
        <v/>
      </c>
      <c r="V68" s="185" t="str">
        <f t="shared" si="91"/>
        <v/>
      </c>
      <c r="W68" s="177" t="str">
        <f t="shared" si="92"/>
        <v/>
      </c>
      <c r="X68" s="185" t="str">
        <f t="shared" si="93"/>
        <v/>
      </c>
      <c r="Y68" s="185" t="str">
        <f t="shared" si="94"/>
        <v/>
      </c>
      <c r="Z68" s="218" t="str">
        <f t="shared" si="95"/>
        <v/>
      </c>
      <c r="AA68" s="175" t="str">
        <f t="shared" si="96"/>
        <v/>
      </c>
      <c r="AB68" s="183" t="str">
        <f t="shared" si="97"/>
        <v/>
      </c>
      <c r="AC68" s="184" t="str">
        <f t="shared" si="98"/>
        <v/>
      </c>
      <c r="AD68" s="225" t="str">
        <f t="shared" si="99"/>
        <v/>
      </c>
      <c r="AE68" s="176" t="str">
        <f t="shared" si="100"/>
        <v/>
      </c>
      <c r="AF68" s="168" t="str">
        <f t="shared" si="101"/>
        <v/>
      </c>
      <c r="AG68" s="168" t="str">
        <f t="shared" si="102"/>
        <v/>
      </c>
      <c r="AH68" s="179" t="str">
        <f t="shared" si="103"/>
        <v/>
      </c>
      <c r="AI68" s="256" t="str">
        <f t="shared" si="104"/>
        <v/>
      </c>
      <c r="AJ68" s="185" t="str">
        <f t="shared" si="105"/>
        <v/>
      </c>
      <c r="AK68" s="185" t="str">
        <f t="shared" si="106"/>
        <v/>
      </c>
      <c r="AL68" s="185" t="str">
        <f t="shared" si="107"/>
        <v/>
      </c>
      <c r="AM68" s="185" t="str">
        <f t="shared" si="108"/>
        <v/>
      </c>
      <c r="AN68" s="185" t="str">
        <f t="shared" si="109"/>
        <v/>
      </c>
    </row>
    <row r="69" spans="2:40" ht="25.5" thickTop="1" thickBot="1" x14ac:dyDescent="0.4">
      <c r="B69" t="s">
        <v>2282</v>
      </c>
      <c r="C69" s="285" t="s">
        <v>3242</v>
      </c>
      <c r="D69" s="286"/>
      <c r="E69" s="286"/>
      <c r="F69" s="286"/>
      <c r="G69" s="286"/>
      <c r="H69" s="227"/>
      <c r="I69" s="227"/>
      <c r="J69" s="227"/>
      <c r="K69" s="227"/>
      <c r="L69" s="283" t="str">
        <f>IF(C69="","",_xlfn.CONCAT("            { line: ","""",C69,", ",M69:AN69,""", sC: ","""",B69,"""},"))</f>
        <v xml:space="preserve">            { line: "¿CÓMO SE ACABA TAN PRONTO, ", sC: "as"},</v>
      </c>
      <c r="M69" s="218" t="str">
        <f t="shared" si="82"/>
        <v/>
      </c>
      <c r="N69" s="183" t="str">
        <f t="shared" si="83"/>
        <v/>
      </c>
      <c r="O69" s="216" t="str">
        <f t="shared" si="84"/>
        <v/>
      </c>
      <c r="P69" s="225" t="str">
        <f t="shared" si="85"/>
        <v/>
      </c>
      <c r="Q69" s="217" t="str">
        <f t="shared" si="86"/>
        <v/>
      </c>
      <c r="R69" s="168" t="str">
        <f t="shared" si="87"/>
        <v/>
      </c>
      <c r="S69" s="218" t="str">
        <f t="shared" si="88"/>
        <v/>
      </c>
      <c r="T69" s="219" t="str">
        <f t="shared" si="89"/>
        <v/>
      </c>
      <c r="U69" s="181" t="str">
        <f t="shared" si="90"/>
        <v/>
      </c>
      <c r="V69" s="185" t="str">
        <f t="shared" si="91"/>
        <v/>
      </c>
      <c r="W69" s="177" t="str">
        <f t="shared" si="92"/>
        <v/>
      </c>
      <c r="X69" s="185" t="str">
        <f t="shared" si="93"/>
        <v/>
      </c>
      <c r="Y69" s="185" t="str">
        <f t="shared" si="94"/>
        <v/>
      </c>
      <c r="Z69" s="218" t="str">
        <f t="shared" si="95"/>
        <v/>
      </c>
      <c r="AA69" s="175" t="str">
        <f t="shared" si="96"/>
        <v/>
      </c>
      <c r="AB69" s="183" t="str">
        <f t="shared" si="97"/>
        <v/>
      </c>
      <c r="AC69" s="184" t="str">
        <f t="shared" si="98"/>
        <v/>
      </c>
      <c r="AD69" s="225" t="str">
        <f t="shared" si="99"/>
        <v/>
      </c>
      <c r="AE69" s="176" t="str">
        <f t="shared" si="100"/>
        <v/>
      </c>
      <c r="AF69" s="168" t="str">
        <f t="shared" si="101"/>
        <v/>
      </c>
      <c r="AG69" s="168" t="str">
        <f t="shared" si="102"/>
        <v/>
      </c>
      <c r="AH69" s="179" t="str">
        <f t="shared" si="103"/>
        <v/>
      </c>
      <c r="AI69" s="256" t="str">
        <f t="shared" si="104"/>
        <v/>
      </c>
      <c r="AJ69" s="185" t="str">
        <f t="shared" si="105"/>
        <v/>
      </c>
      <c r="AK69" s="185" t="str">
        <f t="shared" si="106"/>
        <v/>
      </c>
      <c r="AL69" s="185" t="str">
        <f t="shared" si="107"/>
        <v/>
      </c>
      <c r="AM69" s="185" t="str">
        <f t="shared" si="108"/>
        <v/>
      </c>
      <c r="AN69" s="185" t="str">
        <f t="shared" si="109"/>
        <v/>
      </c>
    </row>
    <row r="70" spans="2:40" ht="25.5" thickTop="1" thickBot="1" x14ac:dyDescent="0.4">
      <c r="B70" t="s">
        <v>2282</v>
      </c>
      <c r="C70" s="334" t="s">
        <v>3243</v>
      </c>
      <c r="D70" s="329" t="s">
        <v>2347</v>
      </c>
      <c r="E70" s="329">
        <v>7</v>
      </c>
      <c r="F70" s="329"/>
      <c r="G70" s="329"/>
      <c r="H70" s="329"/>
      <c r="I70" s="329"/>
      <c r="J70" s="329"/>
      <c r="K70" s="329"/>
      <c r="L70" s="335" t="str">
        <f>IF(C70="","",_xlfn.CONCAT("            { line: ","""",C70,", ",M70:AN70,""", sC: ","""",B70,"""},  ]},"))</f>
        <v xml:space="preserve">            { line: "EL CURSO DE TU VIDA?, (Si,7,15)", sC: "as"},  ]},</v>
      </c>
      <c r="M70" s="218" t="str">
        <f t="shared" si="82"/>
        <v>(</v>
      </c>
      <c r="N70" s="183" t="str">
        <f t="shared" si="83"/>
        <v>Si</v>
      </c>
      <c r="O70" s="216" t="str">
        <f t="shared" si="84"/>
        <v>,</v>
      </c>
      <c r="P70" s="225">
        <f t="shared" si="85"/>
        <v>7</v>
      </c>
      <c r="Q70" s="217" t="str">
        <f t="shared" si="86"/>
        <v>,</v>
      </c>
      <c r="R70" s="168">
        <f t="shared" si="87"/>
        <v>15</v>
      </c>
      <c r="S70" s="218" t="str">
        <f t="shared" si="88"/>
        <v>)</v>
      </c>
      <c r="T70" s="219" t="str">
        <f t="shared" si="89"/>
        <v/>
      </c>
      <c r="U70" s="181" t="str">
        <f t="shared" si="90"/>
        <v/>
      </c>
      <c r="V70" s="185" t="str">
        <f t="shared" si="91"/>
        <v/>
      </c>
      <c r="W70" s="177" t="str">
        <f t="shared" si="92"/>
        <v/>
      </c>
      <c r="X70" s="185" t="str">
        <f t="shared" si="93"/>
        <v/>
      </c>
      <c r="Y70" s="185" t="str">
        <f t="shared" si="94"/>
        <v/>
      </c>
      <c r="Z70" s="218" t="str">
        <f t="shared" si="95"/>
        <v/>
      </c>
      <c r="AA70" s="175" t="str">
        <f t="shared" si="96"/>
        <v/>
      </c>
      <c r="AB70" s="183" t="str">
        <f t="shared" si="97"/>
        <v/>
      </c>
      <c r="AC70" s="184" t="str">
        <f t="shared" si="98"/>
        <v/>
      </c>
      <c r="AD70" s="225" t="str">
        <f t="shared" si="99"/>
        <v/>
      </c>
      <c r="AE70" s="176" t="str">
        <f t="shared" si="100"/>
        <v/>
      </c>
      <c r="AF70" s="168" t="str">
        <f t="shared" si="101"/>
        <v/>
      </c>
      <c r="AG70" s="168" t="str">
        <f t="shared" si="102"/>
        <v/>
      </c>
      <c r="AH70" s="179" t="str">
        <f t="shared" si="103"/>
        <v/>
      </c>
      <c r="AI70" s="256" t="str">
        <f t="shared" si="104"/>
        <v/>
      </c>
      <c r="AJ70" s="185" t="str">
        <f t="shared" si="105"/>
        <v/>
      </c>
      <c r="AK70" s="185" t="str">
        <f t="shared" si="106"/>
        <v/>
      </c>
      <c r="AL70" s="185" t="str">
        <f t="shared" si="107"/>
        <v/>
      </c>
      <c r="AM70" s="185" t="str">
        <f t="shared" si="108"/>
        <v/>
      </c>
      <c r="AN70" s="185" t="str">
        <f t="shared" si="109"/>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t="s">
        <v>3237</v>
      </c>
      <c r="D72" s="257" t="s">
        <v>1131</v>
      </c>
      <c r="E72" s="257"/>
      <c r="F72" s="258" t="s">
        <v>2347</v>
      </c>
      <c r="G72" s="258">
        <v>7</v>
      </c>
      <c r="H72" s="257"/>
      <c r="I72" s="257"/>
      <c r="J72" s="296"/>
      <c r="K72" s="296"/>
      <c r="L72" s="282" t="str">
        <f t="shared" si="81"/>
        <v xml:space="preserve">            { line: "¡Háblame: no pases, te ruego, sin hablarme,, (Do,,15)(Si,7,250)", sC: ""},</v>
      </c>
      <c r="M72" s="218" t="str">
        <f t="shared" si="59"/>
        <v>(</v>
      </c>
      <c r="N72" s="183" t="str">
        <f t="shared" si="2"/>
        <v>Do</v>
      </c>
      <c r="O72" s="216" t="str">
        <f t="shared" si="60"/>
        <v>,</v>
      </c>
      <c r="P72" s="225" t="str">
        <f t="shared" si="4"/>
        <v/>
      </c>
      <c r="Q72" s="217" t="str">
        <f t="shared" si="61"/>
        <v>,</v>
      </c>
      <c r="R72" s="168">
        <f t="shared" si="62"/>
        <v>15</v>
      </c>
      <c r="S72" s="218" t="str">
        <f t="shared" si="63"/>
        <v>)</v>
      </c>
      <c r="T72" s="219" t="str">
        <f t="shared" si="64"/>
        <v>(</v>
      </c>
      <c r="U72" s="181" t="str">
        <f t="shared" si="9"/>
        <v>Si</v>
      </c>
      <c r="V72" s="185" t="str">
        <f t="shared" si="65"/>
        <v>,</v>
      </c>
      <c r="W72" s="177">
        <f t="shared" si="11"/>
        <v>7</v>
      </c>
      <c r="X72" s="185" t="str">
        <f t="shared" si="66"/>
        <v>,</v>
      </c>
      <c r="Y72" s="185">
        <f t="shared" si="67"/>
        <v>250</v>
      </c>
      <c r="Z72" s="218" t="str">
        <f t="shared" si="68"/>
        <v>)</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2:40" ht="25.5" thickTop="1" thickBot="1" x14ac:dyDescent="0.4">
      <c r="C73" s="13" t="s">
        <v>3217</v>
      </c>
      <c r="D73" s="257" t="s">
        <v>1112</v>
      </c>
      <c r="E73" s="257" t="s">
        <v>1121</v>
      </c>
      <c r="F73" s="258" t="s">
        <v>2347</v>
      </c>
      <c r="G73" s="258">
        <v>7</v>
      </c>
      <c r="H73" s="257"/>
      <c r="I73" s="257"/>
      <c r="J73" s="296"/>
      <c r="K73" s="296"/>
      <c r="L73" s="282" t="str">
        <f t="shared" si="81"/>
        <v xml:space="preserve">            { line: "Hijo mío, Hijo mío y Dios mío!, (La,m,15)(Si,7,250)", sC: ""},</v>
      </c>
      <c r="M73" s="218" t="str">
        <f t="shared" si="59"/>
        <v>(</v>
      </c>
      <c r="N73" s="183" t="str">
        <f t="shared" si="2"/>
        <v>La</v>
      </c>
      <c r="O73" s="216" t="str">
        <f t="shared" si="60"/>
        <v>,</v>
      </c>
      <c r="P73" s="225" t="str">
        <f t="shared" si="4"/>
        <v>m</v>
      </c>
      <c r="Q73" s="217" t="str">
        <f t="shared" si="61"/>
        <v>,</v>
      </c>
      <c r="R73" s="168">
        <f t="shared" si="62"/>
        <v>15</v>
      </c>
      <c r="S73" s="218" t="str">
        <f t="shared" si="63"/>
        <v>)</v>
      </c>
      <c r="T73" s="219" t="str">
        <f t="shared" si="64"/>
        <v>(</v>
      </c>
      <c r="U73" s="181" t="str">
        <f t="shared" si="9"/>
        <v>Si</v>
      </c>
      <c r="V73" s="185" t="str">
        <f t="shared" si="65"/>
        <v>,</v>
      </c>
      <c r="W73" s="177">
        <f t="shared" si="11"/>
        <v>7</v>
      </c>
      <c r="X73" s="185" t="str">
        <f t="shared" si="66"/>
        <v>,</v>
      </c>
      <c r="Y73" s="185">
        <f t="shared" si="67"/>
        <v>250</v>
      </c>
      <c r="Z73" s="218" t="str">
        <f t="shared" si="68"/>
        <v>)</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2:40" ht="25.5" thickTop="1" thickBot="1" x14ac:dyDescent="0.4">
      <c r="C74" s="13" t="s">
        <v>3218</v>
      </c>
      <c r="D74" s="257" t="s">
        <v>1112</v>
      </c>
      <c r="E74" s="257" t="s">
        <v>1121</v>
      </c>
      <c r="F74" s="258" t="s">
        <v>2347</v>
      </c>
      <c r="G74" s="258">
        <v>7</v>
      </c>
      <c r="H74" s="257"/>
      <c r="I74" s="257"/>
      <c r="J74" s="296"/>
      <c r="K74" s="296"/>
      <c r="L74" s="282" t="str">
        <f t="shared" si="81"/>
        <v xml:space="preserve">            { line: "¡HIJO MÍO, HIJO MÍO Y DIOS MÍO!, (La,m,15)(Si,7,250)", sC: ""},</v>
      </c>
      <c r="M74" s="218" t="str">
        <f t="shared" si="59"/>
        <v>(</v>
      </c>
      <c r="N74" s="183" t="str">
        <f t="shared" si="2"/>
        <v>La</v>
      </c>
      <c r="O74" s="216" t="str">
        <f t="shared" si="60"/>
        <v>,</v>
      </c>
      <c r="P74" s="225" t="str">
        <f t="shared" si="4"/>
        <v>m</v>
      </c>
      <c r="Q74" s="217" t="str">
        <f t="shared" si="61"/>
        <v>,</v>
      </c>
      <c r="R74" s="168">
        <f t="shared" si="62"/>
        <v>15</v>
      </c>
      <c r="S74" s="218" t="str">
        <f t="shared" si="63"/>
        <v>)</v>
      </c>
      <c r="T74" s="219" t="str">
        <f t="shared" si="64"/>
        <v>(</v>
      </c>
      <c r="U74" s="181" t="str">
        <f t="shared" si="9"/>
        <v>Si</v>
      </c>
      <c r="V74" s="185" t="str">
        <f t="shared" si="65"/>
        <v>,</v>
      </c>
      <c r="W74" s="177">
        <f t="shared" si="11"/>
        <v>7</v>
      </c>
      <c r="X74" s="185" t="str">
        <f t="shared" si="66"/>
        <v>,</v>
      </c>
      <c r="Y74" s="185">
        <f t="shared" si="67"/>
        <v>250</v>
      </c>
      <c r="Z74" s="218" t="str">
        <f t="shared" si="68"/>
        <v>)</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2:40" ht="24" customHeight="1" thickTop="1" x14ac:dyDescent="0.4">
      <c r="B75" s="211"/>
      <c r="C75" s="211"/>
      <c r="D75" s="211"/>
      <c r="E75" s="211"/>
      <c r="F75" s="211"/>
      <c r="G75" s="211"/>
      <c r="H75" s="211"/>
      <c r="I75" s="211"/>
      <c r="J75" s="211"/>
      <c r="K75" s="211"/>
      <c r="L75" s="213" t="str">
        <f ca="1">_xlfn.CONCAT("]}, // ULTIMA LINEA DEL CANTO: ",L1)</f>
        <v>]}, // ULTIMA LINEA DEL CANTO: COMO OVEJA QUE VE</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20B0F0-9522-467F-B79D-EE35CA85343B}">
          <x14:formula1>
            <xm:f>List!$B$1:$B$4</xm:f>
          </x14:formula1>
          <xm:sqref>C12</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6F07F-F390-4BE2-8EB7-F90B38EC5AF8}">
  <sheetPr codeName="Sheet63">
    <tabColor rgb="FF00B0F0"/>
  </sheetPr>
  <dimension ref="A1:AN54"/>
  <sheetViews>
    <sheetView zoomScaleNormal="100" workbookViewId="0">
      <pane xSplit="2" ySplit="1" topLeftCell="C36"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41</v>
      </c>
      <c r="E1" s="148"/>
      <c r="F1" s="148"/>
      <c r="G1" s="148"/>
      <c r="H1" s="148"/>
      <c r="I1" s="148"/>
      <c r="J1" s="148"/>
      <c r="K1" s="148"/>
      <c r="L1" s="165" t="str">
        <f ca="1">VLOOKUP(C1,'Codigo Canto'!A3:AQ236,38,FALSE)</f>
        <v>CONSOLAD A MI PUEBLO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CONSOLAD A MI PUEBLO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consoladamipueblo</v>
      </c>
      <c r="L7" s="164" t="str">
        <f ca="1">_xlfn.CONCAT("        id: ","""",C7,"""",",")</f>
        <v xml:space="preserve">        id: "consoladamipueblo",</v>
      </c>
    </row>
    <row r="8" spans="2:32" ht="23.25" x14ac:dyDescent="0.25">
      <c r="C8" t="str">
        <f ca="1">PROPER(L1)</f>
        <v>Consolad A Mi Pueblo</v>
      </c>
      <c r="L8" s="164" t="str">
        <f ca="1">_xlfn.CONCAT("        tt: ","""",C8,"""",",")</f>
        <v xml:space="preserve">        tt: "Consolad A Mi Pueblo",</v>
      </c>
    </row>
    <row r="9" spans="2:32" ht="23.25" x14ac:dyDescent="0.25">
      <c r="C9" t="str">
        <f ca="1">PROPER(L1)</f>
        <v>Consolad A Mi Pueblo</v>
      </c>
      <c r="L9" s="164" t="str">
        <f ca="1">_xlfn.CONCAT("        title: ","""",C9,"""",",")</f>
        <v xml:space="preserve">        title: "Consolad A Mi Pueblo",</v>
      </c>
    </row>
    <row r="10" spans="2:32" ht="23.25" x14ac:dyDescent="0.25">
      <c r="C10" t="str">
        <f ca="1">VLOOKUP(C1,'Codigo Canto'!A3:AQ236,12,FALSE)</f>
        <v xml:space="preserve">Isaías 40,1-11 - Melodía hebraica </v>
      </c>
      <c r="L10" s="164" t="str">
        <f ca="1">_xlfn.CONCAT("        ","subtitle: ","""",C10,"""",",")</f>
        <v xml:space="preserve">        subtitle: "Isaías 40,1-11 - Melodía hebraica ",</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41</v>
      </c>
      <c r="L16" s="164" t="str">
        <f ca="1">_xlfn.CONCAT("        dbno: ","""",C16,"""",",")</f>
        <v xml:space="preserve">        dbno: "41",</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consoladamipueblo</v>
      </c>
      <c r="L19" s="164" t="str">
        <f ca="1">_xlfn.CONCAT("        audioSrc: ","""/audio/",C19,".mp3""",",")</f>
        <v xml:space="preserve">        audioSrc: "/audio/consoladamipueblo.mp3",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40</v>
      </c>
      <c r="C26" t="str">
        <f ca="1">VLOOKUP(B26,Buscador!A3:AP240,31,FALSE)</f>
        <v>/resucito/src/index.html?canto=comoovejaqueve</v>
      </c>
      <c r="L26" s="164" t="str">
        <f ca="1">_xlfn.CONCAT("        ant: ","""",C26,"""",",")</f>
        <v xml:space="preserve">        ant: "/resucito/src/index.html?canto=comoovejaqueve",</v>
      </c>
    </row>
    <row r="27" spans="2:40" ht="23.25" x14ac:dyDescent="0.25">
      <c r="B27">
        <f ca="1">+C1+1</f>
        <v>42</v>
      </c>
      <c r="C27" t="str">
        <f ca="1">VLOOKUP(B27,Buscador!A3:AP240,31,FALSE)</f>
        <v>/resucito/src/index.html?canto=cristoeslaluz</v>
      </c>
      <c r="L27" s="164" t="str">
        <f ca="1">_xlfn.CONCAT("        sig: ","""",C27,"""",",")</f>
        <v xml:space="preserve">        sig: "/resucito/src/index.html?canto=cristoeslaluz",</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2584</v>
      </c>
      <c r="C30" s="13" t="s">
        <v>170</v>
      </c>
      <c r="D30" s="257" t="s">
        <v>1111</v>
      </c>
      <c r="E30" s="257" t="s">
        <v>1121</v>
      </c>
      <c r="F30" s="258"/>
      <c r="G30" s="258"/>
      <c r="H30" s="257"/>
      <c r="I30" s="257"/>
      <c r="J30" s="296"/>
      <c r="K30" s="296"/>
      <c r="L30" s="271" t="str">
        <f t="shared" ref="L30:L45" si="0">IF(C30="","",_xlfn.CONCAT("            { line: ","""",C30,", ",M30:AN30,""", sC: ","""",B30,"""},"))</f>
        <v xml:space="preserve">            { line: "CONSOLAD A MI PUEBLO, (Mi,m,15)", sC: "ta as"},</v>
      </c>
      <c r="M30" s="218" t="str">
        <f t="shared" ref="M30:M50" si="1">IF(N30="","","(")</f>
        <v>(</v>
      </c>
      <c r="N30" s="183" t="str">
        <f t="shared" ref="N30:N51" si="2">IF(D30="","",D30)</f>
        <v>Mi</v>
      </c>
      <c r="O30" s="216" t="str">
        <f t="shared" ref="O30:O50" si="3">IF(N30="","",",")</f>
        <v>,</v>
      </c>
      <c r="P30" s="225" t="str">
        <f t="shared" ref="P30:P51" si="4">IF(E30="","",E30)</f>
        <v>m</v>
      </c>
      <c r="Q30" s="217" t="str">
        <f t="shared" ref="Q30:Q50" si="5">IF(N30="","",",")</f>
        <v>,</v>
      </c>
      <c r="R30" s="168">
        <f t="shared" ref="R30:R50" si="6">IF(N30="","",15)</f>
        <v>15</v>
      </c>
      <c r="S30" s="218" t="str">
        <f t="shared" ref="S30:S50" si="7">IF(N30="","",")")</f>
        <v>)</v>
      </c>
      <c r="T30" s="219" t="str">
        <f t="shared" ref="T30:T50" si="8">IF(U30="","","(")</f>
        <v/>
      </c>
      <c r="U30" s="181" t="str">
        <f t="shared" ref="U30:U51" si="9">IF(F30="","",F30)</f>
        <v/>
      </c>
      <c r="V30" s="185" t="str">
        <f t="shared" ref="V30:V50" si="10">IF(U30="","",",")</f>
        <v/>
      </c>
      <c r="W30" s="177" t="str">
        <f t="shared" ref="W30:W51" si="11">IF(G30="","",G30)</f>
        <v/>
      </c>
      <c r="X30" s="185" t="str">
        <f t="shared" ref="X30:X50" si="12">IF(U30="","",",")</f>
        <v/>
      </c>
      <c r="Y30" s="185" t="str">
        <f t="shared" ref="Y30:Y50" si="13">IF(U30="","",250)</f>
        <v/>
      </c>
      <c r="Z30" s="218" t="str">
        <f t="shared" ref="Z30:Z50" si="14">IF(U30="","",")")</f>
        <v/>
      </c>
      <c r="AA30" s="175" t="str">
        <f t="shared" ref="AA30:AA50" si="15">IF(AB30="","","(")</f>
        <v/>
      </c>
      <c r="AB30" s="183" t="str">
        <f t="shared" ref="AB30:AB51" si="16">IF(H30="","",H30)</f>
        <v/>
      </c>
      <c r="AC30" s="184" t="str">
        <f t="shared" ref="AC30:AC50" si="17">IF(AB30="","",",")</f>
        <v/>
      </c>
      <c r="AD30" s="225" t="str">
        <f t="shared" ref="AD30:AD50" si="18">IF(I30="","",I30)</f>
        <v/>
      </c>
      <c r="AE30" s="176" t="str">
        <f t="shared" ref="AE30:AE50" si="19">IF(AB30="","",",")</f>
        <v/>
      </c>
      <c r="AF30" s="168" t="str">
        <f t="shared" ref="AF30:AF50" si="20">IF(AB30="","",350)</f>
        <v/>
      </c>
      <c r="AG30" s="168" t="str">
        <f t="shared" ref="AG30:AG50" si="21">IF(AB30="","",")")</f>
        <v/>
      </c>
      <c r="AH30" s="179" t="str">
        <f t="shared" ref="AH30:AH50" si="22">IF(AI30="","","(")</f>
        <v/>
      </c>
      <c r="AI30" s="256" t="str">
        <f t="shared" ref="AI30:AI51" si="23">IF(J30="","",J30)</f>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2:40" ht="25.5" thickTop="1" thickBot="1" x14ac:dyDescent="0.4">
      <c r="B31" t="s">
        <v>2282</v>
      </c>
      <c r="C31" s="13" t="s">
        <v>3244</v>
      </c>
      <c r="D31" s="257" t="s">
        <v>1112</v>
      </c>
      <c r="E31" s="257" t="s">
        <v>1121</v>
      </c>
      <c r="F31" s="258" t="s">
        <v>2347</v>
      </c>
      <c r="G31" s="258">
        <v>7</v>
      </c>
      <c r="H31" s="257"/>
      <c r="I31" s="257"/>
      <c r="J31" s="296"/>
      <c r="K31" s="296"/>
      <c r="L31" s="271" t="str">
        <f t="shared" si="0"/>
        <v xml:space="preserve">            { line: "Y HABLAD AL CORAZÓN DE JERUSALÉN,, (La,m,15)(Si,7,250)", sC: "as"},</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v>
      </c>
      <c r="U31" s="181" t="str">
        <f t="shared" si="9"/>
        <v>Si</v>
      </c>
      <c r="V31" s="185" t="str">
        <f t="shared" si="10"/>
        <v>,</v>
      </c>
      <c r="W31" s="177">
        <f t="shared" si="11"/>
        <v>7</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2282</v>
      </c>
      <c r="C32" s="13" t="s">
        <v>3245</v>
      </c>
      <c r="D32" s="257" t="s">
        <v>1111</v>
      </c>
      <c r="E32" s="257" t="s">
        <v>1121</v>
      </c>
      <c r="F32" s="258"/>
      <c r="G32" s="258"/>
      <c r="H32" s="257"/>
      <c r="I32" s="257"/>
      <c r="J32" s="296"/>
      <c r="K32" s="296"/>
      <c r="L32" s="271" t="str">
        <f>IF(C32="","",_xlfn.CONCAT("            { line: ","""",C32,", ",M32:AN32,""", sC: ","""",B32,"""},"))</f>
        <v xml:space="preserve">            { line: "Y DECIDLE QUE SE ACABA SU ESCLAVITUD., (Mi,m,15)", sC: "as"},</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2:40" ht="25.5" thickTop="1" thickBot="1" x14ac:dyDescent="0.4">
      <c r="B34" t="s">
        <v>2540</v>
      </c>
      <c r="C34" s="13" t="s">
        <v>3246</v>
      </c>
      <c r="D34" s="257" t="s">
        <v>1122</v>
      </c>
      <c r="E34" s="257"/>
      <c r="F34" s="258" t="s">
        <v>1112</v>
      </c>
      <c r="G34" s="258"/>
      <c r="H34" s="257" t="s">
        <v>2347</v>
      </c>
      <c r="I34" s="257">
        <v>7</v>
      </c>
      <c r="J34" s="296"/>
      <c r="K34" s="296"/>
      <c r="L34" s="271" t="str">
        <f t="shared" ref="L34:L44" si="29">IF(C34="","",_xlfn.CONCAT("            { line: ","""",C34,", ",M34:AN34,""", sC: ","""",B34,"""},"))</f>
        <v xml:space="preserve">            { line: "¡Ohey!, una voz en el desierto grita:, (Sol,,15)(La,,250)(Si,7,350)", sC: "tc"},</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La</v>
      </c>
      <c r="V34" s="185" t="str">
        <f t="shared" si="10"/>
        <v>,</v>
      </c>
      <c r="W34" s="177" t="str">
        <f t="shared" si="11"/>
        <v/>
      </c>
      <c r="X34" s="185" t="str">
        <f t="shared" si="12"/>
        <v>,</v>
      </c>
      <c r="Y34" s="185">
        <f t="shared" si="13"/>
        <v>250</v>
      </c>
      <c r="Z34" s="218" t="str">
        <f t="shared" si="14"/>
        <v>)</v>
      </c>
      <c r="AA34" s="175" t="str">
        <f t="shared" si="15"/>
        <v>(</v>
      </c>
      <c r="AB34" s="183" t="str">
        <f t="shared" si="16"/>
        <v>Si</v>
      </c>
      <c r="AC34" s="184" t="str">
        <f t="shared" si="17"/>
        <v>,</v>
      </c>
      <c r="AD34" s="225">
        <f t="shared" si="18"/>
        <v>7</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5.5" thickTop="1" thickBot="1" x14ac:dyDescent="0.4">
      <c r="C35" s="13" t="s">
        <v>3247</v>
      </c>
      <c r="D35" s="257" t="s">
        <v>1112</v>
      </c>
      <c r="E35" s="257" t="s">
        <v>1121</v>
      </c>
      <c r="F35" s="258" t="s">
        <v>2347</v>
      </c>
      <c r="G35" s="258">
        <v>7</v>
      </c>
      <c r="H35" s="257" t="s">
        <v>1111</v>
      </c>
      <c r="I35" s="257" t="s">
        <v>1121</v>
      </c>
      <c r="J35" s="296"/>
      <c r="K35" s="296"/>
      <c r="L35" s="271" t="str">
        <f t="shared" si="29"/>
        <v xml:space="preserve">            { line: "«Preparad el camino, la senda al Señor»., (La,m,15)(Si,7,250)(Mi,m,350)", sC: ""},</v>
      </c>
      <c r="M35" s="218" t="str">
        <f>IF(N35="","","(")</f>
        <v>(</v>
      </c>
      <c r="N35" s="183" t="str">
        <f>IF(D35="","",D35)</f>
        <v>La</v>
      </c>
      <c r="O35" s="216" t="str">
        <f>IF(N35="","",",")</f>
        <v>,</v>
      </c>
      <c r="P35" s="225" t="str">
        <f>IF(E35="","",E35)</f>
        <v>m</v>
      </c>
      <c r="Q35" s="217" t="str">
        <f>IF(N35="","",",")</f>
        <v>,</v>
      </c>
      <c r="R35" s="168">
        <f>IF(N35="","",15)</f>
        <v>15</v>
      </c>
      <c r="S35" s="218" t="str">
        <f>IF(N35="","",")")</f>
        <v>)</v>
      </c>
      <c r="T35" s="219" t="str">
        <f>IF(U35="","","(")</f>
        <v>(</v>
      </c>
      <c r="U35" s="181" t="str">
        <f>IF(F35="","",F35)</f>
        <v>Si</v>
      </c>
      <c r="V35" s="185" t="str">
        <f>IF(U35="","",",")</f>
        <v>,</v>
      </c>
      <c r="W35" s="177">
        <f>IF(G35="","",G35)</f>
        <v>7</v>
      </c>
      <c r="X35" s="185" t="str">
        <f>IF(U35="","",",")</f>
        <v>,</v>
      </c>
      <c r="Y35" s="185">
        <f>IF(U35="","",250)</f>
        <v>250</v>
      </c>
      <c r="Z35" s="218" t="str">
        <f>IF(U35="","",")")</f>
        <v>)</v>
      </c>
      <c r="AA35" s="175" t="str">
        <f>IF(AB35="","","(")</f>
        <v>(</v>
      </c>
      <c r="AB35" s="183" t="str">
        <f>IF(H35="","",H35)</f>
        <v>Mi</v>
      </c>
      <c r="AC35" s="184" t="str">
        <f>IF(AB35="","",",")</f>
        <v>,</v>
      </c>
      <c r="AD35" s="225" t="str">
        <f>IF(I35="","",I35)</f>
        <v>m</v>
      </c>
      <c r="AE35" s="176" t="str">
        <f>IF(AB35="","",",")</f>
        <v>,</v>
      </c>
      <c r="AF35" s="168">
        <f>IF(AB35="","",350)</f>
        <v>350</v>
      </c>
      <c r="AG35" s="168" t="str">
        <f>IF(AB35="","",")")</f>
        <v>)</v>
      </c>
      <c r="AH35" s="179" t="str">
        <f>IF(AI35="","","(")</f>
        <v/>
      </c>
      <c r="AI35" s="256" t="str">
        <f>IF(J35="","",J35)</f>
        <v/>
      </c>
      <c r="AJ35" s="185" t="str">
        <f>IF(AI35="","",",")</f>
        <v/>
      </c>
      <c r="AK35" s="185" t="str">
        <f>IF(K35="","",K35)</f>
        <v/>
      </c>
      <c r="AL35" s="185" t="str">
        <f>IF(AI35="","",",")</f>
        <v/>
      </c>
      <c r="AM35" s="185" t="str">
        <f>IF(AI35="","",450)</f>
        <v/>
      </c>
      <c r="AN35" s="185" t="str">
        <f>IF(AI35="","",")")</f>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2584</v>
      </c>
      <c r="C37" s="13" t="s">
        <v>3248</v>
      </c>
      <c r="D37" s="257" t="s">
        <v>1112</v>
      </c>
      <c r="E37" s="257" t="s">
        <v>1121</v>
      </c>
      <c r="F37" s="258" t="s">
        <v>1111</v>
      </c>
      <c r="G37" s="258" t="s">
        <v>1121</v>
      </c>
      <c r="H37" s="257"/>
      <c r="I37" s="257"/>
      <c r="J37" s="296"/>
      <c r="K37" s="296"/>
      <c r="L37" s="271" t="str">
        <f t="shared" si="29"/>
        <v xml:space="preserve">            { line: "PORQUE EL SEÑOR VIENE CON POTENCIA,, (La,m,15)(Mi,m,250)", sC: "ta as"},</v>
      </c>
      <c r="M37" s="218" t="str">
        <f>IF(N37="","","(")</f>
        <v>(</v>
      </c>
      <c r="N37" s="183" t="str">
        <f>IF(D37="","",D37)</f>
        <v>La</v>
      </c>
      <c r="O37" s="216" t="str">
        <f>IF(N37="","",",")</f>
        <v>,</v>
      </c>
      <c r="P37" s="225" t="str">
        <f>IF(E37="","",E37)</f>
        <v>m</v>
      </c>
      <c r="Q37" s="217" t="str">
        <f>IF(N37="","",",")</f>
        <v>,</v>
      </c>
      <c r="R37" s="168">
        <f>IF(N37="","",15)</f>
        <v>15</v>
      </c>
      <c r="S37" s="218" t="str">
        <f>IF(N37="","",")")</f>
        <v>)</v>
      </c>
      <c r="T37" s="219" t="str">
        <f>IF(U37="","","(")</f>
        <v>(</v>
      </c>
      <c r="U37" s="181" t="str">
        <f>IF(F37="","",F37)</f>
        <v>Mi</v>
      </c>
      <c r="V37" s="185" t="str">
        <f>IF(U37="","",",")</f>
        <v>,</v>
      </c>
      <c r="W37" s="177" t="str">
        <f>IF(G37="","",G37)</f>
        <v>m</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5.5" thickTop="1" thickBot="1" x14ac:dyDescent="0.4">
      <c r="B38" t="s">
        <v>2282</v>
      </c>
      <c r="C38" s="13" t="s">
        <v>3249</v>
      </c>
      <c r="D38" s="257" t="s">
        <v>2347</v>
      </c>
      <c r="E38" s="257">
        <v>7</v>
      </c>
      <c r="F38" s="258"/>
      <c r="G38" s="258"/>
      <c r="H38" s="257"/>
      <c r="I38" s="257"/>
      <c r="J38" s="296"/>
      <c r="K38" s="296"/>
      <c r="L38" s="271" t="str">
        <f t="shared" si="29"/>
        <v xml:space="preserve">            { line: "TRAE CONSIGO EL PREMIO., (Si,7,15)", sC: "as"},</v>
      </c>
      <c r="M38" s="218" t="str">
        <f>IF(N38="","","(")</f>
        <v>(</v>
      </c>
      <c r="N38" s="183" t="str">
        <f>IF(D38="","",D38)</f>
        <v>Si</v>
      </c>
      <c r="O38" s="216" t="str">
        <f>IF(N38="","",",")</f>
        <v>,</v>
      </c>
      <c r="P38" s="225">
        <f>IF(E38="","",E38)</f>
        <v>7</v>
      </c>
      <c r="Q38" s="217" t="str">
        <f>IF(N38="","",",")</f>
        <v>,</v>
      </c>
      <c r="R38" s="168">
        <f>IF(N38="","",15)</f>
        <v>15</v>
      </c>
      <c r="S38" s="218" t="str">
        <f>IF(N38="","",")")</f>
        <v>)</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5.5" thickTop="1" thickBot="1" x14ac:dyDescent="0.4">
      <c r="B39" t="s">
        <v>2282</v>
      </c>
      <c r="C39" s="13" t="s">
        <v>3250</v>
      </c>
      <c r="D39" s="257" t="s">
        <v>1112</v>
      </c>
      <c r="E39" s="257" t="s">
        <v>1121</v>
      </c>
      <c r="F39" s="258" t="s">
        <v>1111</v>
      </c>
      <c r="G39" s="258" t="s">
        <v>1121</v>
      </c>
      <c r="H39" s="257"/>
      <c r="I39" s="257"/>
      <c r="J39" s="296"/>
      <c r="K39" s="296"/>
      <c r="L39" s="271" t="str">
        <f t="shared" si="29"/>
        <v xml:space="preserve">            { line: "COMO EL PASTOR REÚNE A SU REBAÑO,, (La,m,15)(Mi,m,250)", sC: "as"},</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Mi</v>
      </c>
      <c r="V39" s="185" t="str">
        <f>IF(U39="","",",")</f>
        <v>,</v>
      </c>
      <c r="W39" s="177" t="str">
        <f>IF(G39="","",G39)</f>
        <v>m</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5.5" thickTop="1" thickBot="1" x14ac:dyDescent="0.4">
      <c r="B40" t="s">
        <v>2282</v>
      </c>
      <c r="C40" s="13" t="s">
        <v>3251</v>
      </c>
      <c r="D40" s="257" t="s">
        <v>2347</v>
      </c>
      <c r="E40" s="257">
        <v>7</v>
      </c>
      <c r="F40" s="258" t="s">
        <v>1111</v>
      </c>
      <c r="G40" s="258" t="s">
        <v>1121</v>
      </c>
      <c r="H40" s="257"/>
      <c r="I40" s="257"/>
      <c r="J40" s="296"/>
      <c r="K40" s="296"/>
      <c r="L40" s="271" t="str">
        <f t="shared" si="29"/>
        <v xml:space="preserve">            { line: "LLEVA AL CORDERILLO EN SUS BRAZOS., (Si,7,15)(Mi,m,250)", sC: "as"},</v>
      </c>
      <c r="M40" s="218" t="str">
        <f t="shared" ref="M40:M44" si="30">IF(N40="","","(")</f>
        <v>(</v>
      </c>
      <c r="N40" s="183" t="str">
        <f t="shared" ref="N40:N44" si="31">IF(D40="","",D40)</f>
        <v>Si</v>
      </c>
      <c r="O40" s="216" t="str">
        <f t="shared" ref="O40:O44" si="32">IF(N40="","",",")</f>
        <v>,</v>
      </c>
      <c r="P40" s="225">
        <f t="shared" ref="P40:P44" si="33">IF(E40="","",E40)</f>
        <v>7</v>
      </c>
      <c r="Q40" s="217" t="str">
        <f t="shared" ref="Q40:Q44" si="34">IF(N40="","",",")</f>
        <v>,</v>
      </c>
      <c r="R40" s="168">
        <f t="shared" ref="R40:R44" si="35">IF(N40="","",15)</f>
        <v>15</v>
      </c>
      <c r="S40" s="218" t="str">
        <f t="shared" ref="S40:S44" si="36">IF(N40="","",")")</f>
        <v>)</v>
      </c>
      <c r="T40" s="219" t="str">
        <f t="shared" ref="T40:T44" si="37">IF(U40="","","(")</f>
        <v>(</v>
      </c>
      <c r="U40" s="181" t="str">
        <f t="shared" ref="U40:U44" si="38">IF(F40="","",F40)</f>
        <v>Mi</v>
      </c>
      <c r="V40" s="185" t="str">
        <f t="shared" ref="V40:V44" si="39">IF(U40="","",",")</f>
        <v>,</v>
      </c>
      <c r="W40" s="177" t="str">
        <f t="shared" ref="W40:W44" si="40">IF(G40="","",G40)</f>
        <v>m</v>
      </c>
      <c r="X40" s="185" t="str">
        <f t="shared" ref="X40:X44" si="41">IF(U40="","",",")</f>
        <v>,</v>
      </c>
      <c r="Y40" s="185">
        <f t="shared" ref="Y40:Y44" si="42">IF(U40="","",250)</f>
        <v>250</v>
      </c>
      <c r="Z40" s="218" t="str">
        <f t="shared" ref="Z40:Z44" si="43">IF(U40="","",")")</f>
        <v>)</v>
      </c>
      <c r="AA40" s="175" t="str">
        <f t="shared" ref="AA40:AA44" si="44">IF(AB40="","","(")</f>
        <v/>
      </c>
      <c r="AB40" s="183" t="str">
        <f t="shared" ref="AB40:AB44" si="45">IF(H40="","",H40)</f>
        <v/>
      </c>
      <c r="AC40" s="184" t="str">
        <f t="shared" ref="AC40:AC44" si="46">IF(AB40="","",",")</f>
        <v/>
      </c>
      <c r="AD40" s="225" t="str">
        <f t="shared" ref="AD40:AD44" si="47">IF(I40="","",I40)</f>
        <v/>
      </c>
      <c r="AE40" s="176" t="str">
        <f t="shared" ref="AE40:AE44" si="48">IF(AB40="","",",")</f>
        <v/>
      </c>
      <c r="AF40" s="168" t="str">
        <f t="shared" ref="AF40:AF44" si="49">IF(AB40="","",350)</f>
        <v/>
      </c>
      <c r="AG40" s="168" t="str">
        <f t="shared" ref="AG40:AG44" si="50">IF(AB40="","",")")</f>
        <v/>
      </c>
      <c r="AH40" s="179" t="str">
        <f t="shared" ref="AH40:AH44" si="51">IF(AI40="","","(")</f>
        <v/>
      </c>
      <c r="AI40" s="256" t="str">
        <f t="shared" ref="AI40:AI44" si="52">IF(J40="","",J40)</f>
        <v/>
      </c>
      <c r="AJ40" s="185" t="str">
        <f t="shared" ref="AJ40:AJ44" si="53">IF(AI40="","",",")</f>
        <v/>
      </c>
      <c r="AK40" s="185" t="str">
        <f t="shared" ref="AK40:AK44" si="54">IF(K40="","",K40)</f>
        <v/>
      </c>
      <c r="AL40" s="185" t="str">
        <f t="shared" ref="AL40:AL44" si="55">IF(AI40="","",",")</f>
        <v/>
      </c>
      <c r="AM40" s="185" t="str">
        <f t="shared" ref="AM40:AM44" si="56">IF(AI40="","",450)</f>
        <v/>
      </c>
      <c r="AN40" s="185" t="str">
        <f t="shared" ref="AN40:AN44" si="57">IF(AI40="","",")")</f>
        <v/>
      </c>
    </row>
    <row r="41" spans="2: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2:40" ht="25.5" thickTop="1" thickBot="1" x14ac:dyDescent="0.4">
      <c r="B42" t="s">
        <v>2540</v>
      </c>
      <c r="C42" s="13" t="s">
        <v>3252</v>
      </c>
      <c r="D42" s="257" t="s">
        <v>1112</v>
      </c>
      <c r="E42" s="257" t="s">
        <v>1121</v>
      </c>
      <c r="F42" s="258" t="s">
        <v>1111</v>
      </c>
      <c r="G42" s="258" t="s">
        <v>1121</v>
      </c>
      <c r="H42" s="257"/>
      <c r="I42" s="257"/>
      <c r="J42" s="296"/>
      <c r="K42" s="296"/>
      <c r="L42" s="271" t="str">
        <f t="shared" si="29"/>
        <v xml:space="preserve">            { line: "Como el pastor conduce con cuidado, (La,m,15)(Mi,m,250)", sC: "tc"},</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Mi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2:40" ht="25.5" thickTop="1" thickBot="1" x14ac:dyDescent="0.4">
      <c r="C43" s="13" t="s">
        <v>3253</v>
      </c>
      <c r="D43" s="257" t="s">
        <v>2347</v>
      </c>
      <c r="E43" s="257">
        <v>7</v>
      </c>
      <c r="F43" s="258"/>
      <c r="G43" s="258"/>
      <c r="H43" s="257"/>
      <c r="I43" s="257"/>
      <c r="J43" s="296"/>
      <c r="K43" s="296"/>
      <c r="L43" s="271" t="str">
        <f t="shared" si="29"/>
        <v xml:space="preserve">            { line: "las ovejas que van a ser madres,, (Si,7,15)", sC: ""},</v>
      </c>
      <c r="M43" s="218" t="str">
        <f t="shared" si="30"/>
        <v>(</v>
      </c>
      <c r="N43" s="183" t="str">
        <f t="shared" si="31"/>
        <v>Si</v>
      </c>
      <c r="O43" s="216" t="str">
        <f t="shared" si="32"/>
        <v>,</v>
      </c>
      <c r="P43" s="225">
        <f t="shared" si="33"/>
        <v>7</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5.5" thickTop="1" thickBot="1" x14ac:dyDescent="0.4">
      <c r="B44" t="s">
        <v>3256</v>
      </c>
      <c r="C44" s="13" t="s">
        <v>3255</v>
      </c>
      <c r="D44" s="257" t="s">
        <v>1112</v>
      </c>
      <c r="E44" s="257" t="s">
        <v>1121</v>
      </c>
      <c r="F44" s="258"/>
      <c r="G44" s="258"/>
      <c r="H44" s="257"/>
      <c r="I44" s="257"/>
      <c r="J44" s="296"/>
      <c r="K44" s="296"/>
      <c r="L44" s="271" t="str">
        <f t="shared" si="29"/>
        <v xml:space="preserve">            { line: "como el pastor que lleva sobre sus hombros, (La,m,15)", sC: "melisma"},</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5.5" thickTop="1" thickBot="1" x14ac:dyDescent="0.4">
      <c r="C45" s="13" t="s">
        <v>3254</v>
      </c>
      <c r="D45" s="257" t="s">
        <v>2347</v>
      </c>
      <c r="E45" s="257">
        <v>7</v>
      </c>
      <c r="F45" s="258"/>
      <c r="G45" s="258"/>
      <c r="H45" s="257"/>
      <c r="I45" s="257"/>
      <c r="J45" s="296"/>
      <c r="K45" s="296"/>
      <c r="L45" s="271" t="str">
        <f t="shared" si="0"/>
        <v xml:space="preserve">            { line: "la oveja perdida.,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2: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2:40" ht="25.5" thickTop="1" thickBot="1" x14ac:dyDescent="0.4">
      <c r="C47" s="203" t="s">
        <v>2422</v>
      </c>
      <c r="D47" s="224"/>
      <c r="E47" s="224"/>
      <c r="F47" s="224"/>
      <c r="G47" s="224"/>
      <c r="H47" s="224"/>
      <c r="I47" s="224"/>
      <c r="J47" s="224"/>
      <c r="K47" s="224"/>
      <c r="L47" s="208" t="s">
        <v>2411</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2:40" ht="25.5" thickTop="1" thickBot="1" x14ac:dyDescent="0.4">
      <c r="B48" t="s">
        <v>2584</v>
      </c>
      <c r="C48" s="333" t="s">
        <v>170</v>
      </c>
      <c r="D48" s="329" t="s">
        <v>1111</v>
      </c>
      <c r="E48" s="329" t="s">
        <v>1121</v>
      </c>
      <c r="F48" s="329"/>
      <c r="G48" s="329"/>
      <c r="H48" s="329"/>
      <c r="I48" s="329"/>
      <c r="J48" s="329"/>
      <c r="K48" s="329"/>
      <c r="L48" s="330" t="str">
        <f>IF(C48="","",_xlfn.CONCAT("       triggerLine: ","""",C48,", ",M48:AN48,""", sC: ","""",B48,""", lines: ["))</f>
        <v xml:space="preserve">       triggerLine: "CONSOLAD A MI PUEBLO, (Mi,m,15)", sC: "ta as", lines: [</v>
      </c>
      <c r="M48" s="218" t="str">
        <f t="shared" si="1"/>
        <v>(</v>
      </c>
      <c r="N48" s="183" t="str">
        <f t="shared" si="2"/>
        <v>Mi</v>
      </c>
      <c r="O48" s="216" t="str">
        <f t="shared" si="3"/>
        <v>,</v>
      </c>
      <c r="P48" s="225" t="str">
        <f t="shared" si="4"/>
        <v>m</v>
      </c>
      <c r="Q48" s="217" t="str">
        <f t="shared" si="5"/>
        <v>,</v>
      </c>
      <c r="R48" s="168">
        <f t="shared" si="6"/>
        <v>15</v>
      </c>
      <c r="S48" s="218" t="str">
        <f t="shared" si="7"/>
        <v>)</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285" t="s">
        <v>3244</v>
      </c>
      <c r="D49" s="331" t="s">
        <v>1112</v>
      </c>
      <c r="E49" s="331" t="s">
        <v>1121</v>
      </c>
      <c r="F49" s="331" t="s">
        <v>2347</v>
      </c>
      <c r="G49" s="331">
        <v>7</v>
      </c>
      <c r="H49" s="328"/>
      <c r="I49" s="328"/>
      <c r="J49" s="328"/>
      <c r="K49" s="328"/>
      <c r="L49" s="283" t="str">
        <f>IF(C49="","",_xlfn.CONCAT("            { line: ","""",C49,", ",M49:AN49,""", sC: ","""",B49,"""},"))</f>
        <v xml:space="preserve">            { line: "Y HABLAD AL CORAZÓN DE JERUSALÉN,, (La,m,15)(Si,7,250)", sC: "as"},</v>
      </c>
      <c r="M49" s="218" t="str">
        <f t="shared" si="1"/>
        <v>(</v>
      </c>
      <c r="N49" s="183" t="str">
        <f t="shared" si="2"/>
        <v>La</v>
      </c>
      <c r="O49" s="216" t="str">
        <f t="shared" si="3"/>
        <v>,</v>
      </c>
      <c r="P49" s="225" t="str">
        <f t="shared" si="4"/>
        <v>m</v>
      </c>
      <c r="Q49" s="217" t="str">
        <f t="shared" si="5"/>
        <v>,</v>
      </c>
      <c r="R49" s="168">
        <f t="shared" si="6"/>
        <v>15</v>
      </c>
      <c r="S49" s="218" t="str">
        <f t="shared" si="7"/>
        <v>)</v>
      </c>
      <c r="T49" s="219" t="str">
        <f t="shared" si="8"/>
        <v>(</v>
      </c>
      <c r="U49" s="181" t="str">
        <f t="shared" si="9"/>
        <v>Si</v>
      </c>
      <c r="V49" s="185" t="str">
        <f t="shared" si="10"/>
        <v>,</v>
      </c>
      <c r="W49" s="177">
        <f t="shared" si="11"/>
        <v>7</v>
      </c>
      <c r="X49" s="185" t="str">
        <f t="shared" si="12"/>
        <v>,</v>
      </c>
      <c r="Y49" s="185">
        <f t="shared" si="13"/>
        <v>250</v>
      </c>
      <c r="Z49" s="218" t="str">
        <f t="shared" si="14"/>
        <v>)</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334" t="s">
        <v>3245</v>
      </c>
      <c r="D50" s="329" t="s">
        <v>1111</v>
      </c>
      <c r="E50" s="329" t="s">
        <v>1121</v>
      </c>
      <c r="F50" s="329"/>
      <c r="G50" s="329"/>
      <c r="H50" s="329"/>
      <c r="I50" s="329"/>
      <c r="J50" s="329"/>
      <c r="K50" s="329"/>
      <c r="L50" s="335" t="str">
        <f>IF(C50="","",_xlfn.CONCAT("            { line: ","""",C50,", ",M50:AN50,""", sC: ","""",B50,"""},  ]},"))</f>
        <v xml:space="preserve">            { line: "Y DECIDLE QUE SE ACABA SU ESCLAVITUD., (Mi,m,15)", sC: "as"},  ]},</v>
      </c>
      <c r="M50" s="218" t="str">
        <f t="shared" si="1"/>
        <v>(</v>
      </c>
      <c r="N50" s="183" t="str">
        <f t="shared" si="2"/>
        <v>Mi</v>
      </c>
      <c r="O50" s="216" t="str">
        <f t="shared" si="3"/>
        <v>,</v>
      </c>
      <c r="P50" s="225" t="str">
        <f t="shared" si="4"/>
        <v>m</v>
      </c>
      <c r="Q50" s="217" t="str">
        <f t="shared" si="5"/>
        <v>,</v>
      </c>
      <c r="R50" s="168">
        <f t="shared" si="6"/>
        <v>15</v>
      </c>
      <c r="S50" s="218" t="str">
        <f t="shared" si="7"/>
        <v>)</v>
      </c>
      <c r="T50" s="219" t="str">
        <f t="shared" si="8"/>
        <v/>
      </c>
      <c r="U50" s="181" t="str">
        <f t="shared" si="9"/>
        <v/>
      </c>
      <c r="V50" s="185" t="str">
        <f t="shared" si="10"/>
        <v/>
      </c>
      <c r="W50" s="177" t="str">
        <f t="shared" si="11"/>
        <v/>
      </c>
      <c r="X50" s="185" t="str">
        <f t="shared" si="12"/>
        <v/>
      </c>
      <c r="Y50" s="185" t="str">
        <f t="shared" si="13"/>
        <v/>
      </c>
      <c r="Z50" s="218" t="str">
        <f t="shared" si="14"/>
        <v/>
      </c>
      <c r="AA50" s="175" t="str">
        <f t="shared" si="15"/>
        <v/>
      </c>
      <c r="AB50" s="183" t="str">
        <f t="shared" si="16"/>
        <v/>
      </c>
      <c r="AC50" s="184" t="str">
        <f t="shared" si="17"/>
        <v/>
      </c>
      <c r="AD50" s="225" t="str">
        <f t="shared" si="18"/>
        <v/>
      </c>
      <c r="AE50" s="176" t="str">
        <f t="shared" si="19"/>
        <v/>
      </c>
      <c r="AF50" s="168" t="str">
        <f t="shared" si="20"/>
        <v/>
      </c>
      <c r="AG50" s="168" t="str">
        <f t="shared" si="21"/>
        <v/>
      </c>
      <c r="AH50" s="179" t="str">
        <f t="shared" si="22"/>
        <v/>
      </c>
      <c r="AI50" s="256" t="str">
        <f t="shared" si="23"/>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ref="M51" si="58">IF(N51="","","(")</f>
        <v/>
      </c>
      <c r="N51" s="183" t="str">
        <f t="shared" si="2"/>
        <v/>
      </c>
      <c r="O51" s="216" t="str">
        <f t="shared" ref="O51" si="59">IF(N51="","",",")</f>
        <v/>
      </c>
      <c r="P51" s="225" t="str">
        <f t="shared" si="4"/>
        <v/>
      </c>
      <c r="Q51" s="217" t="str">
        <f t="shared" ref="Q51" si="60">IF(N51="","",",")</f>
        <v/>
      </c>
      <c r="R51" s="168" t="str">
        <f t="shared" ref="R51" si="61">IF(N51="","",15)</f>
        <v/>
      </c>
      <c r="S51" s="218" t="str">
        <f t="shared" ref="S51" si="62">IF(N51="","",")")</f>
        <v/>
      </c>
      <c r="T51" s="219" t="str">
        <f t="shared" ref="T51" si="63">IF(U51="","","(")</f>
        <v/>
      </c>
      <c r="U51" s="181" t="str">
        <f t="shared" si="9"/>
        <v/>
      </c>
      <c r="V51" s="185" t="str">
        <f t="shared" ref="V51" si="64">IF(U51="","",",")</f>
        <v/>
      </c>
      <c r="W51" s="177" t="str">
        <f t="shared" si="11"/>
        <v/>
      </c>
      <c r="X51" s="185" t="str">
        <f t="shared" ref="X51" si="65">IF(U51="","",",")</f>
        <v/>
      </c>
      <c r="Y51" s="185" t="str">
        <f t="shared" ref="Y51" si="66">IF(U51="","",250)</f>
        <v/>
      </c>
      <c r="Z51" s="218" t="str">
        <f t="shared" ref="Z51" si="67">IF(U51="","",")")</f>
        <v/>
      </c>
      <c r="AA51" s="175" t="str">
        <f t="shared" ref="AA51" si="68">IF(AB51="","","(")</f>
        <v/>
      </c>
      <c r="AB51" s="183" t="str">
        <f t="shared" si="16"/>
        <v/>
      </c>
      <c r="AC51" s="184" t="str">
        <f t="shared" ref="AC51" si="69">IF(AB51="","",",")</f>
        <v/>
      </c>
      <c r="AD51" s="225" t="str">
        <f t="shared" ref="AD51" si="70">IF(I51="","",I51)</f>
        <v/>
      </c>
      <c r="AE51" s="176" t="str">
        <f t="shared" ref="AE51" si="71">IF(AB51="","",",")</f>
        <v/>
      </c>
      <c r="AF51" s="168" t="str">
        <f t="shared" ref="AF51" si="72">IF(AB51="","",350)</f>
        <v/>
      </c>
      <c r="AG51" s="168" t="str">
        <f t="shared" ref="AG51" si="73">IF(AB51="","",")")</f>
        <v/>
      </c>
      <c r="AH51" s="179" t="str">
        <f t="shared" ref="AH51" si="74">IF(AI51="","","(")</f>
        <v/>
      </c>
      <c r="AI51" s="256" t="str">
        <f t="shared" si="23"/>
        <v/>
      </c>
      <c r="AJ51" s="185" t="str">
        <f t="shared" ref="AJ51" si="75">IF(AI51="","",",")</f>
        <v/>
      </c>
      <c r="AK51" s="185" t="str">
        <f t="shared" ref="AK51" si="76">IF(K51="","",K51)</f>
        <v/>
      </c>
      <c r="AL51" s="185" t="str">
        <f t="shared" ref="AL51" si="77">IF(AI51="","",",")</f>
        <v/>
      </c>
      <c r="AM51" s="185" t="str">
        <f t="shared" ref="AM51" si="78">IF(AI51="","",450)</f>
        <v/>
      </c>
      <c r="AN51" s="185" t="str">
        <f t="shared" ref="AN51" si="79">IF(AI51="","",")")</f>
        <v/>
      </c>
    </row>
    <row r="52" spans="1:40" ht="24" customHeight="1" thickTop="1" x14ac:dyDescent="0.4">
      <c r="B52" s="211"/>
      <c r="C52" s="211"/>
      <c r="D52" s="211"/>
      <c r="E52" s="211"/>
      <c r="F52" s="211"/>
      <c r="G52" s="211"/>
      <c r="H52" s="211"/>
      <c r="I52" s="211"/>
      <c r="J52" s="211"/>
      <c r="K52" s="211"/>
      <c r="L52" s="213" t="str">
        <f ca="1">_xlfn.CONCAT("]}, // ULTIMA LINEA DEL CANTO: ",L1)</f>
        <v>]}, // ULTIMA LINEA DEL CANTO: CONSOLAD A MI PUEBLO</v>
      </c>
      <c r="M52" s="211"/>
    </row>
    <row r="53" spans="1:40" ht="20.25" x14ac:dyDescent="0.25">
      <c r="L53" s="214" t="s">
        <v>2316</v>
      </c>
      <c r="M53" s="166"/>
    </row>
    <row r="54" spans="1:40" x14ac:dyDescent="0.25">
      <c r="M5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8CB2B2B-1604-4C1B-AC01-F92E1A2106B1}">
          <x14:formula1>
            <xm:f>List!$B$1:$B$4</xm:f>
          </x14:formula1>
          <xm:sqref>C12</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58819-89E3-48B5-A8AF-738063C7FA35}">
  <sheetPr codeName="Sheet64">
    <tabColor rgb="FF00B0F0"/>
  </sheetPr>
  <dimension ref="A1:AN61"/>
  <sheetViews>
    <sheetView zoomScaleNormal="100" workbookViewId="0">
      <pane xSplit="2" ySplit="1" topLeftCell="C43" activePane="bottomRight" state="frozen"/>
      <selection pane="topRight" activeCell="C1" sqref="C1"/>
      <selection pane="bottomLeft" activeCell="A2" sqref="A2"/>
      <selection pane="bottomRight" activeCell="B61" sqref="B6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42</v>
      </c>
      <c r="E1" s="148"/>
      <c r="F1" s="148"/>
      <c r="G1" s="148"/>
      <c r="H1" s="148"/>
      <c r="I1" s="148"/>
      <c r="J1" s="148"/>
      <c r="K1" s="148"/>
      <c r="L1" s="165" t="str">
        <f ca="1">VLOOKUP(C1,'Codigo Canto'!A3:AQ236,38,FALSE)</f>
        <v>CRISTO ES LA LUZ</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CRISTO ES LA LUZ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cristoeslaluz</v>
      </c>
      <c r="L7" s="164" t="str">
        <f ca="1">_xlfn.CONCAT("        id: ","""",C7,"""",",")</f>
        <v xml:space="preserve">        id: "cristoeslaluz",</v>
      </c>
    </row>
    <row r="8" spans="2:32" ht="23.25" x14ac:dyDescent="0.25">
      <c r="C8" t="str">
        <f ca="1">PROPER(L1)</f>
        <v>Cristo Es La Luz</v>
      </c>
      <c r="L8" s="164" t="str">
        <f ca="1">_xlfn.CONCAT("        tt: ","""",C8,"""",",")</f>
        <v xml:space="preserve">        tt: "Cristo Es La Luz",</v>
      </c>
    </row>
    <row r="9" spans="2:32" ht="23.25" x14ac:dyDescent="0.25">
      <c r="C9" t="str">
        <f ca="1">PROPER(L1)</f>
        <v>Cristo Es La Luz</v>
      </c>
      <c r="L9" s="164" t="str">
        <f ca="1">_xlfn.CONCAT("        title: ","""",C9,"""",",")</f>
        <v xml:space="preserve">        title: "Cristo Es La Luz",</v>
      </c>
    </row>
    <row r="10" spans="2:32" ht="23.25" x14ac:dyDescent="0.25">
      <c r="C10" t="str">
        <f ca="1">VLOOKUP(C1,'Codigo Canto'!A3:AQ236,12,FALSE)</f>
        <v>Himno - Juan 8,12; 14,6</v>
      </c>
      <c r="L10" s="164" t="str">
        <f ca="1">_xlfn.CONCAT("        ","subtitle: ","""",C10,"""",",")</f>
        <v xml:space="preserve">        subtitle: "Himno - Juan 8,12; 14,6",</v>
      </c>
    </row>
    <row r="11" spans="2:32" ht="23.25" x14ac:dyDescent="0.25">
      <c r="C11" t="str">
        <f ca="1">VLOOKUP(C1,Codigo!A3:AP240,42,FALSE)</f>
        <v>category: ["PreCatecumenado","Cuaresma","Entrada","Final","Antiguo Testamento"],</v>
      </c>
      <c r="L11" s="164" t="str">
        <f ca="1">_xlfn.CONCAT("        ",C11)</f>
        <v xml:space="preserve">        category: ["PreCatecumenado","Cuaresma","Entrada","Final","Antiguo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42</v>
      </c>
      <c r="L16" s="164" t="str">
        <f ca="1">_xlfn.CONCAT("        dbno: ","""",C16,"""",",")</f>
        <v xml:space="preserve">        dbno: "42",</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cristoeslaluz</v>
      </c>
      <c r="L19" s="164" t="str">
        <f ca="1">_xlfn.CONCAT("        audioSrc: ","""/audio/",C19,".mp3""",",")</f>
        <v xml:space="preserve">        audioSrc: "/audio/cristoeslaluz.mp3",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41</v>
      </c>
      <c r="C26" t="str">
        <f ca="1">VLOOKUP(B26,Buscador!A3:AP240,31,FALSE)</f>
        <v>/resucito/src/index.html?canto=consoladamipueblo</v>
      </c>
      <c r="L26" s="164" t="str">
        <f ca="1">_xlfn.CONCAT("        ant: ","""",C26,"""",",")</f>
        <v xml:space="preserve">        ant: "/resucito/src/index.html?canto=consoladamipueblo",</v>
      </c>
    </row>
    <row r="27" spans="2:40" ht="23.25" x14ac:dyDescent="0.25">
      <c r="B27">
        <f ca="1">+C1+1</f>
        <v>43</v>
      </c>
      <c r="C27" t="str">
        <f ca="1">VLOOKUP(B27,Buscador!A3:AP240,31,FALSE)</f>
        <v>/resucito/src/index.html?canto=cuandoelsenor</v>
      </c>
      <c r="L27" s="164" t="str">
        <f ca="1">_xlfn.CONCAT("        sig: ","""",C27,"""",",")</f>
        <v xml:space="preserve">        sig: "/resucito/src/index.html?canto=cuandoelsenor",</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3257</v>
      </c>
      <c r="D30" s="257" t="s">
        <v>1131</v>
      </c>
      <c r="E30" s="257"/>
      <c r="F30" s="258"/>
      <c r="G30" s="258"/>
      <c r="H30" s="257"/>
      <c r="I30" s="257"/>
      <c r="J30" s="296"/>
      <c r="K30" s="296"/>
      <c r="L30" s="271" t="str">
        <f t="shared" ref="L30:L45" si="0">IF(C30="","",_xlfn.CONCAT("            { line: ","""",C30,", ",M30:AN30,""", sC: ","""",B30,"""},"))</f>
        <v xml:space="preserve">            { line: "Cristo es la Luz., (Do,,15)", sC: "tc"},</v>
      </c>
      <c r="M30" s="218" t="str">
        <f t="shared" ref="M30:M58" si="1">IF(N30="","","(")</f>
        <v>(</v>
      </c>
      <c r="N30" s="183" t="str">
        <f t="shared" ref="N30:N58" si="2">IF(D30="","",D30)</f>
        <v>Do</v>
      </c>
      <c r="O30" s="216" t="str">
        <f t="shared" ref="O30:O58" si="3">IF(N30="","",",")</f>
        <v>,</v>
      </c>
      <c r="P30" s="225" t="str">
        <f t="shared" ref="P30:P58" si="4">IF(E30="","",E30)</f>
        <v/>
      </c>
      <c r="Q30" s="217" t="str">
        <f t="shared" ref="Q30:Q58" si="5">IF(N30="","",",")</f>
        <v>,</v>
      </c>
      <c r="R30" s="168">
        <f t="shared" ref="R30:R58" si="6">IF(N30="","",15)</f>
        <v>15</v>
      </c>
      <c r="S30" s="218" t="str">
        <f t="shared" ref="S30:S58" si="7">IF(N30="","",")")</f>
        <v>)</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5.5" thickTop="1" thickBot="1" x14ac:dyDescent="0.4">
      <c r="B31" t="s">
        <v>2584</v>
      </c>
      <c r="C31" s="13" t="s">
        <v>3258</v>
      </c>
      <c r="D31" s="257" t="s">
        <v>1112</v>
      </c>
      <c r="E31" s="257" t="s">
        <v>1121</v>
      </c>
      <c r="F31" s="258"/>
      <c r="G31" s="258"/>
      <c r="H31" s="257"/>
      <c r="I31" s="257"/>
      <c r="J31" s="296"/>
      <c r="K31" s="296"/>
      <c r="L31" s="271" t="str">
        <f t="shared" si="0"/>
        <v xml:space="preserve">            { line: "CRISTO ES LA LUZ., (La,m,15)", sC: "ta as"},</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2540</v>
      </c>
      <c r="C32" s="13" t="s">
        <v>3257</v>
      </c>
      <c r="D32" s="257" t="s">
        <v>1114</v>
      </c>
      <c r="E32" s="257" t="s">
        <v>1121</v>
      </c>
      <c r="F32" s="258"/>
      <c r="G32" s="258"/>
      <c r="H32" s="257"/>
      <c r="I32" s="257"/>
      <c r="J32" s="296"/>
      <c r="K32" s="296"/>
      <c r="L32" s="271" t="str">
        <f>IF(C32="","",_xlfn.CONCAT("            { line: ","""",C32,", ",M32:AN32,""", sC: ","""",B32,"""},"))</f>
        <v xml:space="preserve">            { line: "Cristo es la Luz., (Re,m,15)", sC: "tc"},</v>
      </c>
      <c r="M32" s="218" t="str">
        <f t="shared" si="1"/>
        <v>(</v>
      </c>
      <c r="N32" s="183" t="str">
        <f t="shared" si="2"/>
        <v>Re</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B33" t="s">
        <v>2584</v>
      </c>
      <c r="C33" s="13" t="s">
        <v>3258</v>
      </c>
      <c r="D33" s="257" t="s">
        <v>1122</v>
      </c>
      <c r="E33" s="257"/>
      <c r="F33" s="258"/>
      <c r="G33" s="258"/>
      <c r="H33" s="257"/>
      <c r="I33" s="257"/>
      <c r="J33" s="296"/>
      <c r="K33" s="296"/>
      <c r="L33" s="271" t="str">
        <f>IF(C33="","",_xlfn.CONCAT("            { line: ","""",C33,", ",M33:AN33,""", sC: ","""",B33,"""},"))</f>
        <v xml:space="preserve">            { line: "CRISTO ES LA LUZ., (Sol,,15)", sC: "ta as"},</v>
      </c>
      <c r="M33" s="218" t="str">
        <f t="shared" si="1"/>
        <v>(</v>
      </c>
      <c r="N33" s="183" t="str">
        <f t="shared" si="2"/>
        <v>Sol</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B34" t="s">
        <v>2282</v>
      </c>
      <c r="C34" s="13" t="s">
        <v>3259</v>
      </c>
      <c r="D34" s="257" t="s">
        <v>1131</v>
      </c>
      <c r="E34" s="257"/>
      <c r="F34" s="258"/>
      <c r="G34" s="258"/>
      <c r="H34" s="257"/>
      <c r="I34" s="257"/>
      <c r="J34" s="296"/>
      <c r="K34" s="296"/>
      <c r="L34" s="271" t="str">
        <f t="shared" ref="L34:L44" si="29">IF(C34="","",_xlfn.CONCAT("            { line: ","""",C34,", ",M34:AN34,""", sC: ","""",B34,"""},"))</f>
        <v xml:space="preserve">            { line: "ÉL ES LA SALVACIÓN., (Do,,15)", sC: "as"},</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B36" t="s">
        <v>2540</v>
      </c>
      <c r="C36" s="13" t="s">
        <v>3260</v>
      </c>
      <c r="D36" s="257" t="s">
        <v>1131</v>
      </c>
      <c r="E36" s="257"/>
      <c r="F36" s="258"/>
      <c r="G36" s="258"/>
      <c r="H36" s="257"/>
      <c r="I36" s="257"/>
      <c r="J36" s="296"/>
      <c r="K36" s="296"/>
      <c r="L36" s="271" t="str">
        <f t="shared" si="29"/>
        <v xml:space="preserve">            { line: "Cristo es el Camino., (Do,,15)", sC: "tc"},</v>
      </c>
      <c r="M36" s="218" t="str">
        <f>IF(N36="","","(")</f>
        <v>(</v>
      </c>
      <c r="N36" s="183" t="str">
        <f>IF(D36="","",D36)</f>
        <v>Do</v>
      </c>
      <c r="O36" s="216" t="str">
        <f>IF(N36="","",",")</f>
        <v>,</v>
      </c>
      <c r="P36" s="225" t="str">
        <f>IF(E36="","",E36)</f>
        <v/>
      </c>
      <c r="Q36" s="217" t="str">
        <f>IF(N36="","",",")</f>
        <v>,</v>
      </c>
      <c r="R36" s="168">
        <f>IF(N36="","",15)</f>
        <v>15</v>
      </c>
      <c r="S36" s="218" t="str">
        <f>IF(N36="","",")")</f>
        <v>)</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1:40" ht="25.5" thickTop="1" thickBot="1" x14ac:dyDescent="0.4">
      <c r="B37" t="s">
        <v>2584</v>
      </c>
      <c r="C37" s="13" t="s">
        <v>3261</v>
      </c>
      <c r="D37" s="257" t="s">
        <v>1112</v>
      </c>
      <c r="E37" s="257" t="s">
        <v>1121</v>
      </c>
      <c r="F37" s="258"/>
      <c r="G37" s="258"/>
      <c r="H37" s="257"/>
      <c r="I37" s="257"/>
      <c r="J37" s="296"/>
      <c r="K37" s="296"/>
      <c r="L37" s="271" t="str">
        <f t="shared" si="29"/>
        <v xml:space="preserve">            { line: "CRISTO ES EL CAMINO., (La,m,15)", sC: "ta as"},</v>
      </c>
      <c r="M37" s="218" t="str">
        <f>IF(N37="","","(")</f>
        <v>(</v>
      </c>
      <c r="N37" s="183" t="str">
        <f>IF(D37="","",D37)</f>
        <v>La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1:40" ht="25.5" thickTop="1" thickBot="1" x14ac:dyDescent="0.4">
      <c r="B38" t="s">
        <v>2540</v>
      </c>
      <c r="C38" s="13" t="s">
        <v>3260</v>
      </c>
      <c r="D38" s="257" t="s">
        <v>1114</v>
      </c>
      <c r="E38" s="257" t="s">
        <v>1121</v>
      </c>
      <c r="F38" s="258"/>
      <c r="G38" s="258"/>
      <c r="H38" s="257"/>
      <c r="I38" s="257"/>
      <c r="J38" s="296"/>
      <c r="K38" s="296"/>
      <c r="L38" s="271" t="str">
        <f t="shared" si="29"/>
        <v xml:space="preserve">            { line: "Cristo es el Camino., (Re,m,15)", sC: "tc"},</v>
      </c>
      <c r="M38" s="218" t="str">
        <f>IF(N38="","","(")</f>
        <v>(</v>
      </c>
      <c r="N38" s="183" t="str">
        <f>IF(D38="","",D38)</f>
        <v>Re</v>
      </c>
      <c r="O38" s="216" t="str">
        <f>IF(N38="","",",")</f>
        <v>,</v>
      </c>
      <c r="P38" s="225" t="str">
        <f>IF(E38="","",E38)</f>
        <v>m</v>
      </c>
      <c r="Q38" s="217" t="str">
        <f>IF(N38="","",",")</f>
        <v>,</v>
      </c>
      <c r="R38" s="168">
        <f>IF(N38="","",15)</f>
        <v>15</v>
      </c>
      <c r="S38" s="218" t="str">
        <f>IF(N38="","",")")</f>
        <v>)</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1:40" ht="25.5" thickTop="1" thickBot="1" x14ac:dyDescent="0.4">
      <c r="B39" t="s">
        <v>2584</v>
      </c>
      <c r="C39" s="13" t="s">
        <v>3261</v>
      </c>
      <c r="D39" s="257" t="s">
        <v>1122</v>
      </c>
      <c r="E39" s="257"/>
      <c r="F39" s="258"/>
      <c r="G39" s="258"/>
      <c r="H39" s="257"/>
      <c r="I39" s="257"/>
      <c r="J39" s="296"/>
      <c r="K39" s="296"/>
      <c r="L39" s="271" t="str">
        <f t="shared" si="29"/>
        <v xml:space="preserve">            { line: "CRISTO ES EL CAMINO., (Sol,,15)", sC: "ta as"},</v>
      </c>
      <c r="M39" s="218" t="str">
        <f>IF(N39="","","(")</f>
        <v>(</v>
      </c>
      <c r="N39" s="183" t="str">
        <f>IF(D39="","",D39)</f>
        <v>Sol</v>
      </c>
      <c r="O39" s="216" t="str">
        <f>IF(N39="","",",")</f>
        <v>,</v>
      </c>
      <c r="P39" s="225" t="str">
        <f>IF(E39="","",E39)</f>
        <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1:40" ht="25.5" thickTop="1" thickBot="1" x14ac:dyDescent="0.4">
      <c r="B40" t="s">
        <v>2282</v>
      </c>
      <c r="C40" s="13" t="s">
        <v>3259</v>
      </c>
      <c r="D40" s="257" t="s">
        <v>1131</v>
      </c>
      <c r="E40" s="257"/>
      <c r="F40" s="258"/>
      <c r="G40" s="258"/>
      <c r="H40" s="257"/>
      <c r="I40" s="257"/>
      <c r="J40" s="296"/>
      <c r="K40" s="296"/>
      <c r="L40" s="271" t="str">
        <f t="shared" si="29"/>
        <v xml:space="preserve">            { line: "ÉL ES LA SALVACIÓN., (Do,,15)", sC: "as"},</v>
      </c>
      <c r="M40" s="218" t="str">
        <f t="shared" ref="M40:M44" si="30">IF(N40="","","(")</f>
        <v>(</v>
      </c>
      <c r="N40" s="183" t="str">
        <f t="shared" ref="N40:N44" si="31">IF(D40="","",D40)</f>
        <v>Do</v>
      </c>
      <c r="O40" s="216" t="str">
        <f t="shared" ref="O40:O44" si="32">IF(N40="","",",")</f>
        <v>,</v>
      </c>
      <c r="P40" s="225" t="str">
        <f t="shared" ref="P40:P44" si="33">IF(E40="","",E40)</f>
        <v/>
      </c>
      <c r="Q40" s="217" t="str">
        <f t="shared" ref="Q40:Q44" si="34">IF(N40="","",",")</f>
        <v>,</v>
      </c>
      <c r="R40" s="168">
        <f t="shared" ref="R40:R44" si="35">IF(N40="","",15)</f>
        <v>15</v>
      </c>
      <c r="S40" s="218" t="str">
        <f t="shared" ref="S40:S44" si="36">IF(N40="","",")")</f>
        <v>)</v>
      </c>
      <c r="T40" s="219" t="str">
        <f t="shared" ref="T40:T44" si="37">IF(U40="","","(")</f>
        <v/>
      </c>
      <c r="U40" s="181" t="str">
        <f t="shared" ref="U40:U44" si="38">IF(F40="","",F40)</f>
        <v/>
      </c>
      <c r="V40" s="185" t="str">
        <f t="shared" ref="V40:V44" si="39">IF(U40="","",",")</f>
        <v/>
      </c>
      <c r="W40" s="177" t="str">
        <f t="shared" ref="W40:W44" si="40">IF(G40="","",G40)</f>
        <v/>
      </c>
      <c r="X40" s="185" t="str">
        <f t="shared" ref="X40:X44" si="41">IF(U40="","",",")</f>
        <v/>
      </c>
      <c r="Y40" s="185" t="str">
        <f t="shared" ref="Y40:Y44" si="42">IF(U40="","",250)</f>
        <v/>
      </c>
      <c r="Z40" s="218" t="str">
        <f t="shared" ref="Z40:Z44" si="43">IF(U40="","",")")</f>
        <v/>
      </c>
      <c r="AA40" s="175" t="str">
        <f t="shared" ref="AA40:AA44" si="44">IF(AB40="","","(")</f>
        <v/>
      </c>
      <c r="AB40" s="183" t="str">
        <f t="shared" ref="AB40:AB44" si="45">IF(H40="","",H40)</f>
        <v/>
      </c>
      <c r="AC40" s="184" t="str">
        <f t="shared" ref="AC40:AC44" si="46">IF(AB40="","",",")</f>
        <v/>
      </c>
      <c r="AD40" s="225" t="str">
        <f t="shared" ref="AD40:AD44" si="47">IF(I40="","",I40)</f>
        <v/>
      </c>
      <c r="AE40" s="176" t="str">
        <f t="shared" ref="AE40:AE44" si="48">IF(AB40="","",",")</f>
        <v/>
      </c>
      <c r="AF40" s="168" t="str">
        <f t="shared" ref="AF40:AF44" si="49">IF(AB40="","",350)</f>
        <v/>
      </c>
      <c r="AG40" s="168" t="str">
        <f t="shared" ref="AG40:AG44" si="50">IF(AB40="","",")")</f>
        <v/>
      </c>
      <c r="AH40" s="179" t="str">
        <f t="shared" ref="AH40:AH44" si="51">IF(AI40="","","(")</f>
        <v/>
      </c>
      <c r="AI40" s="256" t="str">
        <f t="shared" ref="AI40:AI44" si="52">IF(J40="","",J40)</f>
        <v/>
      </c>
      <c r="AJ40" s="185" t="str">
        <f t="shared" ref="AJ40:AJ44" si="53">IF(AI40="","",",")</f>
        <v/>
      </c>
      <c r="AK40" s="185" t="str">
        <f t="shared" ref="AK40:AK44" si="54">IF(K40="","",K40)</f>
        <v/>
      </c>
      <c r="AL40" s="185" t="str">
        <f t="shared" ref="AL40:AL44" si="55">IF(AI40="","",",")</f>
        <v/>
      </c>
      <c r="AM40" s="185" t="str">
        <f t="shared" ref="AM40:AM44" si="56">IF(AI40="","",450)</f>
        <v/>
      </c>
      <c r="AN40" s="185" t="str">
        <f t="shared" ref="AN40:AN44" si="57">IF(AI40="","",")")</f>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B42" t="s">
        <v>2540</v>
      </c>
      <c r="C42" s="13" t="s">
        <v>3262</v>
      </c>
      <c r="D42" s="257" t="s">
        <v>1131</v>
      </c>
      <c r="E42" s="257"/>
      <c r="F42" s="258"/>
      <c r="G42" s="258"/>
      <c r="H42" s="257"/>
      <c r="I42" s="257"/>
      <c r="J42" s="296"/>
      <c r="K42" s="296"/>
      <c r="L42" s="271" t="str">
        <f t="shared" si="29"/>
        <v xml:space="preserve">            { line: "Cristo es la Verdad., (Do,,15)", sC: "tc"},</v>
      </c>
      <c r="M42" s="218" t="str">
        <f t="shared" si="30"/>
        <v>(</v>
      </c>
      <c r="N42" s="183" t="str">
        <f t="shared" si="31"/>
        <v>Do</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2584</v>
      </c>
      <c r="C43" s="13" t="s">
        <v>3263</v>
      </c>
      <c r="D43" s="257" t="s">
        <v>1112</v>
      </c>
      <c r="E43" s="257" t="s">
        <v>1121</v>
      </c>
      <c r="F43" s="258"/>
      <c r="G43" s="258"/>
      <c r="H43" s="257"/>
      <c r="I43" s="257"/>
      <c r="J43" s="296"/>
      <c r="K43" s="296"/>
      <c r="L43" s="271" t="str">
        <f t="shared" si="29"/>
        <v xml:space="preserve">            { line: "CRISTO ES LA VERDAD., (La,m,15)", sC: "ta as"},</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2540</v>
      </c>
      <c r="C44" s="13" t="s">
        <v>3262</v>
      </c>
      <c r="D44" s="257" t="s">
        <v>1114</v>
      </c>
      <c r="E44" s="257" t="s">
        <v>1121</v>
      </c>
      <c r="F44" s="258"/>
      <c r="G44" s="258"/>
      <c r="H44" s="257"/>
      <c r="I44" s="257"/>
      <c r="J44" s="296"/>
      <c r="K44" s="296"/>
      <c r="L44" s="271" t="str">
        <f t="shared" si="29"/>
        <v xml:space="preserve">            { line: "Cristo es la Verdad., (Re,m,15)", sC: "tc"},</v>
      </c>
      <c r="M44" s="218" t="str">
        <f t="shared" si="30"/>
        <v>(</v>
      </c>
      <c r="N44" s="183" t="str">
        <f t="shared" si="31"/>
        <v>Re</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2584</v>
      </c>
      <c r="C45" s="13" t="s">
        <v>3263</v>
      </c>
      <c r="D45" s="257" t="s">
        <v>1122</v>
      </c>
      <c r="E45" s="257"/>
      <c r="F45" s="258"/>
      <c r="G45" s="258"/>
      <c r="H45" s="257"/>
      <c r="I45" s="257"/>
      <c r="J45" s="296"/>
      <c r="K45" s="296"/>
      <c r="L45" s="271" t="str">
        <f t="shared" si="0"/>
        <v xml:space="preserve">            { line: "CRISTO ES LA VERDAD., (Sol,,15)", sC: "ta as"},</v>
      </c>
      <c r="M45" s="218" t="str">
        <f t="shared" si="1"/>
        <v>(</v>
      </c>
      <c r="N45" s="183" t="str">
        <f t="shared" si="2"/>
        <v>Sol</v>
      </c>
      <c r="O45" s="216" t="str">
        <f t="shared" si="3"/>
        <v>,</v>
      </c>
      <c r="P45" s="225" t="str">
        <f t="shared" si="4"/>
        <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1:40" ht="25.5" thickTop="1" thickBot="1" x14ac:dyDescent="0.4">
      <c r="B46" t="s">
        <v>2282</v>
      </c>
      <c r="C46" s="13" t="s">
        <v>3259</v>
      </c>
      <c r="D46" s="257" t="s">
        <v>1131</v>
      </c>
      <c r="E46" s="257"/>
      <c r="F46" s="258"/>
      <c r="G46" s="258"/>
      <c r="H46" s="257"/>
      <c r="I46" s="257"/>
      <c r="J46" s="296"/>
      <c r="K46" s="296"/>
      <c r="L46" s="271" t="str">
        <f>IF(C46="","",_xlfn.CONCAT("            { line: ","""",C46,", ",M46:AN46,""", sC: ","""",B46,"""},"))</f>
        <v xml:space="preserve">            { line: "ÉL ES LA SALVACIÓN., (Do,,15)", sC: "as"},</v>
      </c>
      <c r="M46" s="218" t="str">
        <f t="shared" si="1"/>
        <v>(</v>
      </c>
      <c r="N46" s="183" t="str">
        <f t="shared" si="2"/>
        <v>Do</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1:40" ht="36.75" thickTop="1" thickBot="1" x14ac:dyDescent="0.4">
      <c r="A47" s="293"/>
      <c r="B47" s="293"/>
      <c r="C47" s="293"/>
      <c r="D47" s="300"/>
      <c r="E47" s="300"/>
      <c r="F47" s="300"/>
      <c r="G47" s="300"/>
      <c r="H47" s="300"/>
      <c r="I47" s="300"/>
      <c r="J47" s="300"/>
      <c r="K47" s="300"/>
      <c r="L47" s="212" t="s">
        <v>2299</v>
      </c>
      <c r="M47" s="218" t="str">
        <f t="shared" ref="M47" si="58">IF(N47="","","(")</f>
        <v/>
      </c>
      <c r="N47" s="183" t="str">
        <f>IF(D47="","",D47)</f>
        <v/>
      </c>
      <c r="O47" s="216" t="str">
        <f t="shared" ref="O47" si="59">IF(N47="","",",")</f>
        <v/>
      </c>
      <c r="P47" s="225" t="str">
        <f>IF(E47="","",E47)</f>
        <v/>
      </c>
      <c r="Q47" s="217" t="str">
        <f t="shared" ref="Q47" si="60">IF(N47="","",",")</f>
        <v/>
      </c>
      <c r="R47" s="168" t="str">
        <f t="shared" ref="R47" si="61">IF(N47="","",15)</f>
        <v/>
      </c>
      <c r="S47" s="218" t="str">
        <f t="shared" ref="S47" si="62">IF(N47="","",")")</f>
        <v/>
      </c>
      <c r="T47" s="219" t="str">
        <f t="shared" ref="T47" si="63">IF(U47="","","(")</f>
        <v/>
      </c>
      <c r="U47" s="181" t="str">
        <f>IF(F47="","",F47)</f>
        <v/>
      </c>
      <c r="V47" s="185" t="str">
        <f t="shared" ref="V47" si="64">IF(U47="","",",")</f>
        <v/>
      </c>
      <c r="W47" s="177" t="str">
        <f>IF(G47="","",G47)</f>
        <v/>
      </c>
      <c r="X47" s="185" t="str">
        <f t="shared" ref="X47" si="65">IF(U47="","",",")</f>
        <v/>
      </c>
      <c r="Y47" s="185" t="str">
        <f t="shared" ref="Y47" si="66">IF(U47="","",250)</f>
        <v/>
      </c>
      <c r="Z47" s="218" t="str">
        <f t="shared" ref="Z47" si="67">IF(U47="","",")")</f>
        <v/>
      </c>
      <c r="AA47" s="175" t="str">
        <f t="shared" ref="AA47" si="68">IF(AB47="","","(")</f>
        <v/>
      </c>
      <c r="AB47" s="183" t="str">
        <f>IF(H47="","",H47)</f>
        <v/>
      </c>
      <c r="AC47" s="184" t="str">
        <f t="shared" ref="AC47" si="69">IF(AB47="","",",")</f>
        <v/>
      </c>
      <c r="AD47" s="225" t="str">
        <f t="shared" ref="AD47" si="70">IF(I47="","",I47)</f>
        <v/>
      </c>
      <c r="AE47" s="176" t="str">
        <f t="shared" ref="AE47" si="71">IF(AB47="","",",")</f>
        <v/>
      </c>
      <c r="AF47" s="168" t="str">
        <f t="shared" ref="AF47" si="72">IF(AB47="","",350)</f>
        <v/>
      </c>
      <c r="AG47" s="168" t="str">
        <f t="shared" ref="AG47" si="73">IF(AB47="","",")")</f>
        <v/>
      </c>
      <c r="AH47" s="179" t="str">
        <f t="shared" ref="AH47" si="74">IF(AI47="","","(")</f>
        <v/>
      </c>
      <c r="AI47" s="256" t="str">
        <f>IF(J47="","",J47)</f>
        <v/>
      </c>
      <c r="AJ47" s="185" t="str">
        <f t="shared" ref="AJ47" si="75">IF(AI47="","",",")</f>
        <v/>
      </c>
      <c r="AK47" s="185" t="str">
        <f t="shared" ref="AK47" si="76">IF(K47="","",K47)</f>
        <v/>
      </c>
      <c r="AL47" s="185" t="str">
        <f t="shared" ref="AL47" si="77">IF(AI47="","",",")</f>
        <v/>
      </c>
      <c r="AM47" s="185" t="str">
        <f t="shared" ref="AM47" si="78">IF(AI47="","",450)</f>
        <v/>
      </c>
      <c r="AN47" s="185" t="str">
        <f t="shared" ref="AN47" si="79">IF(AI47="","",")")</f>
        <v/>
      </c>
    </row>
    <row r="48" spans="1:40" ht="25.5" thickTop="1" thickBot="1" x14ac:dyDescent="0.4">
      <c r="B48" t="s">
        <v>2540</v>
      </c>
      <c r="C48" s="13" t="s">
        <v>3264</v>
      </c>
      <c r="D48" s="257" t="s">
        <v>1131</v>
      </c>
      <c r="E48" s="257"/>
      <c r="F48" s="258"/>
      <c r="G48" s="258"/>
      <c r="H48" s="257"/>
      <c r="I48" s="257"/>
      <c r="J48" s="296"/>
      <c r="K48" s="296"/>
      <c r="L48" s="271" t="str">
        <f t="shared" ref="L48:L58" si="80">IF(C48="","",_xlfn.CONCAT("            { line: ","""",C48,", ",M48:AN48,""", sC: ","""",B48,"""},"))</f>
        <v xml:space="preserve">            { line: "Cristo es la Vida., (Do,,15)", sC: "tc"},</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2:40" ht="25.5" thickTop="1" thickBot="1" x14ac:dyDescent="0.4">
      <c r="B49" t="s">
        <v>2584</v>
      </c>
      <c r="C49" s="13" t="s">
        <v>3265</v>
      </c>
      <c r="D49" s="257" t="s">
        <v>1112</v>
      </c>
      <c r="E49" s="257" t="s">
        <v>1121</v>
      </c>
      <c r="F49" s="258"/>
      <c r="G49" s="258"/>
      <c r="H49" s="257"/>
      <c r="I49" s="257"/>
      <c r="J49" s="296"/>
      <c r="K49" s="296"/>
      <c r="L49" s="271" t="str">
        <f t="shared" si="80"/>
        <v xml:space="preserve">            { line: "CRISTO ES LA VID, (La,m,15)", sC: "ta as"},</v>
      </c>
      <c r="M49" s="218" t="str">
        <f>IF(N49="","","(")</f>
        <v>(</v>
      </c>
      <c r="N49" s="183" t="str">
        <f>IF(D49="","",D49)</f>
        <v>La</v>
      </c>
      <c r="O49" s="216" t="str">
        <f>IF(N49="","",",")</f>
        <v>,</v>
      </c>
      <c r="P49" s="225" t="str">
        <f>IF(E49="","",E49)</f>
        <v>m</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2:40" ht="25.5" thickTop="1" thickBot="1" x14ac:dyDescent="0.4">
      <c r="B50" t="s">
        <v>2540</v>
      </c>
      <c r="C50" s="13" t="s">
        <v>3264</v>
      </c>
      <c r="D50" s="257" t="s">
        <v>1114</v>
      </c>
      <c r="E50" s="257" t="s">
        <v>1121</v>
      </c>
      <c r="F50" s="258"/>
      <c r="G50" s="258"/>
      <c r="H50" s="257"/>
      <c r="I50" s="257"/>
      <c r="J50" s="296"/>
      <c r="K50" s="296"/>
      <c r="L50" s="271" t="str">
        <f t="shared" si="80"/>
        <v xml:space="preserve">            { line: "Cristo es la Vida., (Re,m,15)", sC: "tc"},</v>
      </c>
      <c r="M50" s="218" t="str">
        <f>IF(N50="","","(")</f>
        <v>(</v>
      </c>
      <c r="N50" s="183" t="str">
        <f>IF(D50="","",D50)</f>
        <v>Re</v>
      </c>
      <c r="O50" s="216" t="str">
        <f>IF(N50="","",",")</f>
        <v>,</v>
      </c>
      <c r="P50" s="225" t="str">
        <f>IF(E50="","",E50)</f>
        <v>m</v>
      </c>
      <c r="Q50" s="217" t="str">
        <f>IF(N50="","",",")</f>
        <v>,</v>
      </c>
      <c r="R50" s="168">
        <f>IF(N50="","",15)</f>
        <v>15</v>
      </c>
      <c r="S50" s="218" t="str">
        <f>IF(N50="","",")")</f>
        <v>)</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2:40" ht="25.5" thickTop="1" thickBot="1" x14ac:dyDescent="0.4">
      <c r="B51" t="s">
        <v>2584</v>
      </c>
      <c r="C51" s="13" t="s">
        <v>3265</v>
      </c>
      <c r="D51" s="257" t="s">
        <v>1122</v>
      </c>
      <c r="E51" s="257"/>
      <c r="F51" s="258"/>
      <c r="G51" s="258"/>
      <c r="H51" s="257"/>
      <c r="I51" s="257"/>
      <c r="J51" s="296"/>
      <c r="K51" s="296"/>
      <c r="L51" s="271" t="str">
        <f t="shared" si="80"/>
        <v xml:space="preserve">            { line: "CRISTO ES LA VID, (Sol,,15)", sC: "ta as"},</v>
      </c>
      <c r="M51" s="218" t="str">
        <f>IF(N51="","","(")</f>
        <v>(</v>
      </c>
      <c r="N51" s="183" t="str">
        <f>IF(D51="","",D51)</f>
        <v>Sol</v>
      </c>
      <c r="O51" s="216" t="str">
        <f>IF(N51="","",",")</f>
        <v>,</v>
      </c>
      <c r="P51" s="225" t="str">
        <f>IF(E51="","",E51)</f>
        <v/>
      </c>
      <c r="Q51" s="217" t="str">
        <f>IF(N51="","",",")</f>
        <v>,</v>
      </c>
      <c r="R51" s="168">
        <f>IF(N51="","",15)</f>
        <v>15</v>
      </c>
      <c r="S51" s="218" t="str">
        <f>IF(N51="","",")")</f>
        <v>)</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2:40" ht="25.5" thickTop="1" thickBot="1" x14ac:dyDescent="0.4">
      <c r="B52" t="s">
        <v>2282</v>
      </c>
      <c r="C52" s="13" t="s">
        <v>3259</v>
      </c>
      <c r="D52" s="257" t="s">
        <v>1131</v>
      </c>
      <c r="E52" s="257"/>
      <c r="F52" s="258"/>
      <c r="G52" s="258"/>
      <c r="H52" s="257"/>
      <c r="I52" s="257"/>
      <c r="J52" s="296"/>
      <c r="K52" s="296"/>
      <c r="L52" s="271" t="str">
        <f t="shared" si="80"/>
        <v xml:space="preserve">            { line: "ÉL ES LA SALVACIÓN., (Do,,15)", sC: "as"},</v>
      </c>
      <c r="M52" s="218" t="str">
        <f>IF(N52="","","(")</f>
        <v>(</v>
      </c>
      <c r="N52" s="183" t="str">
        <f>IF(D52="","",D52)</f>
        <v>Do</v>
      </c>
      <c r="O52" s="216" t="str">
        <f>IF(N52="","",",")</f>
        <v>,</v>
      </c>
      <c r="P52" s="225" t="str">
        <f>IF(E52="","",E52)</f>
        <v/>
      </c>
      <c r="Q52" s="217" t="str">
        <f>IF(N52="","",",")</f>
        <v>,</v>
      </c>
      <c r="R52" s="168">
        <f>IF(N52="","",15)</f>
        <v>15</v>
      </c>
      <c r="S52" s="218" t="str">
        <f>IF(N52="","",")")</f>
        <v>)</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B54" t="s">
        <v>2540</v>
      </c>
      <c r="C54" s="13" t="s">
        <v>3257</v>
      </c>
      <c r="D54" s="257" t="s">
        <v>1131</v>
      </c>
      <c r="E54" s="257"/>
      <c r="F54" s="258"/>
      <c r="G54" s="258"/>
      <c r="H54" s="257"/>
      <c r="I54" s="257"/>
      <c r="J54" s="296"/>
      <c r="K54" s="296"/>
      <c r="L54" s="271" t="str">
        <f t="shared" si="80"/>
        <v xml:space="preserve">            { line: "Cristo es la Luz., (Do,,15)", sC: "tc"},</v>
      </c>
      <c r="M54" s="218" t="str">
        <f t="shared" si="1"/>
        <v>(</v>
      </c>
      <c r="N54" s="183" t="str">
        <f t="shared" si="2"/>
        <v>Do</v>
      </c>
      <c r="O54" s="216" t="str">
        <f t="shared" si="3"/>
        <v>,</v>
      </c>
      <c r="P54" s="225" t="str">
        <f t="shared" si="4"/>
        <v/>
      </c>
      <c r="Q54" s="217" t="str">
        <f t="shared" si="5"/>
        <v>,</v>
      </c>
      <c r="R54" s="168">
        <f t="shared" si="6"/>
        <v>15</v>
      </c>
      <c r="S54" s="218" t="str">
        <f t="shared" si="7"/>
        <v>)</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2:40" ht="25.5" thickTop="1" thickBot="1" x14ac:dyDescent="0.4">
      <c r="B55" t="s">
        <v>2584</v>
      </c>
      <c r="C55" s="13" t="s">
        <v>3261</v>
      </c>
      <c r="D55" s="257" t="s">
        <v>1112</v>
      </c>
      <c r="E55" s="257" t="s">
        <v>1121</v>
      </c>
      <c r="F55" s="258"/>
      <c r="G55" s="258"/>
      <c r="H55" s="257"/>
      <c r="I55" s="257"/>
      <c r="J55" s="296"/>
      <c r="K55" s="296"/>
      <c r="L55" s="271" t="str">
        <f t="shared" si="80"/>
        <v xml:space="preserve">            { line: "CRISTO ES EL CAMINO., (La,m,15)", sC: "ta as"},</v>
      </c>
      <c r="M55" s="218" t="str">
        <f t="shared" si="1"/>
        <v>(</v>
      </c>
      <c r="N55" s="183" t="str">
        <f t="shared" si="2"/>
        <v>La</v>
      </c>
      <c r="O55" s="216" t="str">
        <f t="shared" si="3"/>
        <v>,</v>
      </c>
      <c r="P55" s="225" t="str">
        <f t="shared" si="4"/>
        <v>m</v>
      </c>
      <c r="Q55" s="217" t="str">
        <f t="shared" si="5"/>
        <v>,</v>
      </c>
      <c r="R55" s="168">
        <f t="shared" si="6"/>
        <v>15</v>
      </c>
      <c r="S55" s="218" t="str">
        <f t="shared" si="7"/>
        <v>)</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2:40" ht="25.5" thickTop="1" thickBot="1" x14ac:dyDescent="0.4">
      <c r="B56" t="s">
        <v>2540</v>
      </c>
      <c r="C56" s="13" t="s">
        <v>3262</v>
      </c>
      <c r="D56" s="257" t="s">
        <v>1114</v>
      </c>
      <c r="E56" s="257" t="s">
        <v>1121</v>
      </c>
      <c r="F56" s="258"/>
      <c r="G56" s="258"/>
      <c r="H56" s="257"/>
      <c r="I56" s="257"/>
      <c r="J56" s="296"/>
      <c r="K56" s="296"/>
      <c r="L56" s="271" t="str">
        <f t="shared" si="80"/>
        <v xml:space="preserve">            { line: "Cristo es la Verdad., (Re,m,15)", sC: "tc"},</v>
      </c>
      <c r="M56" s="218" t="str">
        <f t="shared" si="1"/>
        <v>(</v>
      </c>
      <c r="N56" s="183" t="str">
        <f t="shared" si="2"/>
        <v>Re</v>
      </c>
      <c r="O56" s="216" t="str">
        <f t="shared" si="3"/>
        <v>,</v>
      </c>
      <c r="P56" s="225" t="str">
        <f t="shared" si="4"/>
        <v>m</v>
      </c>
      <c r="Q56" s="217" t="str">
        <f t="shared" si="5"/>
        <v>,</v>
      </c>
      <c r="R56" s="168">
        <f t="shared" si="6"/>
        <v>15</v>
      </c>
      <c r="S56" s="218" t="str">
        <f t="shared" si="7"/>
        <v>)</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2:40" ht="25.5" thickTop="1" thickBot="1" x14ac:dyDescent="0.4">
      <c r="B57" t="s">
        <v>2584</v>
      </c>
      <c r="C57" s="13" t="s">
        <v>3265</v>
      </c>
      <c r="D57" s="257" t="s">
        <v>1122</v>
      </c>
      <c r="E57" s="257"/>
      <c r="F57" s="258"/>
      <c r="G57" s="258"/>
      <c r="H57" s="257"/>
      <c r="I57" s="257"/>
      <c r="J57" s="296"/>
      <c r="K57" s="296"/>
      <c r="L57" s="271" t="str">
        <f t="shared" si="80"/>
        <v xml:space="preserve">            { line: "CRISTO ES LA VID, (Sol,,15)", sC: "ta as"},</v>
      </c>
      <c r="M57" s="218" t="str">
        <f t="shared" si="1"/>
        <v>(</v>
      </c>
      <c r="N57" s="183" t="str">
        <f t="shared" si="2"/>
        <v>Sol</v>
      </c>
      <c r="O57" s="216" t="str">
        <f t="shared" si="3"/>
        <v>,</v>
      </c>
      <c r="P57" s="225" t="str">
        <f t="shared" si="4"/>
        <v/>
      </c>
      <c r="Q57" s="217" t="str">
        <f t="shared" si="5"/>
        <v>,</v>
      </c>
      <c r="R57" s="168">
        <f t="shared" si="6"/>
        <v>15</v>
      </c>
      <c r="S57" s="218" t="str">
        <f t="shared" si="7"/>
        <v>)</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2:40" ht="25.5" thickTop="1" thickBot="1" x14ac:dyDescent="0.4">
      <c r="B58" t="s">
        <v>2282</v>
      </c>
      <c r="C58" s="13" t="s">
        <v>3259</v>
      </c>
      <c r="D58" s="257" t="s">
        <v>1131</v>
      </c>
      <c r="E58" s="257"/>
      <c r="F58" s="258"/>
      <c r="G58" s="258"/>
      <c r="H58" s="257"/>
      <c r="I58" s="257"/>
      <c r="J58" s="296"/>
      <c r="K58" s="296"/>
      <c r="L58" s="271" t="str">
        <f t="shared" si="80"/>
        <v xml:space="preserve">            { line: "ÉL ES LA SALVACIÓN., (Do,,15)", sC: "as"},</v>
      </c>
      <c r="M58" s="218" t="str">
        <f t="shared" si="1"/>
        <v>(</v>
      </c>
      <c r="N58" s="183" t="str">
        <f t="shared" si="2"/>
        <v>Do</v>
      </c>
      <c r="O58" s="216" t="str">
        <f t="shared" si="3"/>
        <v>,</v>
      </c>
      <c r="P58" s="225" t="str">
        <f t="shared" si="4"/>
        <v/>
      </c>
      <c r="Q58" s="217" t="str">
        <f t="shared" si="5"/>
        <v>,</v>
      </c>
      <c r="R58" s="168">
        <f t="shared" si="6"/>
        <v>15</v>
      </c>
      <c r="S58" s="218" t="str">
        <f t="shared" si="7"/>
        <v>)</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CRISTO ES LA LUZ</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58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2993C84-0B49-47BD-8AB5-351847791652}">
          <x14:formula1>
            <xm:f>List!$B$1:$B$4</xm:f>
          </x14:formula1>
          <xm:sqref>C12</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5F5CC-AF6B-4D93-AA36-BCFA582696D0}">
  <sheetPr codeName="Sheet65">
    <tabColor rgb="FF00B0F0"/>
  </sheetPr>
  <dimension ref="A1:AN62"/>
  <sheetViews>
    <sheetView zoomScaleNormal="100" workbookViewId="0">
      <pane xSplit="2" ySplit="1" topLeftCell="C4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43</v>
      </c>
      <c r="E1" s="148"/>
      <c r="F1" s="148"/>
      <c r="G1" s="148"/>
      <c r="H1" s="148"/>
      <c r="I1" s="148"/>
      <c r="J1" s="148"/>
      <c r="K1" s="148"/>
      <c r="L1" s="165" t="str">
        <f ca="1">VLOOKUP(C1,'Codigo Canto'!A3:AQ236,38,FALSE)</f>
        <v>CUANDO EL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CUANDO EL SEÑOR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cuandoelsenor</v>
      </c>
      <c r="L7" s="164" t="str">
        <f ca="1">_xlfn.CONCAT("        id: ","""",C7,"""",",")</f>
        <v xml:space="preserve">        id: "cuandoelsenor",</v>
      </c>
    </row>
    <row r="8" spans="2:32" ht="23.25" x14ac:dyDescent="0.25">
      <c r="C8" t="str">
        <f ca="1">PROPER(L1)</f>
        <v>Cuando El Señor</v>
      </c>
      <c r="L8" s="164" t="str">
        <f ca="1">_xlfn.CONCAT("        tt: ","""",C8,"""",",")</f>
        <v xml:space="preserve">        tt: "Cuando El Señor",</v>
      </c>
    </row>
    <row r="9" spans="2:32" ht="23.25" x14ac:dyDescent="0.25">
      <c r="C9" t="str">
        <f ca="1">PROPER(L1)</f>
        <v>Cuando El Señor</v>
      </c>
      <c r="L9" s="164" t="str">
        <f ca="1">_xlfn.CONCAT("        title: ","""",C9,"""",",")</f>
        <v xml:space="preserve">        title: "Cuando El Señor",</v>
      </c>
    </row>
    <row r="10" spans="2:32" ht="23.25" x14ac:dyDescent="0.25">
      <c r="C10" t="str">
        <f ca="1">VLOOKUP(C1,'Codigo Canto'!A3:AQ236,12,FALSE)</f>
        <v>Salmo 126 (125)</v>
      </c>
      <c r="L10" s="164" t="str">
        <f ca="1">_xlfn.CONCAT("        ","subtitle: ","""",C10,"""",",")</f>
        <v xml:space="preserve">        subtitle: "Salmo 126 (125)",</v>
      </c>
    </row>
    <row r="11" spans="2:32" ht="23.25" x14ac:dyDescent="0.25">
      <c r="C11" t="str">
        <f ca="1">VLOOKUP(C1,Codigo!A3:AP240,42,FALSE)</f>
        <v>category: ["PreCatecumenado","Pascua","Paz","Final"],</v>
      </c>
      <c r="L11" s="164" t="str">
        <f ca="1">_xlfn.CONCAT("        ",C11)</f>
        <v xml:space="preserve">        category: ["PreCatecumenado","Pascua","Paz","Final"],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43</v>
      </c>
      <c r="L16" s="164" t="str">
        <f ca="1">_xlfn.CONCAT("        dbno: ","""",C16,"""",",")</f>
        <v xml:space="preserve">        dbno: "43",</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cuandoelsenor</v>
      </c>
      <c r="L19" s="164" t="str">
        <f ca="1">_xlfn.CONCAT("        audioSrc: ","""/audio/",C19,".mp3""",",")</f>
        <v xml:space="preserve">        audioSrc: "/audio/cuandoelsenor.mp3",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42</v>
      </c>
      <c r="C26" t="str">
        <f ca="1">VLOOKUP(B26,Buscador!A3:AP240,31,FALSE)</f>
        <v>/resucito/src/index.html?canto=cristoeslaluz</v>
      </c>
      <c r="L26" s="164" t="str">
        <f ca="1">_xlfn.CONCAT("        ant: ","""",C26,"""",",")</f>
        <v xml:space="preserve">        ant: "/resucito/src/index.html?canto=cristoeslaluz",</v>
      </c>
    </row>
    <row r="27" spans="2:40" ht="23.25" x14ac:dyDescent="0.25">
      <c r="B27">
        <f ca="1">+C1+1</f>
        <v>44</v>
      </c>
      <c r="C27" t="str">
        <f ca="1">VLOOKUP(B27,Buscador!A3:AP240,31,FALSE)</f>
        <v>/resucito/src/index.html?canto=cuandoisraelsaliodeegipto</v>
      </c>
      <c r="L27" s="164" t="str">
        <f ca="1">_xlfn.CONCAT("        sig: ","""",C27,"""",",")</f>
        <v xml:space="preserve">        sig: "/resucito/src/index.html?canto=cuandoisraelsaliodeegipto",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443</v>
      </c>
      <c r="D30" s="257" t="s">
        <v>1114</v>
      </c>
      <c r="E30" s="257"/>
      <c r="F30" s="258"/>
      <c r="G30" s="258"/>
      <c r="H30" s="257"/>
      <c r="I30" s="257"/>
      <c r="J30" s="296"/>
      <c r="K30" s="296"/>
      <c r="L30" s="271" t="str">
        <f t="shared" ref="L30:L48" si="0">IF(C30="","",_xlfn.CONCAT("            { line: ","""",C30,", ",M30:AN30,""", sC: ","""",B30,"""},"))</f>
        <v xml:space="preserve">            { line: "Cuando el Señor, (Re,,15)", sC: "tc"},</v>
      </c>
      <c r="M30" s="218" t="str">
        <f t="shared" ref="M30:M51" si="1">IF(N30="","","(")</f>
        <v>(</v>
      </c>
      <c r="N30" s="183" t="str">
        <f t="shared" ref="N30:N51" si="2">IF(D30="","",D30)</f>
        <v>Re</v>
      </c>
      <c r="O30" s="216" t="str">
        <f t="shared" ref="O30:O51" si="3">IF(N30="","",",")</f>
        <v>,</v>
      </c>
      <c r="P30" s="225" t="str">
        <f t="shared" ref="P30:P51" si="4">IF(E30="","",E30)</f>
        <v/>
      </c>
      <c r="Q30" s="217" t="str">
        <f t="shared" ref="Q30:Q51" si="5">IF(N30="","",",")</f>
        <v>,</v>
      </c>
      <c r="R30" s="168">
        <f t="shared" ref="R30:R51" si="6">IF(N30="","",15)</f>
        <v>15</v>
      </c>
      <c r="S30" s="218" t="str">
        <f t="shared" ref="S30:S51" si="7">IF(N30="","",")")</f>
        <v>)</v>
      </c>
      <c r="T30" s="219" t="str">
        <f t="shared" ref="T30:T51" si="8">IF(U30="","","(")</f>
        <v/>
      </c>
      <c r="U30" s="181" t="str">
        <f t="shared" ref="U30:U51" si="9">IF(F30="","",F30)</f>
        <v/>
      </c>
      <c r="V30" s="185" t="str">
        <f t="shared" ref="V30:V51" si="10">IF(U30="","",",")</f>
        <v/>
      </c>
      <c r="W30" s="177" t="str">
        <f t="shared" ref="W30:W51" si="11">IF(G30="","",G30)</f>
        <v/>
      </c>
      <c r="X30" s="185" t="str">
        <f t="shared" ref="X30:X51" si="12">IF(U30="","",",")</f>
        <v/>
      </c>
      <c r="Y30" s="185" t="str">
        <f t="shared" ref="Y30:Y51" si="13">IF(U30="","",250)</f>
        <v/>
      </c>
      <c r="Z30" s="218" t="str">
        <f t="shared" ref="Z30:Z51" si="14">IF(U30="","",")")</f>
        <v/>
      </c>
      <c r="AA30" s="175" t="str">
        <f t="shared" ref="AA30:AA51" si="15">IF(AB30="","","(")</f>
        <v/>
      </c>
      <c r="AB30" s="183" t="str">
        <f t="shared" ref="AB30:AB51" si="16">IF(H30="","",H30)</f>
        <v/>
      </c>
      <c r="AC30" s="184" t="str">
        <f t="shared" ref="AC30:AC51" si="17">IF(AB30="","",",")</f>
        <v/>
      </c>
      <c r="AD30" s="225" t="str">
        <f t="shared" ref="AD30:AD51" si="18">IF(I30="","",I30)</f>
        <v/>
      </c>
      <c r="AE30" s="176" t="str">
        <f t="shared" ref="AE30:AE51" si="19">IF(AB30="","",",")</f>
        <v/>
      </c>
      <c r="AF30" s="168" t="str">
        <f t="shared" ref="AF30:AF51" si="20">IF(AB30="","",350)</f>
        <v/>
      </c>
      <c r="AG30" s="168" t="str">
        <f t="shared" ref="AG30:AG51" si="21">IF(AB30="","",")")</f>
        <v/>
      </c>
      <c r="AH30" s="179" t="str">
        <f t="shared" ref="AH30:AH51" si="22">IF(AI30="","","(")</f>
        <v/>
      </c>
      <c r="AI30" s="256" t="str">
        <f t="shared" ref="AI30:AI51" si="23">IF(J30="","",J30)</f>
        <v/>
      </c>
      <c r="AJ30" s="185" t="str">
        <f t="shared" ref="AJ30:AJ51" si="24">IF(AI30="","",",")</f>
        <v/>
      </c>
      <c r="AK30" s="185" t="str">
        <f t="shared" ref="AK30:AK51" si="25">IF(K30="","",K30)</f>
        <v/>
      </c>
      <c r="AL30" s="185" t="str">
        <f t="shared" ref="AL30:AL51" si="26">IF(AI30="","",",")</f>
        <v/>
      </c>
      <c r="AM30" s="185" t="str">
        <f t="shared" ref="AM30:AM51" si="27">IF(AI30="","",450)</f>
        <v/>
      </c>
      <c r="AN30" s="185" t="str">
        <f t="shared" ref="AN30:AN51" si="28">IF(AI30="","",")")</f>
        <v/>
      </c>
    </row>
    <row r="31" spans="2:40" ht="25.5" thickTop="1" thickBot="1" x14ac:dyDescent="0.4">
      <c r="C31" s="13" t="s">
        <v>3266</v>
      </c>
      <c r="D31" s="257" t="s">
        <v>1111</v>
      </c>
      <c r="E31" s="257" t="s">
        <v>1121</v>
      </c>
      <c r="F31" s="258"/>
      <c r="G31" s="258"/>
      <c r="H31" s="257"/>
      <c r="I31" s="257"/>
      <c r="J31" s="296"/>
      <c r="K31" s="296"/>
      <c r="L31" s="271" t="str">
        <f t="shared" si="0"/>
        <v xml:space="preserve">            { line: "hizo volver,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3267</v>
      </c>
      <c r="D32" s="257" t="s">
        <v>1114</v>
      </c>
      <c r="E32" s="257"/>
      <c r="F32" s="258"/>
      <c r="G32" s="258"/>
      <c r="H32" s="257"/>
      <c r="I32" s="257"/>
      <c r="J32" s="296"/>
      <c r="K32" s="296"/>
      <c r="L32" s="271" t="str">
        <f>IF(C32="","",_xlfn.CONCAT("            { line: ","""",C32,", ",M32:AN32,""", sC: ","""",B32,"""},"))</f>
        <v xml:space="preserve">            { line: "a los cautivos, (Re,,15)", sC: ""},</v>
      </c>
      <c r="M32" s="218" t="str">
        <f t="shared" si="1"/>
        <v>(</v>
      </c>
      <c r="N32" s="183" t="str">
        <f t="shared" si="2"/>
        <v>Re</v>
      </c>
      <c r="O32" s="216" t="str">
        <f t="shared" si="3"/>
        <v>,</v>
      </c>
      <c r="P32" s="225" t="str">
        <f t="shared" si="4"/>
        <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C33" s="13" t="s">
        <v>3268</v>
      </c>
      <c r="D33" s="257" t="s">
        <v>1111</v>
      </c>
      <c r="E33" s="257" t="s">
        <v>1121</v>
      </c>
      <c r="F33" s="258"/>
      <c r="G33" s="258"/>
      <c r="H33" s="257"/>
      <c r="I33" s="257"/>
      <c r="J33" s="296"/>
      <c r="K33" s="296"/>
      <c r="L33" s="271" t="str">
        <f>IF(C33="","",_xlfn.CONCAT("            { line: ","""",C33,", ",M33:AN33,""", sC: ","""",B33,"""},"))</f>
        <v xml:space="preserve">            { line: "de Sión,, (Mi,m,15)", sC: ""},</v>
      </c>
      <c r="M33" s="218" t="str">
        <f t="shared" si="1"/>
        <v>(</v>
      </c>
      <c r="N33" s="183" t="str">
        <f t="shared" si="2"/>
        <v>Mi</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C34" s="13" t="s">
        <v>3269</v>
      </c>
      <c r="D34" s="257" t="s">
        <v>1114</v>
      </c>
      <c r="E34" s="257"/>
      <c r="F34" s="258"/>
      <c r="G34" s="258"/>
      <c r="H34" s="257"/>
      <c r="I34" s="257"/>
      <c r="J34" s="296"/>
      <c r="K34" s="296"/>
      <c r="L34" s="271" t="str">
        <f t="shared" ref="L34:L46" si="29">IF(C34="","",_xlfn.CONCAT("            { line: ","""",C34,", ",M34:AN34,""", sC: ","""",B34,"""},"))</f>
        <v xml:space="preserve">            { line: "nos parecía soñar;, (Re,,15)", sC: ""},</v>
      </c>
      <c r="M34" s="218" t="str">
        <f t="shared" si="1"/>
        <v>(</v>
      </c>
      <c r="N34" s="183" t="str">
        <f t="shared" si="2"/>
        <v>Re</v>
      </c>
      <c r="O34" s="216" t="str">
        <f t="shared" si="3"/>
        <v>,</v>
      </c>
      <c r="P34" s="225" t="str">
        <f t="shared" si="4"/>
        <v/>
      </c>
      <c r="Q34" s="217" t="str">
        <f t="shared" si="5"/>
        <v>,</v>
      </c>
      <c r="R34" s="168">
        <f t="shared" si="6"/>
        <v>15</v>
      </c>
      <c r="S34" s="218" t="str">
        <f t="shared" si="7"/>
        <v>)</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1:40" ht="25.5" thickTop="1" thickBot="1" x14ac:dyDescent="0.4">
      <c r="C35" s="13" t="s">
        <v>3270</v>
      </c>
      <c r="D35" s="257" t="s">
        <v>1111</v>
      </c>
      <c r="E35" s="257" t="s">
        <v>1121</v>
      </c>
      <c r="F35" s="258"/>
      <c r="G35" s="258"/>
      <c r="H35" s="257"/>
      <c r="I35" s="257"/>
      <c r="J35" s="296"/>
      <c r="K35" s="296"/>
      <c r="L35" s="271" t="str">
        <f t="shared" si="29"/>
        <v xml:space="preserve">            { line: "la boca, (Mi,m,15)", sC: ""},</v>
      </c>
      <c r="M35" s="218" t="str">
        <f>IF(N35="","","(")</f>
        <v>(</v>
      </c>
      <c r="N35" s="183" t="str">
        <f>IF(D35="","",D35)</f>
        <v>Mi</v>
      </c>
      <c r="O35" s="216" t="str">
        <f>IF(N35="","",",")</f>
        <v>,</v>
      </c>
      <c r="P35" s="225" t="str">
        <f>IF(E35="","",E35)</f>
        <v>m</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1:40" ht="25.5" thickTop="1" thickBot="1" x14ac:dyDescent="0.4">
      <c r="C36" s="13" t="s">
        <v>3271</v>
      </c>
      <c r="D36" s="257" t="s">
        <v>1114</v>
      </c>
      <c r="E36" s="257"/>
      <c r="F36" s="258"/>
      <c r="G36" s="258"/>
      <c r="H36" s="257"/>
      <c r="I36" s="257"/>
      <c r="J36" s="296"/>
      <c r="K36" s="296"/>
      <c r="L36" s="271" t="str">
        <f t="shared" si="29"/>
        <v xml:space="preserve">            { line: "se nos llenaba de risas,, (Re,,15)", sC: ""},</v>
      </c>
      <c r="M36" s="218" t="str">
        <f>IF(N36="","","(")</f>
        <v>(</v>
      </c>
      <c r="N36" s="183" t="str">
        <f>IF(D36="","",D36)</f>
        <v>Re</v>
      </c>
      <c r="O36" s="216" t="str">
        <f>IF(N36="","",",")</f>
        <v>,</v>
      </c>
      <c r="P36" s="225" t="str">
        <f>IF(E36="","",E36)</f>
        <v/>
      </c>
      <c r="Q36" s="217" t="str">
        <f>IF(N36="","",",")</f>
        <v>,</v>
      </c>
      <c r="R36" s="168">
        <f>IF(N36="","",15)</f>
        <v>15</v>
      </c>
      <c r="S36" s="218" t="str">
        <f>IF(N36="","",")")</f>
        <v>)</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1:40" ht="25.5" thickTop="1" thickBot="1" x14ac:dyDescent="0.4">
      <c r="C37" s="13" t="s">
        <v>3272</v>
      </c>
      <c r="D37" s="257" t="s">
        <v>1111</v>
      </c>
      <c r="E37" s="257" t="s">
        <v>1121</v>
      </c>
      <c r="F37" s="258"/>
      <c r="G37" s="258"/>
      <c r="H37" s="257"/>
      <c r="I37" s="257"/>
      <c r="J37" s="296"/>
      <c r="K37" s="296"/>
      <c r="L37" s="271" t="str">
        <f t="shared" si="29"/>
        <v xml:space="preserve">            { line: "la lengua, (Mi,m,15)", sC: ""},</v>
      </c>
      <c r="M37" s="218" t="str">
        <f>IF(N37="","","(")</f>
        <v>(</v>
      </c>
      <c r="N37" s="183" t="str">
        <f>IF(D37="","",D37)</f>
        <v>Mi</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1:40" ht="25.5" thickTop="1" thickBot="1" x14ac:dyDescent="0.4">
      <c r="C38" s="13" t="s">
        <v>3273</v>
      </c>
      <c r="D38" s="257" t="s">
        <v>1114</v>
      </c>
      <c r="E38" s="257"/>
      <c r="F38" s="258" t="s">
        <v>1114</v>
      </c>
      <c r="G38" s="258">
        <v>7</v>
      </c>
      <c r="H38" s="257"/>
      <c r="I38" s="257"/>
      <c r="J38" s="296"/>
      <c r="K38" s="296"/>
      <c r="L38" s="271" t="str">
        <f t="shared" si="29"/>
        <v xml:space="preserve">            { line: "de cantares., (Re,,15)(Re,7,250)", sC: ""},</v>
      </c>
      <c r="M38" s="218" t="str">
        <f>IF(N38="","","(")</f>
        <v>(</v>
      </c>
      <c r="N38" s="183" t="str">
        <f>IF(D38="","",D38)</f>
        <v>Re</v>
      </c>
      <c r="O38" s="216" t="str">
        <f>IF(N38="","",",")</f>
        <v>,</v>
      </c>
      <c r="P38" s="225" t="str">
        <f>IF(E38="","",E38)</f>
        <v/>
      </c>
      <c r="Q38" s="217" t="str">
        <f>IF(N38="","",",")</f>
        <v>,</v>
      </c>
      <c r="R38" s="168">
        <f>IF(N38="","",15)</f>
        <v>15</v>
      </c>
      <c r="S38" s="218" t="str">
        <f>IF(N38="","",")")</f>
        <v>)</v>
      </c>
      <c r="T38" s="219" t="str">
        <f>IF(U38="","","(")</f>
        <v>(</v>
      </c>
      <c r="U38" s="181" t="str">
        <f>IF(F38="","",F38)</f>
        <v>Re</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1:40" ht="27.75" thickTop="1" thickBot="1" x14ac:dyDescent="0.4">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B40" t="s">
        <v>2584</v>
      </c>
      <c r="C40" s="13" t="s">
        <v>3274</v>
      </c>
      <c r="D40" s="257" t="s">
        <v>1122</v>
      </c>
      <c r="E40" s="257"/>
      <c r="F40" s="258"/>
      <c r="G40" s="258"/>
      <c r="H40" s="257"/>
      <c r="I40" s="257"/>
      <c r="J40" s="296"/>
      <c r="K40" s="296"/>
      <c r="L40" s="271" t="str">
        <f t="shared" si="29"/>
        <v xml:space="preserve">            { line: "PORQUE AL IR,, (Sol,,15)", sC: "ta as"},</v>
      </c>
      <c r="M40" s="218" t="str">
        <f>IF(N40="","","(")</f>
        <v>(</v>
      </c>
      <c r="N40" s="183" t="str">
        <f>IF(D40="","",D40)</f>
        <v>Sol</v>
      </c>
      <c r="O40" s="216" t="str">
        <f>IF(N40="","",",")</f>
        <v>,</v>
      </c>
      <c r="P40" s="225" t="str">
        <f>IF(E40="","",E40)</f>
        <v/>
      </c>
      <c r="Q40" s="217" t="str">
        <f>IF(N40="","",",")</f>
        <v>,</v>
      </c>
      <c r="R40" s="168">
        <f>IF(N40="","",15)</f>
        <v>15</v>
      </c>
      <c r="S40" s="218" t="str">
        <f>IF(N40="","",")")</f>
        <v>)</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1:40" ht="25.5" thickTop="1" thickBot="1" x14ac:dyDescent="0.4">
      <c r="B41" t="s">
        <v>2282</v>
      </c>
      <c r="C41" s="13" t="s">
        <v>3275</v>
      </c>
      <c r="D41" s="257" t="s">
        <v>1112</v>
      </c>
      <c r="E41" s="257"/>
      <c r="F41" s="258" t="s">
        <v>1114</v>
      </c>
      <c r="G41" s="258"/>
      <c r="H41" s="257"/>
      <c r="I41" s="257"/>
      <c r="J41" s="296"/>
      <c r="K41" s="296"/>
      <c r="L41" s="271" t="str">
        <f t="shared" si="29"/>
        <v xml:space="preserve">            { line: "SE VA LLORANDO,, (La,,15)(Re,,250)", sC: "as"},</v>
      </c>
      <c r="M41" s="218" t="str">
        <f t="shared" ref="M41:M46" si="30">IF(N41="","","(")</f>
        <v>(</v>
      </c>
      <c r="N41" s="183" t="str">
        <f t="shared" ref="N41:N46" si="31">IF(D41="","",D41)</f>
        <v>La</v>
      </c>
      <c r="O41" s="216" t="str">
        <f t="shared" ref="O41:O46" si="32">IF(N41="","",",")</f>
        <v>,</v>
      </c>
      <c r="P41" s="225" t="str">
        <f t="shared" ref="P41:P46" si="33">IF(E41="","",E41)</f>
        <v/>
      </c>
      <c r="Q41" s="217" t="str">
        <f t="shared" ref="Q41:Q46" si="34">IF(N41="","",",")</f>
        <v>,</v>
      </c>
      <c r="R41" s="168">
        <f t="shared" ref="R41:R46" si="35">IF(N41="","",15)</f>
        <v>15</v>
      </c>
      <c r="S41" s="218" t="str">
        <f t="shared" ref="S41:S46" si="36">IF(N41="","",")")</f>
        <v>)</v>
      </c>
      <c r="T41" s="219" t="str">
        <f t="shared" ref="T41:T46" si="37">IF(U41="","","(")</f>
        <v>(</v>
      </c>
      <c r="U41" s="181" t="str">
        <f t="shared" ref="U41:U46" si="38">IF(F41="","",F41)</f>
        <v>Re</v>
      </c>
      <c r="V41" s="185" t="str">
        <f t="shared" ref="V41:V46" si="39">IF(U41="","",",")</f>
        <v>,</v>
      </c>
      <c r="W41" s="177" t="str">
        <f t="shared" ref="W41:W46" si="40">IF(G41="","",G41)</f>
        <v/>
      </c>
      <c r="X41" s="185" t="str">
        <f t="shared" ref="X41:X46" si="41">IF(U41="","",",")</f>
        <v>,</v>
      </c>
      <c r="Y41" s="185">
        <f t="shared" ref="Y41:Y46" si="42">IF(U41="","",250)</f>
        <v>250</v>
      </c>
      <c r="Z41" s="218" t="str">
        <f t="shared" ref="Z41:Z46" si="43">IF(U41="","",")")</f>
        <v>)</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1:40" ht="25.5" thickTop="1" thickBot="1" x14ac:dyDescent="0.4">
      <c r="B42" t="s">
        <v>2282</v>
      </c>
      <c r="C42" s="13" t="s">
        <v>3276</v>
      </c>
      <c r="D42" s="257" t="s">
        <v>1111</v>
      </c>
      <c r="E42" s="257" t="s">
        <v>1121</v>
      </c>
      <c r="F42" s="258" t="s">
        <v>1114</v>
      </c>
      <c r="G42" s="258"/>
      <c r="H42" s="257" t="s">
        <v>1114</v>
      </c>
      <c r="I42" s="257">
        <v>7</v>
      </c>
      <c r="J42" s="296"/>
      <c r="K42" s="296"/>
      <c r="L42" s="271" t="str">
        <f t="shared" si="29"/>
        <v xml:space="preserve">            { line: "LLEVANDO LA SEMILLA;, (Mi,m,15)(Re,,250)(Re,7,350)", sC: "as"},</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
      </c>
      <c r="X42" s="185" t="str">
        <f t="shared" si="41"/>
        <v>,</v>
      </c>
      <c r="Y42" s="185">
        <f t="shared" si="42"/>
        <v>250</v>
      </c>
      <c r="Z42" s="218" t="str">
        <f t="shared" si="43"/>
        <v>)</v>
      </c>
      <c r="AA42" s="175" t="str">
        <f t="shared" si="44"/>
        <v>(</v>
      </c>
      <c r="AB42" s="183" t="str">
        <f t="shared" si="45"/>
        <v>Re</v>
      </c>
      <c r="AC42" s="184" t="str">
        <f t="shared" si="46"/>
        <v>,</v>
      </c>
      <c r="AD42" s="225">
        <f t="shared" si="47"/>
        <v>7</v>
      </c>
      <c r="AE42" s="176" t="str">
        <f t="shared" si="48"/>
        <v>,</v>
      </c>
      <c r="AF42" s="168">
        <f t="shared" si="49"/>
        <v>350</v>
      </c>
      <c r="AG42" s="168" t="str">
        <f t="shared" si="50"/>
        <v>)</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13" t="s">
        <v>3277</v>
      </c>
      <c r="D44" s="257" t="s">
        <v>1122</v>
      </c>
      <c r="E44" s="257"/>
      <c r="F44" s="258"/>
      <c r="G44" s="258"/>
      <c r="H44" s="257"/>
      <c r="I44" s="257"/>
      <c r="J44" s="296"/>
      <c r="K44" s="296"/>
      <c r="L44" s="271" t="str">
        <f t="shared" si="29"/>
        <v xml:space="preserve">            { line: "MAS AL VOLVER,,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C45" s="13" t="s">
        <v>3278</v>
      </c>
      <c r="D45" s="257" t="s">
        <v>1112</v>
      </c>
      <c r="E45" s="257"/>
      <c r="F45" s="258" t="s">
        <v>1114</v>
      </c>
      <c r="G45" s="258"/>
      <c r="H45" s="257"/>
      <c r="I45" s="257"/>
      <c r="J45" s="296"/>
      <c r="K45" s="296"/>
      <c r="L45" s="271" t="str">
        <f t="shared" si="29"/>
        <v xml:space="preserve">            { line: "SE VIENE CANTANDO,, (La,,15)(Re,,250)", sC: ""},</v>
      </c>
      <c r="M45" s="218" t="str">
        <f t="shared" si="30"/>
        <v>(</v>
      </c>
      <c r="N45" s="183" t="str">
        <f t="shared" si="31"/>
        <v>La</v>
      </c>
      <c r="O45" s="216" t="str">
        <f t="shared" si="32"/>
        <v>,</v>
      </c>
      <c r="P45" s="225" t="str">
        <f t="shared" si="33"/>
        <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3279</v>
      </c>
      <c r="D46" s="257" t="s">
        <v>1111</v>
      </c>
      <c r="E46" s="257" t="s">
        <v>1121</v>
      </c>
      <c r="F46" s="258" t="s">
        <v>1114</v>
      </c>
      <c r="G46" s="258"/>
      <c r="H46" s="257"/>
      <c r="I46" s="257"/>
      <c r="J46" s="296"/>
      <c r="K46" s="296"/>
      <c r="L46" s="271" t="str">
        <f t="shared" si="29"/>
        <v xml:space="preserve">            { line: "TRAYENDO LAS GAVILLAS., (Mi,m,15)(Re,,250)", sC: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IF(N47="","","(")</f>
        <v/>
      </c>
      <c r="N47" s="183" t="str">
        <f>IF(D47="","",D47)</f>
        <v/>
      </c>
      <c r="O47" s="216" t="str">
        <f>IF(N47="","",",")</f>
        <v/>
      </c>
      <c r="P47" s="225" t="str">
        <f>IF(E47="","",E47)</f>
        <v/>
      </c>
      <c r="Q47" s="217" t="str">
        <f>IF(N47="","",",")</f>
        <v/>
      </c>
      <c r="R47" s="168" t="str">
        <f>IF(N47="","",15)</f>
        <v/>
      </c>
      <c r="S47" s="218" t="str">
        <f>IF(N47="","",")")</f>
        <v/>
      </c>
      <c r="T47" s="219" t="str">
        <f>IF(U47="","","(")</f>
        <v/>
      </c>
      <c r="U47" s="181" t="str">
        <f>IF(F47="","",F47)</f>
        <v/>
      </c>
      <c r="V47" s="185" t="str">
        <f>IF(U47="","",",")</f>
        <v/>
      </c>
      <c r="W47" s="177" t="str">
        <f>IF(G47="","",G47)</f>
        <v/>
      </c>
      <c r="X47" s="185" t="str">
        <f>IF(U47="","",",")</f>
        <v/>
      </c>
      <c r="Y47" s="185" t="str">
        <f>IF(U47="","",250)</f>
        <v/>
      </c>
      <c r="Z47" s="218" t="str">
        <f>IF(U47="","",")")</f>
        <v/>
      </c>
      <c r="AA47" s="175" t="str">
        <f>IF(AB47="","","(")</f>
        <v/>
      </c>
      <c r="AB47" s="183" t="str">
        <f>IF(H47="","",H47)</f>
        <v/>
      </c>
      <c r="AC47" s="184" t="str">
        <f>IF(AB47="","",",")</f>
        <v/>
      </c>
      <c r="AD47" s="225" t="str">
        <f>IF(I47="","",I47)</f>
        <v/>
      </c>
      <c r="AE47" s="176" t="str">
        <f>IF(AB47="","",",")</f>
        <v/>
      </c>
      <c r="AF47" s="168" t="str">
        <f>IF(AB47="","",350)</f>
        <v/>
      </c>
      <c r="AG47" s="168" t="str">
        <f>IF(AB47="","",")")</f>
        <v/>
      </c>
      <c r="AH47" s="179" t="str">
        <f>IF(AI47="","","(")</f>
        <v/>
      </c>
      <c r="AI47" s="256" t="str">
        <f>IF(J47="","",J47)</f>
        <v/>
      </c>
      <c r="AJ47" s="185" t="str">
        <f>IF(AI47="","",",")</f>
        <v/>
      </c>
      <c r="AK47" s="185" t="str">
        <f>IF(K47="","",K47)</f>
        <v/>
      </c>
      <c r="AL47" s="185" t="str">
        <f>IF(AI47="","",",")</f>
        <v/>
      </c>
      <c r="AM47" s="185" t="str">
        <f>IF(AI47="","",450)</f>
        <v/>
      </c>
      <c r="AN47" s="185" t="str">
        <f>IF(AI47="","",")")</f>
        <v/>
      </c>
    </row>
    <row r="48" spans="1:40" ht="25.5" thickTop="1" thickBot="1" x14ac:dyDescent="0.4">
      <c r="B48" t="s">
        <v>2540</v>
      </c>
      <c r="C48" s="13" t="s">
        <v>3280</v>
      </c>
      <c r="D48" s="257" t="s">
        <v>1114</v>
      </c>
      <c r="E48" s="257"/>
      <c r="F48" s="258"/>
      <c r="G48" s="258"/>
      <c r="H48" s="257"/>
      <c r="I48" s="257"/>
      <c r="J48" s="296"/>
      <c r="K48" s="296"/>
      <c r="L48" s="271" t="str">
        <f t="shared" si="0"/>
        <v xml:space="preserve">            { line: "¡Grandes cosas ha hecho,, (Re,,15)", sC: "tc"},</v>
      </c>
      <c r="M48" s="218" t="str">
        <f t="shared" si="1"/>
        <v>(</v>
      </c>
      <c r="N48" s="183" t="str">
        <f t="shared" si="2"/>
        <v>Re</v>
      </c>
      <c r="O48" s="216" t="str">
        <f t="shared" si="3"/>
        <v>,</v>
      </c>
      <c r="P48" s="225" t="str">
        <f t="shared" si="4"/>
        <v/>
      </c>
      <c r="Q48" s="217" t="str">
        <f t="shared" si="5"/>
        <v>,</v>
      </c>
      <c r="R48" s="168">
        <f t="shared" si="6"/>
        <v>15</v>
      </c>
      <c r="S48" s="218" t="str">
        <f t="shared" si="7"/>
        <v>)</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2:40" ht="25.5" thickTop="1" thickBot="1" x14ac:dyDescent="0.4">
      <c r="C49" s="13" t="s">
        <v>3281</v>
      </c>
      <c r="D49" s="257" t="s">
        <v>1111</v>
      </c>
      <c r="E49" s="257" t="s">
        <v>1121</v>
      </c>
      <c r="F49" s="258"/>
      <c r="G49" s="258"/>
      <c r="H49" s="257"/>
      <c r="I49" s="257"/>
      <c r="J49" s="296"/>
      <c r="K49" s="296"/>
      <c r="L49" s="271" t="str">
        <f>IF(C49="","",_xlfn.CONCAT("            { line: ","""",C49,", ",M49:AN49,""", sC: ","""",B49,"""},"))</f>
        <v xml:space="preserve">            { line: "maravillas,, (Mi,m,15)", sC: ""},</v>
      </c>
      <c r="M49" s="218" t="str">
        <f t="shared" si="1"/>
        <v>(</v>
      </c>
      <c r="N49" s="183" t="str">
        <f t="shared" si="2"/>
        <v>Mi</v>
      </c>
      <c r="O49" s="216" t="str">
        <f t="shared" si="3"/>
        <v>,</v>
      </c>
      <c r="P49" s="225" t="str">
        <f t="shared" si="4"/>
        <v>m</v>
      </c>
      <c r="Q49" s="217" t="str">
        <f t="shared" si="5"/>
        <v>,</v>
      </c>
      <c r="R49" s="168">
        <f t="shared" si="6"/>
        <v>15</v>
      </c>
      <c r="S49" s="218" t="str">
        <f t="shared" si="7"/>
        <v>)</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2:40" ht="25.5" thickTop="1" thickBot="1" x14ac:dyDescent="0.4">
      <c r="C50" s="13" t="s">
        <v>3282</v>
      </c>
      <c r="D50" s="257" t="s">
        <v>1114</v>
      </c>
      <c r="E50" s="257"/>
      <c r="F50" s="258"/>
      <c r="G50" s="258"/>
      <c r="H50" s="257"/>
      <c r="I50" s="257"/>
      <c r="J50" s="296"/>
      <c r="K50" s="296"/>
      <c r="L50" s="271" t="str">
        <f>IF(C50="","",_xlfn.CONCAT("            { line: ","""",C50,", ",M50:AN50,""", sC: ","""",B50,"""},"))</f>
        <v xml:space="preserve">            { line: "ha hecho el Señor con nosotros!, (Re,,15)", sC: ""},</v>
      </c>
      <c r="M50" s="218" t="str">
        <f t="shared" si="1"/>
        <v>(</v>
      </c>
      <c r="N50" s="183" t="str">
        <f t="shared" si="2"/>
        <v>Re</v>
      </c>
      <c r="O50" s="216" t="str">
        <f t="shared" si="3"/>
        <v>,</v>
      </c>
      <c r="P50" s="225" t="str">
        <f t="shared" si="4"/>
        <v/>
      </c>
      <c r="Q50" s="217" t="str">
        <f t="shared" si="5"/>
        <v>,</v>
      </c>
      <c r="R50" s="168">
        <f t="shared" si="6"/>
        <v>15</v>
      </c>
      <c r="S50" s="218" t="str">
        <f t="shared" si="7"/>
        <v>)</v>
      </c>
      <c r="T50" s="219" t="str">
        <f t="shared" si="8"/>
        <v/>
      </c>
      <c r="U50" s="181" t="str">
        <f t="shared" si="9"/>
        <v/>
      </c>
      <c r="V50" s="185" t="str">
        <f t="shared" si="10"/>
        <v/>
      </c>
      <c r="W50" s="177" t="str">
        <f t="shared" si="11"/>
        <v/>
      </c>
      <c r="X50" s="185" t="str">
        <f t="shared" si="12"/>
        <v/>
      </c>
      <c r="Y50" s="185" t="str">
        <f t="shared" si="13"/>
        <v/>
      </c>
      <c r="Z50" s="218" t="str">
        <f t="shared" si="14"/>
        <v/>
      </c>
      <c r="AA50" s="175" t="str">
        <f t="shared" si="15"/>
        <v/>
      </c>
      <c r="AB50" s="183" t="str">
        <f t="shared" si="16"/>
        <v/>
      </c>
      <c r="AC50" s="184" t="str">
        <f t="shared" si="17"/>
        <v/>
      </c>
      <c r="AD50" s="225" t="str">
        <f t="shared" si="18"/>
        <v/>
      </c>
      <c r="AE50" s="176" t="str">
        <f t="shared" si="19"/>
        <v/>
      </c>
      <c r="AF50" s="168" t="str">
        <f t="shared" si="20"/>
        <v/>
      </c>
      <c r="AG50" s="168" t="str">
        <f t="shared" si="21"/>
        <v/>
      </c>
      <c r="AH50" s="179" t="str">
        <f t="shared" si="22"/>
        <v/>
      </c>
      <c r="AI50" s="256" t="str">
        <f t="shared" si="23"/>
        <v/>
      </c>
      <c r="AJ50" s="185" t="str">
        <f t="shared" si="24"/>
        <v/>
      </c>
      <c r="AK50" s="185" t="str">
        <f t="shared" si="25"/>
        <v/>
      </c>
      <c r="AL50" s="185" t="str">
        <f t="shared" si="26"/>
        <v/>
      </c>
      <c r="AM50" s="185" t="str">
        <f t="shared" si="27"/>
        <v/>
      </c>
      <c r="AN50" s="185" t="str">
        <f t="shared" si="28"/>
        <v/>
      </c>
    </row>
    <row r="51" spans="2:40" ht="25.5" thickTop="1" thickBot="1" x14ac:dyDescent="0.4">
      <c r="C51" s="13" t="s">
        <v>3283</v>
      </c>
      <c r="D51" s="257" t="s">
        <v>1111</v>
      </c>
      <c r="E51" s="257" t="s">
        <v>1121</v>
      </c>
      <c r="F51" s="258"/>
      <c r="G51" s="258"/>
      <c r="H51" s="257"/>
      <c r="I51" s="257"/>
      <c r="J51" s="296"/>
      <c r="K51" s="296"/>
      <c r="L51" s="271" t="str">
        <f t="shared" ref="L51:L52" si="58">IF(C51="","",_xlfn.CONCAT("            { line: ","""",C51,", ",M51:AN51,""", sC: ","""",B51,"""},"))</f>
        <v xml:space="preserve">            { line: "Por eso, (Mi,m,15)", sC: ""},</v>
      </c>
      <c r="M51" s="218" t="str">
        <f t="shared" si="1"/>
        <v>(</v>
      </c>
      <c r="N51" s="183" t="str">
        <f t="shared" si="2"/>
        <v>Mi</v>
      </c>
      <c r="O51" s="216" t="str">
        <f t="shared" si="3"/>
        <v>,</v>
      </c>
      <c r="P51" s="225" t="str">
        <f t="shared" si="4"/>
        <v>m</v>
      </c>
      <c r="Q51" s="217" t="str">
        <f t="shared" si="5"/>
        <v>,</v>
      </c>
      <c r="R51" s="168">
        <f t="shared" si="6"/>
        <v>15</v>
      </c>
      <c r="S51" s="218" t="str">
        <f t="shared" si="7"/>
        <v>)</v>
      </c>
      <c r="T51" s="219" t="str">
        <f t="shared" si="8"/>
        <v/>
      </c>
      <c r="U51" s="181" t="str">
        <f t="shared" si="9"/>
        <v/>
      </c>
      <c r="V51" s="185" t="str">
        <f t="shared" si="10"/>
        <v/>
      </c>
      <c r="W51" s="177" t="str">
        <f t="shared" si="11"/>
        <v/>
      </c>
      <c r="X51" s="185" t="str">
        <f t="shared" si="12"/>
        <v/>
      </c>
      <c r="Y51" s="185" t="str">
        <f t="shared" si="13"/>
        <v/>
      </c>
      <c r="Z51" s="218" t="str">
        <f t="shared" si="14"/>
        <v/>
      </c>
      <c r="AA51" s="175" t="str">
        <f t="shared" si="15"/>
        <v/>
      </c>
      <c r="AB51" s="183" t="str">
        <f t="shared" si="16"/>
        <v/>
      </c>
      <c r="AC51" s="184" t="str">
        <f t="shared" si="17"/>
        <v/>
      </c>
      <c r="AD51" s="225" t="str">
        <f t="shared" si="18"/>
        <v/>
      </c>
      <c r="AE51" s="176" t="str">
        <f t="shared" si="19"/>
        <v/>
      </c>
      <c r="AF51" s="168" t="str">
        <f t="shared" si="20"/>
        <v/>
      </c>
      <c r="AG51" s="168" t="str">
        <f t="shared" si="21"/>
        <v/>
      </c>
      <c r="AH51" s="179" t="str">
        <f t="shared" si="22"/>
        <v/>
      </c>
      <c r="AI51" s="256" t="str">
        <f t="shared" si="23"/>
        <v/>
      </c>
      <c r="AJ51" s="185" t="str">
        <f t="shared" si="24"/>
        <v/>
      </c>
      <c r="AK51" s="185" t="str">
        <f t="shared" si="25"/>
        <v/>
      </c>
      <c r="AL51" s="185" t="str">
        <f t="shared" si="26"/>
        <v/>
      </c>
      <c r="AM51" s="185" t="str">
        <f t="shared" si="27"/>
        <v/>
      </c>
      <c r="AN51" s="185" t="str">
        <f t="shared" si="28"/>
        <v/>
      </c>
    </row>
    <row r="52" spans="2:40" ht="25.5" thickTop="1" thickBot="1" x14ac:dyDescent="0.4">
      <c r="C52" s="13" t="s">
        <v>3284</v>
      </c>
      <c r="D52" s="257" t="s">
        <v>1114</v>
      </c>
      <c r="E52" s="257"/>
      <c r="F52" s="258" t="s">
        <v>1114</v>
      </c>
      <c r="G52" s="258">
        <v>7</v>
      </c>
      <c r="H52" s="257"/>
      <c r="I52" s="257"/>
      <c r="J52" s="296"/>
      <c r="K52" s="296"/>
      <c r="L52" s="271" t="str">
        <f t="shared" si="58"/>
        <v xml:space="preserve">            { line: "estamos alegres., (Re,,15)(Re,7,250)", sC: ""},</v>
      </c>
      <c r="M52" s="218" t="str">
        <f>IF(N52="","","(")</f>
        <v>(</v>
      </c>
      <c r="N52" s="183" t="str">
        <f>IF(D52="","",D52)</f>
        <v>Re</v>
      </c>
      <c r="O52" s="216" t="str">
        <f>IF(N52="","",",")</f>
        <v>,</v>
      </c>
      <c r="P52" s="225" t="str">
        <f>IF(E52="","",E52)</f>
        <v/>
      </c>
      <c r="Q52" s="217" t="str">
        <f>IF(N52="","",",")</f>
        <v>,</v>
      </c>
      <c r="R52" s="168">
        <f>IF(N52="","",15)</f>
        <v>15</v>
      </c>
      <c r="S52" s="218" t="str">
        <f>IF(N52="","",")")</f>
        <v>)</v>
      </c>
      <c r="T52" s="219" t="str">
        <f>IF(U52="","","(")</f>
        <v>(</v>
      </c>
      <c r="U52" s="181" t="str">
        <f>IF(F52="","",F52)</f>
        <v>Re</v>
      </c>
      <c r="V52" s="185" t="str">
        <f>IF(U52="","",",")</f>
        <v>,</v>
      </c>
      <c r="W52" s="177">
        <f>IF(G52="","",G52)</f>
        <v>7</v>
      </c>
      <c r="X52" s="185" t="str">
        <f>IF(U52="","",",")</f>
        <v>,</v>
      </c>
      <c r="Y52" s="185">
        <f>IF(U52="","",250)</f>
        <v>250</v>
      </c>
      <c r="Z52" s="218" t="str">
        <f>IF(U52="","",")")</f>
        <v>)</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2:40" ht="25.5" thickTop="1" thickBot="1" x14ac:dyDescent="0.4">
      <c r="C53" s="203" t="s">
        <v>2422</v>
      </c>
      <c r="D53" s="224"/>
      <c r="E53" s="224"/>
      <c r="F53" s="224"/>
      <c r="G53" s="224"/>
      <c r="H53" s="224"/>
      <c r="I53" s="224"/>
      <c r="J53" s="224"/>
      <c r="K53" s="224"/>
      <c r="L53" s="208" t="s">
        <v>2411</v>
      </c>
      <c r="M53" s="218" t="str">
        <f t="shared" ref="M53:M59" si="59">IF(N53="","","(")</f>
        <v/>
      </c>
      <c r="N53" s="183" t="str">
        <f t="shared" ref="N53:N59" si="60">IF(D53="","",D53)</f>
        <v/>
      </c>
      <c r="O53" s="216" t="str">
        <f t="shared" ref="O53:O59" si="61">IF(N53="","",",")</f>
        <v/>
      </c>
      <c r="P53" s="225" t="str">
        <f t="shared" ref="P53:P59" si="62">IF(E53="","",E53)</f>
        <v/>
      </c>
      <c r="Q53" s="217" t="str">
        <f t="shared" ref="Q53:Q59" si="63">IF(N53="","",",")</f>
        <v/>
      </c>
      <c r="R53" s="168" t="str">
        <f t="shared" ref="R53:R59" si="64">IF(N53="","",15)</f>
        <v/>
      </c>
      <c r="S53" s="218" t="str">
        <f t="shared" ref="S53:S59" si="65">IF(N53="","",")")</f>
        <v/>
      </c>
      <c r="T53" s="219" t="str">
        <f t="shared" ref="T53:T59" si="66">IF(U53="","","(")</f>
        <v/>
      </c>
      <c r="U53" s="181" t="str">
        <f t="shared" ref="U53:U59" si="67">IF(F53="","",F53)</f>
        <v/>
      </c>
      <c r="V53" s="185" t="str">
        <f t="shared" ref="V53:V59" si="68">IF(U53="","",",")</f>
        <v/>
      </c>
      <c r="W53" s="177" t="str">
        <f t="shared" ref="W53:W59" si="69">IF(G53="","",G53)</f>
        <v/>
      </c>
      <c r="X53" s="185" t="str">
        <f t="shared" ref="X53:X59" si="70">IF(U53="","",",")</f>
        <v/>
      </c>
      <c r="Y53" s="185" t="str">
        <f t="shared" ref="Y53:Y59" si="71">IF(U53="","",250)</f>
        <v/>
      </c>
      <c r="Z53" s="218" t="str">
        <f t="shared" ref="Z53:Z59" si="72">IF(U53="","",")")</f>
        <v/>
      </c>
      <c r="AA53" s="175" t="str">
        <f t="shared" ref="AA53:AA59" si="73">IF(AB53="","","(")</f>
        <v/>
      </c>
      <c r="AB53" s="183" t="str">
        <f t="shared" ref="AB53:AB59" si="74">IF(H53="","",H53)</f>
        <v/>
      </c>
      <c r="AC53" s="184" t="str">
        <f t="shared" ref="AC53:AC59" si="75">IF(AB53="","",",")</f>
        <v/>
      </c>
      <c r="AD53" s="225" t="str">
        <f t="shared" ref="AD53:AD59" si="76">IF(I53="","",I53)</f>
        <v/>
      </c>
      <c r="AE53" s="176" t="str">
        <f t="shared" ref="AE53:AE59" si="77">IF(AB53="","",",")</f>
        <v/>
      </c>
      <c r="AF53" s="168" t="str">
        <f t="shared" ref="AF53:AF59" si="78">IF(AB53="","",350)</f>
        <v/>
      </c>
      <c r="AG53" s="168" t="str">
        <f t="shared" ref="AG53:AG59" si="79">IF(AB53="","",")")</f>
        <v/>
      </c>
      <c r="AH53" s="179" t="str">
        <f t="shared" ref="AH53:AH59" si="80">IF(AI53="","","(")</f>
        <v/>
      </c>
      <c r="AI53" s="256" t="str">
        <f t="shared" ref="AI53:AI59" si="81">IF(J53="","",J53)</f>
        <v/>
      </c>
      <c r="AJ53" s="185" t="str">
        <f t="shared" ref="AJ53:AJ59" si="82">IF(AI53="","",",")</f>
        <v/>
      </c>
      <c r="AK53" s="185" t="str">
        <f t="shared" ref="AK53:AK59" si="83">IF(K53="","",K53)</f>
        <v/>
      </c>
      <c r="AL53" s="185" t="str">
        <f t="shared" ref="AL53:AL59" si="84">IF(AI53="","",",")</f>
        <v/>
      </c>
      <c r="AM53" s="185" t="str">
        <f t="shared" ref="AM53:AM59" si="85">IF(AI53="","",450)</f>
        <v/>
      </c>
      <c r="AN53" s="185" t="str">
        <f t="shared" ref="AN53:AN59" si="86">IF(AI53="","",")")</f>
        <v/>
      </c>
    </row>
    <row r="54" spans="2:40" ht="25.5" thickTop="1" thickBot="1" x14ac:dyDescent="0.4">
      <c r="B54" t="s">
        <v>2584</v>
      </c>
      <c r="C54" s="333" t="s">
        <v>3274</v>
      </c>
      <c r="D54" s="329" t="s">
        <v>1122</v>
      </c>
      <c r="E54" s="329"/>
      <c r="F54" s="329"/>
      <c r="G54" s="329"/>
      <c r="H54" s="329"/>
      <c r="I54" s="329"/>
      <c r="J54" s="329"/>
      <c r="K54" s="329"/>
      <c r="L54" s="330" t="str">
        <f>IF(C54="","",_xlfn.CONCAT("       triggerLine: ","""",C54,", ",M54:AN54,""", sC: ","""",B54,""", lines: ["))</f>
        <v xml:space="preserve">       triggerLine: "PORQUE AL IR,, (Sol,,15)", sC: "ta as", lines: [</v>
      </c>
      <c r="M54" s="218" t="str">
        <f t="shared" si="59"/>
        <v>(</v>
      </c>
      <c r="N54" s="183" t="str">
        <f t="shared" si="60"/>
        <v>Sol</v>
      </c>
      <c r="O54" s="216" t="str">
        <f t="shared" si="61"/>
        <v>,</v>
      </c>
      <c r="P54" s="225" t="str">
        <f t="shared" si="62"/>
        <v/>
      </c>
      <c r="Q54" s="217" t="str">
        <f t="shared" si="63"/>
        <v>,</v>
      </c>
      <c r="R54" s="168">
        <f t="shared" si="64"/>
        <v>15</v>
      </c>
      <c r="S54" s="218" t="str">
        <f t="shared" si="65"/>
        <v>)</v>
      </c>
      <c r="T54" s="219" t="str">
        <f t="shared" si="66"/>
        <v/>
      </c>
      <c r="U54" s="181" t="str">
        <f t="shared" si="67"/>
        <v/>
      </c>
      <c r="V54" s="185" t="str">
        <f t="shared" si="68"/>
        <v/>
      </c>
      <c r="W54" s="177" t="str">
        <f t="shared" si="69"/>
        <v/>
      </c>
      <c r="X54" s="185" t="str">
        <f t="shared" si="70"/>
        <v/>
      </c>
      <c r="Y54" s="185" t="str">
        <f t="shared" si="71"/>
        <v/>
      </c>
      <c r="Z54" s="218" t="str">
        <f t="shared" si="72"/>
        <v/>
      </c>
      <c r="AA54" s="175" t="str">
        <f t="shared" si="73"/>
        <v/>
      </c>
      <c r="AB54" s="183" t="str">
        <f t="shared" si="74"/>
        <v/>
      </c>
      <c r="AC54" s="184" t="str">
        <f t="shared" si="75"/>
        <v/>
      </c>
      <c r="AD54" s="225" t="str">
        <f t="shared" si="76"/>
        <v/>
      </c>
      <c r="AE54" s="176" t="str">
        <f t="shared" si="77"/>
        <v/>
      </c>
      <c r="AF54" s="168" t="str">
        <f t="shared" si="78"/>
        <v/>
      </c>
      <c r="AG54" s="168" t="str">
        <f t="shared" si="79"/>
        <v/>
      </c>
      <c r="AH54" s="179" t="str">
        <f t="shared" si="80"/>
        <v/>
      </c>
      <c r="AI54" s="256" t="str">
        <f t="shared" si="81"/>
        <v/>
      </c>
      <c r="AJ54" s="185" t="str">
        <f t="shared" si="82"/>
        <v/>
      </c>
      <c r="AK54" s="185" t="str">
        <f t="shared" si="83"/>
        <v/>
      </c>
      <c r="AL54" s="185" t="str">
        <f t="shared" si="84"/>
        <v/>
      </c>
      <c r="AM54" s="185" t="str">
        <f t="shared" si="85"/>
        <v/>
      </c>
      <c r="AN54" s="185" t="str">
        <f t="shared" si="86"/>
        <v/>
      </c>
    </row>
    <row r="55" spans="2:40" ht="25.5" thickTop="1" thickBot="1" x14ac:dyDescent="0.4">
      <c r="B55" t="s">
        <v>2282</v>
      </c>
      <c r="C55" s="285" t="s">
        <v>3275</v>
      </c>
      <c r="D55" s="331" t="s">
        <v>1112</v>
      </c>
      <c r="E55" s="331"/>
      <c r="F55" s="331" t="s">
        <v>1114</v>
      </c>
      <c r="G55" s="331"/>
      <c r="H55" s="328"/>
      <c r="I55" s="328"/>
      <c r="J55" s="328"/>
      <c r="K55" s="328"/>
      <c r="L55" s="283" t="str">
        <f>IF(C55="","",_xlfn.CONCAT("            { line: ","""",C55,", ",M55:AN55,""", sC: ","""",B55,"""},"))</f>
        <v xml:space="preserve">            { line: "SE VA LLORANDO,, (La,,15)(Re,,250)", sC: "as"},</v>
      </c>
      <c r="M55" s="218" t="str">
        <f t="shared" si="59"/>
        <v>(</v>
      </c>
      <c r="N55" s="183" t="str">
        <f t="shared" si="60"/>
        <v>La</v>
      </c>
      <c r="O55" s="216" t="str">
        <f t="shared" si="61"/>
        <v>,</v>
      </c>
      <c r="P55" s="225" t="str">
        <f t="shared" si="62"/>
        <v/>
      </c>
      <c r="Q55" s="217" t="str">
        <f t="shared" si="63"/>
        <v>,</v>
      </c>
      <c r="R55" s="168">
        <f t="shared" si="64"/>
        <v>15</v>
      </c>
      <c r="S55" s="218" t="str">
        <f t="shared" si="65"/>
        <v>)</v>
      </c>
      <c r="T55" s="219" t="str">
        <f t="shared" si="66"/>
        <v>(</v>
      </c>
      <c r="U55" s="181" t="str">
        <f t="shared" si="67"/>
        <v>Re</v>
      </c>
      <c r="V55" s="185" t="str">
        <f t="shared" si="68"/>
        <v>,</v>
      </c>
      <c r="W55" s="177" t="str">
        <f t="shared" si="69"/>
        <v/>
      </c>
      <c r="X55" s="185" t="str">
        <f t="shared" si="70"/>
        <v>,</v>
      </c>
      <c r="Y55" s="185">
        <f t="shared" si="71"/>
        <v>250</v>
      </c>
      <c r="Z55" s="218" t="str">
        <f t="shared" si="72"/>
        <v>)</v>
      </c>
      <c r="AA55" s="175" t="str">
        <f t="shared" si="73"/>
        <v/>
      </c>
      <c r="AB55" s="183" t="str">
        <f t="shared" si="74"/>
        <v/>
      </c>
      <c r="AC55" s="184" t="str">
        <f t="shared" si="75"/>
        <v/>
      </c>
      <c r="AD55" s="225" t="str">
        <f t="shared" si="76"/>
        <v/>
      </c>
      <c r="AE55" s="176" t="str">
        <f t="shared" si="77"/>
        <v/>
      </c>
      <c r="AF55" s="168" t="str">
        <f t="shared" si="78"/>
        <v/>
      </c>
      <c r="AG55" s="168" t="str">
        <f t="shared" si="79"/>
        <v/>
      </c>
      <c r="AH55" s="179" t="str">
        <f t="shared" si="80"/>
        <v/>
      </c>
      <c r="AI55" s="256" t="str">
        <f t="shared" si="81"/>
        <v/>
      </c>
      <c r="AJ55" s="185" t="str">
        <f t="shared" si="82"/>
        <v/>
      </c>
      <c r="AK55" s="185" t="str">
        <f t="shared" si="83"/>
        <v/>
      </c>
      <c r="AL55" s="185" t="str">
        <f t="shared" si="84"/>
        <v/>
      </c>
      <c r="AM55" s="185" t="str">
        <f t="shared" si="85"/>
        <v/>
      </c>
      <c r="AN55" s="185" t="str">
        <f t="shared" si="86"/>
        <v/>
      </c>
    </row>
    <row r="56" spans="2:40" ht="25.5" thickTop="1" thickBot="1" x14ac:dyDescent="0.4">
      <c r="B56" t="s">
        <v>2282</v>
      </c>
      <c r="C56" s="285" t="s">
        <v>3276</v>
      </c>
      <c r="D56" s="286" t="s">
        <v>1111</v>
      </c>
      <c r="E56" s="286" t="s">
        <v>1121</v>
      </c>
      <c r="F56" s="286" t="s">
        <v>1114</v>
      </c>
      <c r="G56" s="286"/>
      <c r="H56" s="227" t="s">
        <v>1114</v>
      </c>
      <c r="I56" s="227">
        <v>7</v>
      </c>
      <c r="J56" s="227"/>
      <c r="K56" s="227"/>
      <c r="L56" s="283" t="str">
        <f>IF(C56="","",_xlfn.CONCAT("            { line: ","""",C56,", ",M56:AN56,""", sC: ","""",B56,"""},"))</f>
        <v xml:space="preserve">            { line: "LLEVANDO LA SEMILLA;, (Mi,m,15)(Re,,250)(Re,7,350)", sC: "as"},</v>
      </c>
      <c r="M56" s="218" t="str">
        <f t="shared" si="59"/>
        <v>(</v>
      </c>
      <c r="N56" s="183" t="str">
        <f t="shared" si="60"/>
        <v>Mi</v>
      </c>
      <c r="O56" s="216" t="str">
        <f t="shared" si="61"/>
        <v>,</v>
      </c>
      <c r="P56" s="225" t="str">
        <f t="shared" si="62"/>
        <v>m</v>
      </c>
      <c r="Q56" s="217" t="str">
        <f t="shared" si="63"/>
        <v>,</v>
      </c>
      <c r="R56" s="168">
        <f t="shared" si="64"/>
        <v>15</v>
      </c>
      <c r="S56" s="218" t="str">
        <f t="shared" si="65"/>
        <v>)</v>
      </c>
      <c r="T56" s="219" t="str">
        <f t="shared" si="66"/>
        <v>(</v>
      </c>
      <c r="U56" s="181" t="str">
        <f t="shared" si="67"/>
        <v>Re</v>
      </c>
      <c r="V56" s="185" t="str">
        <f t="shared" si="68"/>
        <v>,</v>
      </c>
      <c r="W56" s="177" t="str">
        <f t="shared" si="69"/>
        <v/>
      </c>
      <c r="X56" s="185" t="str">
        <f t="shared" si="70"/>
        <v>,</v>
      </c>
      <c r="Y56" s="185">
        <f t="shared" si="71"/>
        <v>250</v>
      </c>
      <c r="Z56" s="218" t="str">
        <f t="shared" si="72"/>
        <v>)</v>
      </c>
      <c r="AA56" s="175" t="str">
        <f t="shared" si="73"/>
        <v>(</v>
      </c>
      <c r="AB56" s="183" t="str">
        <f t="shared" si="74"/>
        <v>Re</v>
      </c>
      <c r="AC56" s="184" t="str">
        <f t="shared" si="75"/>
        <v>,</v>
      </c>
      <c r="AD56" s="225">
        <f t="shared" si="76"/>
        <v>7</v>
      </c>
      <c r="AE56" s="176" t="str">
        <f t="shared" si="77"/>
        <v>,</v>
      </c>
      <c r="AF56" s="168">
        <f t="shared" si="78"/>
        <v>350</v>
      </c>
      <c r="AG56" s="168" t="str">
        <f t="shared" si="79"/>
        <v>)</v>
      </c>
      <c r="AH56" s="179" t="str">
        <f t="shared" si="80"/>
        <v/>
      </c>
      <c r="AI56" s="256" t="str">
        <f t="shared" si="81"/>
        <v/>
      </c>
      <c r="AJ56" s="185" t="str">
        <f t="shared" si="82"/>
        <v/>
      </c>
      <c r="AK56" s="185" t="str">
        <f t="shared" si="83"/>
        <v/>
      </c>
      <c r="AL56" s="185" t="str">
        <f t="shared" si="84"/>
        <v/>
      </c>
      <c r="AM56" s="185" t="str">
        <f t="shared" si="85"/>
        <v/>
      </c>
      <c r="AN56" s="185" t="str">
        <f t="shared" si="86"/>
        <v/>
      </c>
    </row>
    <row r="57" spans="2:40" ht="25.5" thickTop="1" thickBot="1" x14ac:dyDescent="0.4">
      <c r="B57" t="s">
        <v>2282</v>
      </c>
      <c r="C57" s="285" t="s">
        <v>3277</v>
      </c>
      <c r="D57" s="331" t="s">
        <v>1122</v>
      </c>
      <c r="E57" s="331"/>
      <c r="F57" s="331"/>
      <c r="G57" s="331"/>
      <c r="H57" s="328"/>
      <c r="I57" s="328"/>
      <c r="J57" s="328"/>
      <c r="K57" s="328"/>
      <c r="L57" s="283" t="str">
        <f>IF(C57="","",_xlfn.CONCAT("            { line: ","""",C57,", ",M57:AN57,""", sC: ","""",B57,"""},"))</f>
        <v xml:space="preserve">            { line: "MAS AL VOLVER,, (Sol,,15)", sC: "as"},</v>
      </c>
      <c r="M57" s="218" t="str">
        <f t="shared" si="59"/>
        <v>(</v>
      </c>
      <c r="N57" s="183" t="str">
        <f t="shared" si="60"/>
        <v>Sol</v>
      </c>
      <c r="O57" s="216" t="str">
        <f t="shared" si="61"/>
        <v>,</v>
      </c>
      <c r="P57" s="225" t="str">
        <f t="shared" si="62"/>
        <v/>
      </c>
      <c r="Q57" s="217" t="str">
        <f t="shared" si="63"/>
        <v>,</v>
      </c>
      <c r="R57" s="168">
        <f t="shared" si="64"/>
        <v>15</v>
      </c>
      <c r="S57" s="218" t="str">
        <f t="shared" si="65"/>
        <v>)</v>
      </c>
      <c r="T57" s="219" t="str">
        <f t="shared" si="66"/>
        <v/>
      </c>
      <c r="U57" s="181" t="str">
        <f t="shared" si="67"/>
        <v/>
      </c>
      <c r="V57" s="185" t="str">
        <f t="shared" si="68"/>
        <v/>
      </c>
      <c r="W57" s="177" t="str">
        <f t="shared" si="69"/>
        <v/>
      </c>
      <c r="X57" s="185" t="str">
        <f t="shared" si="70"/>
        <v/>
      </c>
      <c r="Y57" s="185" t="str">
        <f t="shared" si="71"/>
        <v/>
      </c>
      <c r="Z57" s="218" t="str">
        <f t="shared" si="72"/>
        <v/>
      </c>
      <c r="AA57" s="175" t="str">
        <f t="shared" si="73"/>
        <v/>
      </c>
      <c r="AB57" s="183" t="str">
        <f t="shared" si="74"/>
        <v/>
      </c>
      <c r="AC57" s="184" t="str">
        <f t="shared" si="75"/>
        <v/>
      </c>
      <c r="AD57" s="225" t="str">
        <f t="shared" si="76"/>
        <v/>
      </c>
      <c r="AE57" s="176" t="str">
        <f t="shared" si="77"/>
        <v/>
      </c>
      <c r="AF57" s="168" t="str">
        <f t="shared" si="78"/>
        <v/>
      </c>
      <c r="AG57" s="168" t="str">
        <f t="shared" si="79"/>
        <v/>
      </c>
      <c r="AH57" s="179" t="str">
        <f t="shared" si="80"/>
        <v/>
      </c>
      <c r="AI57" s="256" t="str">
        <f t="shared" si="81"/>
        <v/>
      </c>
      <c r="AJ57" s="185" t="str">
        <f t="shared" si="82"/>
        <v/>
      </c>
      <c r="AK57" s="185" t="str">
        <f t="shared" si="83"/>
        <v/>
      </c>
      <c r="AL57" s="185" t="str">
        <f t="shared" si="84"/>
        <v/>
      </c>
      <c r="AM57" s="185" t="str">
        <f t="shared" si="85"/>
        <v/>
      </c>
      <c r="AN57" s="185" t="str">
        <f t="shared" si="86"/>
        <v/>
      </c>
    </row>
    <row r="58" spans="2:40" ht="25.5" thickTop="1" thickBot="1" x14ac:dyDescent="0.4">
      <c r="B58" t="s">
        <v>2282</v>
      </c>
      <c r="C58" s="285" t="s">
        <v>3278</v>
      </c>
      <c r="D58" s="286" t="s">
        <v>1112</v>
      </c>
      <c r="E58" s="286"/>
      <c r="F58" s="286" t="s">
        <v>1114</v>
      </c>
      <c r="G58" s="286"/>
      <c r="H58" s="227"/>
      <c r="I58" s="227"/>
      <c r="J58" s="227"/>
      <c r="K58" s="227"/>
      <c r="L58" s="283" t="str">
        <f>IF(C58="","",_xlfn.CONCAT("            { line: ","""",C58,", ",M58:AN58,""", sC: ","""",B58,"""},"))</f>
        <v xml:space="preserve">            { line: "SE VIENE CANTANDO,, (La,,15)(Re,,250)", sC: "as"},</v>
      </c>
      <c r="M58" s="218" t="str">
        <f t="shared" si="59"/>
        <v>(</v>
      </c>
      <c r="N58" s="183" t="str">
        <f t="shared" si="60"/>
        <v>La</v>
      </c>
      <c r="O58" s="216" t="str">
        <f t="shared" si="61"/>
        <v>,</v>
      </c>
      <c r="P58" s="225" t="str">
        <f t="shared" si="62"/>
        <v/>
      </c>
      <c r="Q58" s="217" t="str">
        <f t="shared" si="63"/>
        <v>,</v>
      </c>
      <c r="R58" s="168">
        <f t="shared" si="64"/>
        <v>15</v>
      </c>
      <c r="S58" s="218" t="str">
        <f t="shared" si="65"/>
        <v>)</v>
      </c>
      <c r="T58" s="219" t="str">
        <f t="shared" si="66"/>
        <v>(</v>
      </c>
      <c r="U58" s="181" t="str">
        <f t="shared" si="67"/>
        <v>Re</v>
      </c>
      <c r="V58" s="185" t="str">
        <f t="shared" si="68"/>
        <v>,</v>
      </c>
      <c r="W58" s="177" t="str">
        <f t="shared" si="69"/>
        <v/>
      </c>
      <c r="X58" s="185" t="str">
        <f t="shared" si="70"/>
        <v>,</v>
      </c>
      <c r="Y58" s="185">
        <f t="shared" si="71"/>
        <v>250</v>
      </c>
      <c r="Z58" s="218" t="str">
        <f t="shared" si="72"/>
        <v>)</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2:40" ht="25.5" thickTop="1" thickBot="1" x14ac:dyDescent="0.4">
      <c r="B59" t="s">
        <v>2282</v>
      </c>
      <c r="C59" s="334" t="s">
        <v>3279</v>
      </c>
      <c r="D59" s="329" t="s">
        <v>1111</v>
      </c>
      <c r="E59" s="329" t="s">
        <v>1121</v>
      </c>
      <c r="F59" s="329" t="s">
        <v>1114</v>
      </c>
      <c r="G59" s="329"/>
      <c r="H59" s="329"/>
      <c r="I59" s="329"/>
      <c r="J59" s="329"/>
      <c r="K59" s="329"/>
      <c r="L59" s="335" t="str">
        <f>IF(C59="","",_xlfn.CONCAT("            { line: ","""",C59,", ",M59:AN59,""", sC: ","""",B59,"""},  ]},"))</f>
        <v xml:space="preserve">            { line: "TRAYENDO LAS GAVILLAS., (Mi,m,15)(Re,,250)", sC: "as"},  ]},</v>
      </c>
      <c r="M59" s="218" t="str">
        <f t="shared" si="59"/>
        <v>(</v>
      </c>
      <c r="N59" s="183" t="str">
        <f t="shared" si="60"/>
        <v>Mi</v>
      </c>
      <c r="O59" s="216" t="str">
        <f t="shared" si="61"/>
        <v>,</v>
      </c>
      <c r="P59" s="225" t="str">
        <f t="shared" si="62"/>
        <v>m</v>
      </c>
      <c r="Q59" s="217" t="str">
        <f t="shared" si="63"/>
        <v>,</v>
      </c>
      <c r="R59" s="168">
        <f t="shared" si="64"/>
        <v>15</v>
      </c>
      <c r="S59" s="218" t="str">
        <f t="shared" si="65"/>
        <v>)</v>
      </c>
      <c r="T59" s="219" t="str">
        <f t="shared" si="66"/>
        <v>(</v>
      </c>
      <c r="U59" s="181" t="str">
        <f t="shared" si="67"/>
        <v>Re</v>
      </c>
      <c r="V59" s="185" t="str">
        <f t="shared" si="68"/>
        <v>,</v>
      </c>
      <c r="W59" s="177" t="str">
        <f t="shared" si="69"/>
        <v/>
      </c>
      <c r="X59" s="185" t="str">
        <f t="shared" si="70"/>
        <v>,</v>
      </c>
      <c r="Y59" s="185">
        <f t="shared" si="71"/>
        <v>250</v>
      </c>
      <c r="Z59" s="218" t="str">
        <f t="shared" si="72"/>
        <v>)</v>
      </c>
      <c r="AA59" s="175" t="str">
        <f t="shared" si="73"/>
        <v/>
      </c>
      <c r="AB59" s="183" t="str">
        <f t="shared" si="74"/>
        <v/>
      </c>
      <c r="AC59" s="184" t="str">
        <f t="shared" si="75"/>
        <v/>
      </c>
      <c r="AD59" s="225" t="str">
        <f t="shared" si="76"/>
        <v/>
      </c>
      <c r="AE59" s="176" t="str">
        <f t="shared" si="77"/>
        <v/>
      </c>
      <c r="AF59" s="168" t="str">
        <f t="shared" si="78"/>
        <v/>
      </c>
      <c r="AG59" s="168" t="str">
        <f t="shared" si="79"/>
        <v/>
      </c>
      <c r="AH59" s="179" t="str">
        <f t="shared" si="80"/>
        <v/>
      </c>
      <c r="AI59" s="256" t="str">
        <f t="shared" si="81"/>
        <v/>
      </c>
      <c r="AJ59" s="185" t="str">
        <f t="shared" si="82"/>
        <v/>
      </c>
      <c r="AK59" s="185" t="str">
        <f t="shared" si="83"/>
        <v/>
      </c>
      <c r="AL59" s="185" t="str">
        <f t="shared" si="84"/>
        <v/>
      </c>
      <c r="AM59" s="185" t="str">
        <f t="shared" si="85"/>
        <v/>
      </c>
      <c r="AN59" s="185" t="str">
        <f t="shared" si="86"/>
        <v/>
      </c>
    </row>
    <row r="60" spans="2:40" ht="24" customHeight="1" x14ac:dyDescent="0.4">
      <c r="B60" s="211"/>
      <c r="C60" s="211"/>
      <c r="D60" s="211"/>
      <c r="E60" s="211"/>
      <c r="F60" s="211"/>
      <c r="G60" s="211"/>
      <c r="H60" s="211"/>
      <c r="I60" s="211"/>
      <c r="J60" s="211"/>
      <c r="K60" s="211"/>
      <c r="L60" s="213" t="str">
        <f ca="1">_xlfn.CONCAT("]}, // ULTIMA LINEA DEL CANTO: ",L1)</f>
        <v>]}, // ULTIMA LINEA DEL CANTO: CUANDO EL SEÑOR</v>
      </c>
      <c r="M60" s="211"/>
    </row>
    <row r="61" spans="2:40" ht="20.25" x14ac:dyDescent="0.25">
      <c r="L61" s="214" t="s">
        <v>2316</v>
      </c>
      <c r="M61" s="166"/>
    </row>
    <row r="62" spans="2:40" x14ac:dyDescent="0.25">
      <c r="M6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6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8BFAA68-8BEE-4D63-8329-7783FB7CF674}">
          <x14:formula1>
            <xm:f>List!$B$1:$B$4</xm:f>
          </x14:formula1>
          <xm:sqref>C12</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F6507-65B0-4A6C-B599-CD48FE55B669}">
  <sheetPr codeName="Sheet66">
    <tabColor rgb="FF00B0F0"/>
  </sheetPr>
  <dimension ref="A1:AN54"/>
  <sheetViews>
    <sheetView zoomScaleNormal="100" workbookViewId="0">
      <pane xSplit="2" ySplit="1" topLeftCell="C45"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44</v>
      </c>
      <c r="E1" s="148"/>
      <c r="F1" s="148"/>
      <c r="G1" s="148"/>
      <c r="H1" s="148"/>
      <c r="I1" s="148"/>
      <c r="J1" s="148"/>
      <c r="K1" s="148"/>
      <c r="L1" s="165" t="str">
        <f ca="1">VLOOKUP(C1,'Codigo Canto'!A3:AQ236,38,FALSE)</f>
        <v>CUANDO ISRAEL SALIÓ DE EGIPTO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CUANDO ISRAEL SALIÓ DE EGIPTO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164" t="str">
        <f ca="1">_xlfn.CONCAT("        id: ","""",C7,"""",",")</f>
        <v xml:space="preserve">        id: "cuandoisraelsaliodeegipto",</v>
      </c>
    </row>
    <row r="8" spans="2:32" ht="23.25" x14ac:dyDescent="0.25">
      <c r="C8" t="str">
        <f ca="1">PROPER(L1)</f>
        <v>Cuando Israel Salió De Egipto</v>
      </c>
      <c r="L8" s="164" t="str">
        <f ca="1">_xlfn.CONCAT("        tt: ","""",C8,"""",",")</f>
        <v xml:space="preserve">        tt: "Cuando Israel Salió De Egipto",</v>
      </c>
    </row>
    <row r="9" spans="2:32" ht="23.25" x14ac:dyDescent="0.25">
      <c r="C9" t="str">
        <f ca="1">PROPER(L1)</f>
        <v>Cuando Israel Salió De Egipto</v>
      </c>
      <c r="L9" s="164" t="str">
        <f ca="1">_xlfn.CONCAT("        title: ","""",C9,"""",",")</f>
        <v xml:space="preserve">        title: "Cuando Israel Salió De Egipto",</v>
      </c>
    </row>
    <row r="10" spans="2:32" ht="23.25" x14ac:dyDescent="0.25">
      <c r="C10" t="str">
        <f ca="1">VLOOKUP(C1,'Codigo Canto'!A3:AQ236,12,FALSE)</f>
        <v>Salmo 114 (113)</v>
      </c>
      <c r="L10" s="164" t="str">
        <f ca="1">_xlfn.CONCAT("        ","subtitle: ","""",C10,"""",",")</f>
        <v xml:space="preserve">        subtitle: "Salmo 114 (113)",</v>
      </c>
    </row>
    <row r="11" spans="2:32" ht="23.25" x14ac:dyDescent="0.25">
      <c r="C11" t="str">
        <f ca="1">VLOOKUP(C1,Codigo!A3:AP240,42,FALSE)</f>
        <v>category: ["PreCatecumenado","Pascua","Paz"],</v>
      </c>
      <c r="L11" s="164" t="str">
        <f ca="1">_xlfn.CONCAT("        ",C11)</f>
        <v xml:space="preserve">        category: ["PreCatecumenado","Pascua","Paz"],</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3303</v>
      </c>
      <c r="L14" s="164" t="str">
        <f>_xlfn.CONCAT("        nCan: ","""",C14,"""",",")</f>
        <v xml:space="preserve">        nCan: "Se repite todo el canto en un tono más alto.",</v>
      </c>
    </row>
    <row r="15" spans="2:32" ht="23.25" x14ac:dyDescent="0.25">
      <c r="L15" s="164" t="str">
        <f>_xlfn.CONCAT("        nCanURL: ","""",C15,"""",",")</f>
        <v xml:space="preserve">        nCanURL: "",</v>
      </c>
    </row>
    <row r="16" spans="2:32" ht="23.25" x14ac:dyDescent="0.25">
      <c r="C16">
        <f ca="1">VLOOKUP(C1,'Codigo Canto'!A3:AP240,1,FALSE)</f>
        <v>44</v>
      </c>
      <c r="L16" s="164" t="str">
        <f ca="1">_xlfn.CONCAT("        dbno: ","""",C16,"""",",")</f>
        <v xml:space="preserve">        dbno: "44",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cuandoisraelsaliodeegipto</v>
      </c>
      <c r="L19" s="164" t="str">
        <f ca="1">_xlfn.CONCAT("        audioSrc: ","""/audio/",C19,".mp3""",",")</f>
        <v xml:space="preserve">        audioSrc: "/audio/cuandoisraelsaliodeegipto.mp3",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43</v>
      </c>
      <c r="C26" t="str">
        <f ca="1">VLOOKUP(B26,Buscador!A3:AP240,31,FALSE)</f>
        <v>/resucito/src/index.html?canto=cuandoelsenor</v>
      </c>
      <c r="L26" s="164" t="str">
        <f ca="1">_xlfn.CONCAT("        ant: ","""",C26,"""",",")</f>
        <v xml:space="preserve">        ant: "/resucito/src/index.html?canto=cuandoelsenor",</v>
      </c>
    </row>
    <row r="27" spans="2:40" ht="23.25" x14ac:dyDescent="0.25">
      <c r="B27">
        <f ca="1">+C1+1</f>
        <v>45</v>
      </c>
      <c r="C27" t="str">
        <f ca="1">VLOOKUP(B27,Buscador!A3:AP240,31,FALSE)</f>
        <v>/resucito/src/index.html?canto=dayenu</v>
      </c>
      <c r="L27" s="164" t="str">
        <f ca="1">_xlfn.CONCAT("        sig: ","""",C27,"""",",")</f>
        <v xml:space="preserve">        sig: "/resucito/src/index.html?canto=dayenu",</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3285</v>
      </c>
      <c r="D30" s="257" t="s">
        <v>1111</v>
      </c>
      <c r="E30" s="257"/>
      <c r="F30" s="258" t="s">
        <v>1113</v>
      </c>
      <c r="G30" s="258"/>
      <c r="H30" s="257" t="s">
        <v>1111</v>
      </c>
      <c r="I30" s="257"/>
      <c r="J30" s="296"/>
      <c r="K30" s="296"/>
      <c r="L30" s="271" t="str">
        <f t="shared" ref="L30:L48" si="0">IF(C30="","",_xlfn.CONCAT("            { line: ","""",C30,", ",M30:AN30,""", sC: ","""",B30,"""},"))</f>
        <v xml:space="preserve">            { line: "Cuando Israel salió de Egipto,, (Mi,,15)(Fa,,250)(Mi,,350)", sC: "tc"},</v>
      </c>
      <c r="M30" s="218" t="str">
        <f t="shared" ref="M30:M51" si="1">IF(N30="","","(")</f>
        <v>(</v>
      </c>
      <c r="N30" s="183" t="str">
        <f t="shared" ref="N30:N51" si="2">IF(D30="","",D30)</f>
        <v>Mi</v>
      </c>
      <c r="O30" s="216" t="str">
        <f t="shared" ref="O30:O51" si="3">IF(N30="","",",")</f>
        <v>,</v>
      </c>
      <c r="P30" s="225" t="str">
        <f t="shared" ref="P30:P51" si="4">IF(E30="","",E30)</f>
        <v/>
      </c>
      <c r="Q30" s="217" t="str">
        <f t="shared" ref="Q30:Q51" si="5">IF(N30="","",",")</f>
        <v>,</v>
      </c>
      <c r="R30" s="168">
        <f t="shared" ref="R30:R51" si="6">IF(N30="","",15)</f>
        <v>15</v>
      </c>
      <c r="S30" s="218" t="str">
        <f t="shared" ref="S30:S51" si="7">IF(N30="","",")")</f>
        <v>)</v>
      </c>
      <c r="T30" s="219" t="str">
        <f t="shared" ref="T30:T51" si="8">IF(U30="","","(")</f>
        <v>(</v>
      </c>
      <c r="U30" s="181" t="str">
        <f t="shared" ref="U30:U51" si="9">IF(F30="","",F30)</f>
        <v>Fa</v>
      </c>
      <c r="V30" s="185" t="str">
        <f t="shared" ref="V30:V51" si="10">IF(U30="","",",")</f>
        <v>,</v>
      </c>
      <c r="W30" s="177" t="str">
        <f t="shared" ref="W30:W51" si="11">IF(G30="","",G30)</f>
        <v/>
      </c>
      <c r="X30" s="185" t="str">
        <f t="shared" ref="X30:X51" si="12">IF(U30="","",",")</f>
        <v>,</v>
      </c>
      <c r="Y30" s="185">
        <f t="shared" ref="Y30:Y51" si="13">IF(U30="","",250)</f>
        <v>250</v>
      </c>
      <c r="Z30" s="218" t="str">
        <f t="shared" ref="Z30:Z51" si="14">IF(U30="","",")")</f>
        <v>)</v>
      </c>
      <c r="AA30" s="175" t="str">
        <f t="shared" ref="AA30:AA51" si="15">IF(AB30="","","(")</f>
        <v>(</v>
      </c>
      <c r="AB30" s="183" t="str">
        <f t="shared" ref="AB30:AB51" si="16">IF(H30="","",H30)</f>
        <v>Mi</v>
      </c>
      <c r="AC30" s="184" t="str">
        <f t="shared" ref="AC30:AC51" si="17">IF(AB30="","",",")</f>
        <v>,</v>
      </c>
      <c r="AD30" s="225" t="str">
        <f t="shared" ref="AD30:AD51" si="18">IF(I30="","",I30)</f>
        <v/>
      </c>
      <c r="AE30" s="176" t="str">
        <f t="shared" ref="AE30:AE51" si="19">IF(AB30="","",",")</f>
        <v>,</v>
      </c>
      <c r="AF30" s="168">
        <f t="shared" ref="AF30:AF51" si="20">IF(AB30="","",350)</f>
        <v>350</v>
      </c>
      <c r="AG30" s="168" t="str">
        <f t="shared" ref="AG30:AG51" si="21">IF(AB30="","",")")</f>
        <v>)</v>
      </c>
      <c r="AH30" s="179" t="str">
        <f t="shared" ref="AH30:AH51" si="22">IF(AI30="","","(")</f>
        <v/>
      </c>
      <c r="AI30" s="256" t="str">
        <f t="shared" ref="AI30:AI51" si="23">IF(J30="","",J30)</f>
        <v/>
      </c>
      <c r="AJ30" s="185" t="str">
        <f t="shared" ref="AJ30:AJ51" si="24">IF(AI30="","",",")</f>
        <v/>
      </c>
      <c r="AK30" s="185" t="str">
        <f t="shared" ref="AK30:AK51" si="25">IF(K30="","",K30)</f>
        <v/>
      </c>
      <c r="AL30" s="185" t="str">
        <f t="shared" ref="AL30:AL51" si="26">IF(AI30="","",",")</f>
        <v/>
      </c>
      <c r="AM30" s="185" t="str">
        <f t="shared" ref="AM30:AM51" si="27">IF(AI30="","",450)</f>
        <v/>
      </c>
      <c r="AN30" s="185" t="str">
        <f t="shared" ref="AN30:AN51" si="28">IF(AI30="","",")")</f>
        <v/>
      </c>
    </row>
    <row r="31" spans="2:40" ht="25.5" thickTop="1" thickBot="1" x14ac:dyDescent="0.4">
      <c r="C31" s="13" t="s">
        <v>3286</v>
      </c>
      <c r="D31" s="257" t="s">
        <v>1113</v>
      </c>
      <c r="E31" s="257"/>
      <c r="F31" s="258" t="s">
        <v>1111</v>
      </c>
      <c r="G31" s="258"/>
      <c r="H31" s="257"/>
      <c r="I31" s="257"/>
      <c r="J31" s="296"/>
      <c r="K31" s="296"/>
      <c r="L31" s="271" t="str">
        <f t="shared" si="0"/>
        <v xml:space="preserve">            { line: "la casa de Jacob de un pueblo bárbaro,, (Fa,,15)(Mi,,250)", sC: ""},</v>
      </c>
      <c r="M31" s="218" t="str">
        <f t="shared" si="1"/>
        <v>(</v>
      </c>
      <c r="N31" s="183" t="str">
        <f t="shared" si="2"/>
        <v>Fa</v>
      </c>
      <c r="O31" s="216" t="str">
        <f t="shared" si="3"/>
        <v>,</v>
      </c>
      <c r="P31" s="225" t="str">
        <f t="shared" si="4"/>
        <v/>
      </c>
      <c r="Q31" s="217" t="str">
        <f t="shared" si="5"/>
        <v>,</v>
      </c>
      <c r="R31" s="168">
        <f t="shared" si="6"/>
        <v>15</v>
      </c>
      <c r="S31" s="218" t="str">
        <f t="shared" si="7"/>
        <v>)</v>
      </c>
      <c r="T31" s="219" t="str">
        <f t="shared" si="8"/>
        <v>(</v>
      </c>
      <c r="U31" s="181" t="str">
        <f t="shared" si="9"/>
        <v>Mi</v>
      </c>
      <c r="V31" s="185" t="str">
        <f t="shared" si="10"/>
        <v>,</v>
      </c>
      <c r="W31" s="177" t="str">
        <f t="shared" si="11"/>
        <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3287</v>
      </c>
      <c r="D32" s="257" t="s">
        <v>1113</v>
      </c>
      <c r="E32" s="257"/>
      <c r="F32" s="258"/>
      <c r="G32" s="258"/>
      <c r="H32" s="257"/>
      <c r="I32" s="257"/>
      <c r="J32" s="296"/>
      <c r="K32" s="296"/>
      <c r="L32" s="271" t="str">
        <f>IF(C32="","",_xlfn.CONCAT("            { line: ","""",C32,", ",M32:AN32,""", sC: ","""",B32,"""},"))</f>
        <v xml:space="preserve">            { line: "Judá fue su santuario,, (Fa,,15)", sC: ""},</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C33" s="13" t="s">
        <v>3288</v>
      </c>
      <c r="D33" s="257" t="s">
        <v>1111</v>
      </c>
      <c r="E33" s="257"/>
      <c r="F33" s="258"/>
      <c r="G33" s="258"/>
      <c r="H33" s="257"/>
      <c r="I33" s="257"/>
      <c r="J33" s="296"/>
      <c r="K33" s="296"/>
      <c r="L33" s="271" t="str">
        <f>IF(C33="","",_xlfn.CONCAT("            { line: ","""",C33,", ",M33:AN33,""", sC: ","""",B33,"""},"))</f>
        <v xml:space="preserve">            { line: "Israel fue su dominio.,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2584</v>
      </c>
      <c r="C34" s="13" t="s">
        <v>3289</v>
      </c>
      <c r="D34" s="257" t="s">
        <v>1111</v>
      </c>
      <c r="E34" s="257"/>
      <c r="F34" s="258" t="s">
        <v>1113</v>
      </c>
      <c r="G34" s="258"/>
      <c r="H34" s="257"/>
      <c r="I34" s="257"/>
      <c r="J34" s="296"/>
      <c r="K34" s="296"/>
      <c r="L34" s="271" t="str">
        <f t="shared" ref="L34:L47" si="29">IF(C34="","",_xlfn.CONCAT("            { line: ","""",C34,", ",M34:AN34,""", sC: ","""",B34,"""},"))</f>
        <v xml:space="preserve">            { line: "A JUDÁ FUE SU SANTUARIO,, (Mi,,15)(Fa,,250)", sC: "ta as"},</v>
      </c>
      <c r="M34" s="218" t="str">
        <f t="shared" si="1"/>
        <v>(</v>
      </c>
      <c r="N34" s="183" t="str">
        <f t="shared" si="2"/>
        <v>Mi</v>
      </c>
      <c r="O34" s="216" t="str">
        <f t="shared" si="3"/>
        <v>,</v>
      </c>
      <c r="P34" s="225" t="str">
        <f t="shared" si="4"/>
        <v/>
      </c>
      <c r="Q34" s="217" t="str">
        <f t="shared" si="5"/>
        <v>,</v>
      </c>
      <c r="R34" s="168">
        <f t="shared" si="6"/>
        <v>15</v>
      </c>
      <c r="S34" s="218" t="str">
        <f t="shared" si="7"/>
        <v>)</v>
      </c>
      <c r="T34" s="219" t="str">
        <f t="shared" si="8"/>
        <v>(</v>
      </c>
      <c r="U34" s="181" t="str">
        <f t="shared" si="9"/>
        <v>Fa</v>
      </c>
      <c r="V34" s="185" t="str">
        <f t="shared" si="10"/>
        <v>,</v>
      </c>
      <c r="W34" s="177" t="str">
        <f t="shared" si="11"/>
        <v/>
      </c>
      <c r="X34" s="185" t="str">
        <f t="shared" si="12"/>
        <v>,</v>
      </c>
      <c r="Y34" s="185">
        <f t="shared" si="13"/>
        <v>250</v>
      </c>
      <c r="Z34" s="218" t="str">
        <f t="shared" si="14"/>
        <v>)</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5.5" thickTop="1" thickBot="1" x14ac:dyDescent="0.4">
      <c r="B35" t="s">
        <v>2282</v>
      </c>
      <c r="C35" s="13" t="s">
        <v>3290</v>
      </c>
      <c r="D35" s="257" t="s">
        <v>1111</v>
      </c>
      <c r="E35" s="257"/>
      <c r="F35" s="258"/>
      <c r="G35" s="258"/>
      <c r="H35" s="257"/>
      <c r="I35" s="257"/>
      <c r="J35" s="296"/>
      <c r="K35" s="296"/>
      <c r="L35" s="271" t="str">
        <f t="shared" si="29"/>
        <v xml:space="preserve">            { line: "ISRAEL FUE SU DOMINIO., (Mi,,15)", sC: "as"},</v>
      </c>
      <c r="M35" s="218" t="str">
        <f>IF(N35="","","(")</f>
        <v>(</v>
      </c>
      <c r="N35" s="183" t="str">
        <f>IF(D35="","",D35)</f>
        <v>Mi</v>
      </c>
      <c r="O35" s="216" t="str">
        <f>IF(N35="","",",")</f>
        <v>,</v>
      </c>
      <c r="P35" s="225" t="str">
        <f>IF(E35="","",E35)</f>
        <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2540</v>
      </c>
      <c r="C37" s="13" t="s">
        <v>3291</v>
      </c>
      <c r="D37" s="257" t="s">
        <v>1112</v>
      </c>
      <c r="E37" s="257" t="s">
        <v>1121</v>
      </c>
      <c r="F37" s="258"/>
      <c r="G37" s="258"/>
      <c r="H37" s="257"/>
      <c r="I37" s="257"/>
      <c r="J37" s="296"/>
      <c r="K37" s="296"/>
      <c r="L37" s="271" t="str">
        <f t="shared" si="29"/>
        <v xml:space="preserve">            { line: "Lo vio el mar y huyó,, (La,m,15)", sC: "tc"},</v>
      </c>
      <c r="M37" s="218" t="str">
        <f>IF(N37="","","(")</f>
        <v>(</v>
      </c>
      <c r="N37" s="183" t="str">
        <f>IF(D37="","",D37)</f>
        <v>La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5.5" thickTop="1" thickBot="1" x14ac:dyDescent="0.4">
      <c r="C38" s="13" t="s">
        <v>3292</v>
      </c>
      <c r="D38" s="257" t="s">
        <v>1122</v>
      </c>
      <c r="E38" s="257"/>
      <c r="F38" s="258"/>
      <c r="G38" s="258"/>
      <c r="H38" s="257"/>
      <c r="I38" s="257"/>
      <c r="J38" s="296"/>
      <c r="K38" s="296"/>
      <c r="L38" s="271" t="str">
        <f t="shared" si="29"/>
        <v xml:space="preserve">            { line: "retrocedió el Jordán,, (Sol,,15)", sC: ""},</v>
      </c>
      <c r="M38" s="218" t="str">
        <f>IF(N38="","","(")</f>
        <v>(</v>
      </c>
      <c r="N38" s="183" t="str">
        <f>IF(D38="","",D38)</f>
        <v>Sol</v>
      </c>
      <c r="O38" s="216" t="str">
        <f>IF(N38="","",",")</f>
        <v>,</v>
      </c>
      <c r="P38" s="225" t="str">
        <f>IF(E38="","",E38)</f>
        <v/>
      </c>
      <c r="Q38" s="217" t="str">
        <f>IF(N38="","",",")</f>
        <v>,</v>
      </c>
      <c r="R38" s="168">
        <f>IF(N38="","",15)</f>
        <v>15</v>
      </c>
      <c r="S38" s="218" t="str">
        <f>IF(N38="","",")")</f>
        <v>)</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5.5" thickTop="1" thickBot="1" x14ac:dyDescent="0.4">
      <c r="C39" s="13" t="s">
        <v>3293</v>
      </c>
      <c r="D39" s="257" t="s">
        <v>1113</v>
      </c>
      <c r="E39" s="257"/>
      <c r="F39" s="258"/>
      <c r="G39" s="258"/>
      <c r="H39" s="257"/>
      <c r="I39" s="257"/>
      <c r="J39" s="296"/>
      <c r="K39" s="296"/>
      <c r="L39" s="271" t="str">
        <f t="shared" si="29"/>
        <v xml:space="preserve">            { line: "los montes saltaron como carneros,, (Fa,,15)", sC: ""},</v>
      </c>
      <c r="M39" s="218" t="str">
        <f>IF(N39="","","(")</f>
        <v>(</v>
      </c>
      <c r="N39" s="183" t="str">
        <f>IF(D39="","",D39)</f>
        <v>Fa</v>
      </c>
      <c r="O39" s="216" t="str">
        <f>IF(N39="","",",")</f>
        <v>,</v>
      </c>
      <c r="P39" s="225" t="str">
        <f>IF(E39="","",E39)</f>
        <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5.5" thickTop="1" thickBot="1" x14ac:dyDescent="0.4">
      <c r="C40" s="13" t="s">
        <v>3294</v>
      </c>
      <c r="D40" s="257" t="s">
        <v>1111</v>
      </c>
      <c r="E40" s="257"/>
      <c r="F40" s="258"/>
      <c r="G40" s="258"/>
      <c r="H40" s="257"/>
      <c r="I40" s="257"/>
      <c r="J40" s="296"/>
      <c r="K40" s="296"/>
      <c r="L40" s="271" t="str">
        <f t="shared" si="29"/>
        <v xml:space="preserve">            { line: "las colinas como corderos., (Mi,,15)", sC: ""},</v>
      </c>
      <c r="M40" s="218" t="str">
        <f>IF(N40="","","(")</f>
        <v>(</v>
      </c>
      <c r="N40" s="183" t="str">
        <f>IF(D40="","",D40)</f>
        <v>Mi</v>
      </c>
      <c r="O40" s="216" t="str">
        <f>IF(N40="","",",")</f>
        <v>,</v>
      </c>
      <c r="P40" s="225" t="str">
        <f>IF(E40="","",E40)</f>
        <v/>
      </c>
      <c r="Q40" s="217" t="str">
        <f>IF(N40="","",",")</f>
        <v>,</v>
      </c>
      <c r="R40" s="168">
        <f>IF(N40="","",15)</f>
        <v>15</v>
      </c>
      <c r="S40" s="218" t="str">
        <f>IF(N40="","",")")</f>
        <v>)</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2: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2:40" ht="25.5" thickTop="1" thickBot="1" x14ac:dyDescent="0.4">
      <c r="B42" t="s">
        <v>2584</v>
      </c>
      <c r="C42" s="13" t="s">
        <v>3295</v>
      </c>
      <c r="D42" s="257" t="s">
        <v>1112</v>
      </c>
      <c r="E42" s="257" t="s">
        <v>1121</v>
      </c>
      <c r="F42" s="258"/>
      <c r="G42" s="258"/>
      <c r="H42" s="257"/>
      <c r="I42" s="257"/>
      <c r="J42" s="296"/>
      <c r="K42" s="296"/>
      <c r="L42" s="271" t="str">
        <f t="shared" si="29"/>
        <v xml:space="preserve">            { line: "¿QUÉ ES LO QUE TIENES, OH MAR, PARA HUIR,, (La,m,15)", sC: "ta as"},</v>
      </c>
      <c r="M42" s="218" t="str">
        <f t="shared" ref="M42:M47" si="30">IF(N42="","","(")</f>
        <v>(</v>
      </c>
      <c r="N42" s="183" t="str">
        <f t="shared" ref="N42:N47" si="31">IF(D42="","",D42)</f>
        <v>La</v>
      </c>
      <c r="O42" s="216" t="str">
        <f t="shared" ref="O42:O47" si="32">IF(N42="","",",")</f>
        <v>,</v>
      </c>
      <c r="P42" s="225" t="str">
        <f t="shared" ref="P42:P47" si="33">IF(E42="","",E42)</f>
        <v>m</v>
      </c>
      <c r="Q42" s="217" t="str">
        <f t="shared" ref="Q42:Q47" si="34">IF(N42="","",",")</f>
        <v>,</v>
      </c>
      <c r="R42" s="168">
        <f t="shared" ref="R42:R47" si="35">IF(N42="","",15)</f>
        <v>15</v>
      </c>
      <c r="S42" s="218" t="str">
        <f t="shared" ref="S42:S47" si="36">IF(N42="","",")")</f>
        <v>)</v>
      </c>
      <c r="T42" s="219" t="str">
        <f t="shared" ref="T42:T47" si="37">IF(U42="","","(")</f>
        <v/>
      </c>
      <c r="U42" s="181" t="str">
        <f t="shared" ref="U42:U47" si="38">IF(F42="","",F42)</f>
        <v/>
      </c>
      <c r="V42" s="185" t="str">
        <f t="shared" ref="V42:V47" si="39">IF(U42="","",",")</f>
        <v/>
      </c>
      <c r="W42" s="177" t="str">
        <f t="shared" ref="W42:W47" si="40">IF(G42="","",G42)</f>
        <v/>
      </c>
      <c r="X42" s="185" t="str">
        <f t="shared" ref="X42:X47" si="41">IF(U42="","",",")</f>
        <v/>
      </c>
      <c r="Y42" s="185" t="str">
        <f t="shared" ref="Y42:Y47" si="42">IF(U42="","",250)</f>
        <v/>
      </c>
      <c r="Z42" s="218" t="str">
        <f t="shared" ref="Z42:Z47" si="43">IF(U42="","",")")</f>
        <v/>
      </c>
      <c r="AA42" s="175" t="str">
        <f t="shared" ref="AA42:AA47" si="44">IF(AB42="","","(")</f>
        <v/>
      </c>
      <c r="AB42" s="183" t="str">
        <f t="shared" ref="AB42:AB47" si="45">IF(H42="","",H42)</f>
        <v/>
      </c>
      <c r="AC42" s="184" t="str">
        <f t="shared" ref="AC42:AC47" si="46">IF(AB42="","",",")</f>
        <v/>
      </c>
      <c r="AD42" s="225" t="str">
        <f t="shared" ref="AD42:AD47" si="47">IF(I42="","",I42)</f>
        <v/>
      </c>
      <c r="AE42" s="176" t="str">
        <f t="shared" ref="AE42:AE47" si="48">IF(AB42="","",",")</f>
        <v/>
      </c>
      <c r="AF42" s="168" t="str">
        <f t="shared" ref="AF42:AF47" si="49">IF(AB42="","",350)</f>
        <v/>
      </c>
      <c r="AG42" s="168" t="str">
        <f t="shared" ref="AG42:AG47" si="50">IF(AB42="","",")")</f>
        <v/>
      </c>
      <c r="AH42" s="179" t="str">
        <f t="shared" ref="AH42:AH47" si="51">IF(AI42="","","(")</f>
        <v/>
      </c>
      <c r="AI42" s="256" t="str">
        <f t="shared" ref="AI42:AI47" si="52">IF(J42="","",J42)</f>
        <v/>
      </c>
      <c r="AJ42" s="185" t="str">
        <f t="shared" ref="AJ42:AJ47" si="53">IF(AI42="","",",")</f>
        <v/>
      </c>
      <c r="AK42" s="185" t="str">
        <f t="shared" ref="AK42:AK47" si="54">IF(K42="","",K42)</f>
        <v/>
      </c>
      <c r="AL42" s="185" t="str">
        <f t="shared" ref="AL42:AL47" si="55">IF(AI42="","",",")</f>
        <v/>
      </c>
      <c r="AM42" s="185" t="str">
        <f t="shared" ref="AM42:AM47" si="56">IF(AI42="","",450)</f>
        <v/>
      </c>
      <c r="AN42" s="185" t="str">
        <f t="shared" ref="AN42:AN47" si="57">IF(AI42="","",")")</f>
        <v/>
      </c>
    </row>
    <row r="43" spans="2:40" ht="25.5" thickTop="1" thickBot="1" x14ac:dyDescent="0.4">
      <c r="B43" t="s">
        <v>2282</v>
      </c>
      <c r="C43" s="13" t="s">
        <v>3296</v>
      </c>
      <c r="D43" s="257" t="s">
        <v>1122</v>
      </c>
      <c r="E43" s="257"/>
      <c r="F43" s="258"/>
      <c r="G43" s="258"/>
      <c r="H43" s="257"/>
      <c r="I43" s="257"/>
      <c r="J43" s="296"/>
      <c r="K43" s="296"/>
      <c r="L43" s="271" t="str">
        <f t="shared" si="29"/>
        <v xml:space="preserve">            { line: "Y TÚ JORDÁN, PARA RETROCEDER,, (Sol,,15)", sC: "as"},</v>
      </c>
      <c r="M43" s="218" t="str">
        <f t="shared" si="30"/>
        <v>(</v>
      </c>
      <c r="N43" s="183" t="str">
        <f t="shared" si="31"/>
        <v>Sol</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5.5" thickTop="1" thickBot="1" x14ac:dyDescent="0.4">
      <c r="B44" t="s">
        <v>2282</v>
      </c>
      <c r="C44" s="13" t="s">
        <v>3297</v>
      </c>
      <c r="D44" s="257" t="s">
        <v>1113</v>
      </c>
      <c r="E44" s="257"/>
      <c r="F44" s="258"/>
      <c r="G44" s="258"/>
      <c r="H44" s="257"/>
      <c r="I44" s="257"/>
      <c r="J44" s="296"/>
      <c r="K44" s="296"/>
      <c r="L44" s="271" t="str">
        <f t="shared" si="29"/>
        <v xml:space="preserve">            { line: "VOSOTROS, MONTES QUE SALTÁIS COMO CARNEROS,, (Fa,,15)", sC: "as"},</v>
      </c>
      <c r="M44" s="218" t="str">
        <f t="shared" si="30"/>
        <v>(</v>
      </c>
      <c r="N44" s="183" t="str">
        <f t="shared" si="31"/>
        <v>Fa</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5.5" thickTop="1" thickBot="1" x14ac:dyDescent="0.4">
      <c r="B45" t="s">
        <v>2282</v>
      </c>
      <c r="C45" s="13" t="s">
        <v>3298</v>
      </c>
      <c r="D45" s="257" t="s">
        <v>2507</v>
      </c>
      <c r="E45" s="257"/>
      <c r="F45" s="258"/>
      <c r="G45" s="258"/>
      <c r="H45" s="257"/>
      <c r="I45" s="257"/>
      <c r="J45" s="296"/>
      <c r="K45" s="296"/>
      <c r="L45" s="271" t="str">
        <f t="shared" si="29"/>
        <v xml:space="preserve">            { line: "COLINAS, COMO CORDEROS?,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2: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2:40" ht="25.5" thickTop="1" thickBot="1" x14ac:dyDescent="0.4">
      <c r="B47" t="s">
        <v>2282</v>
      </c>
      <c r="C47" s="13" t="s">
        <v>3299</v>
      </c>
      <c r="D47" s="257" t="s">
        <v>1112</v>
      </c>
      <c r="E47" s="257"/>
      <c r="F47" s="258"/>
      <c r="G47" s="258"/>
      <c r="H47" s="257"/>
      <c r="I47" s="257"/>
      <c r="J47" s="296"/>
      <c r="K47" s="296"/>
      <c r="L47" s="271" t="str">
        <f t="shared" si="29"/>
        <v xml:space="preserve">            { line: "TIEMBLA TIERRA, TIEMBLA,, (La,,15)", sC: "as"},</v>
      </c>
      <c r="M47" s="218" t="str">
        <f t="shared" si="30"/>
        <v>(</v>
      </c>
      <c r="N47" s="183" t="str">
        <f t="shared" si="31"/>
        <v>La</v>
      </c>
      <c r="O47" s="216" t="str">
        <f t="shared" si="32"/>
        <v>,</v>
      </c>
      <c r="P47" s="225" t="str">
        <f t="shared" si="33"/>
        <v/>
      </c>
      <c r="Q47" s="217" t="str">
        <f t="shared" si="34"/>
        <v>,</v>
      </c>
      <c r="R47" s="168">
        <f t="shared" si="35"/>
        <v>15</v>
      </c>
      <c r="S47" s="218" t="str">
        <f t="shared" si="36"/>
        <v>)</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2:40" ht="25.5" thickTop="1" thickBot="1" x14ac:dyDescent="0.4">
      <c r="B48" t="s">
        <v>2282</v>
      </c>
      <c r="C48" s="13" t="s">
        <v>3300</v>
      </c>
      <c r="D48" s="257" t="s">
        <v>2407</v>
      </c>
      <c r="E48" s="257" t="s">
        <v>1121</v>
      </c>
      <c r="F48" s="258"/>
      <c r="G48" s="258" t="s">
        <v>2347</v>
      </c>
      <c r="H48" s="257" t="s">
        <v>1121</v>
      </c>
      <c r="I48" s="257"/>
      <c r="J48" s="296"/>
      <c r="K48" s="296"/>
      <c r="L48" s="271" t="str">
        <f t="shared" si="0"/>
        <v xml:space="preserve">            { line: "DELANTE DE DIOS QUE PASA,, (Fa#,m,15)Si(m,,350)", sC: "as"},</v>
      </c>
      <c r="M48" s="218" t="str">
        <f t="shared" si="1"/>
        <v>(</v>
      </c>
      <c r="N48" s="183" t="str">
        <f t="shared" si="2"/>
        <v>Fa#</v>
      </c>
      <c r="O48" s="216" t="str">
        <f t="shared" si="3"/>
        <v>,</v>
      </c>
      <c r="P48" s="225" t="str">
        <f t="shared" si="4"/>
        <v>m</v>
      </c>
      <c r="Q48" s="217" t="str">
        <f t="shared" si="5"/>
        <v>,</v>
      </c>
      <c r="R48" s="168">
        <f t="shared" si="6"/>
        <v>15</v>
      </c>
      <c r="S48" s="218" t="str">
        <f t="shared" si="7"/>
        <v>)</v>
      </c>
      <c r="T48" s="219" t="str">
        <f t="shared" si="8"/>
        <v/>
      </c>
      <c r="U48" s="181" t="str">
        <f t="shared" si="9"/>
        <v/>
      </c>
      <c r="V48" s="185" t="str">
        <f t="shared" si="10"/>
        <v/>
      </c>
      <c r="W48" s="177" t="str">
        <f t="shared" si="11"/>
        <v>Si</v>
      </c>
      <c r="X48" s="185" t="str">
        <f t="shared" si="12"/>
        <v/>
      </c>
      <c r="Y48" s="185" t="str">
        <f t="shared" si="13"/>
        <v/>
      </c>
      <c r="Z48" s="218" t="str">
        <f t="shared" si="14"/>
        <v/>
      </c>
      <c r="AA48" s="175" t="str">
        <f t="shared" si="15"/>
        <v>(</v>
      </c>
      <c r="AB48" s="183" t="str">
        <f t="shared" si="16"/>
        <v>m</v>
      </c>
      <c r="AC48" s="184" t="str">
        <f t="shared" si="17"/>
        <v>,</v>
      </c>
      <c r="AD48" s="225" t="str">
        <f t="shared" si="18"/>
        <v/>
      </c>
      <c r="AE48" s="176" t="str">
        <f t="shared" si="19"/>
        <v>,</v>
      </c>
      <c r="AF48" s="168">
        <f t="shared" si="20"/>
        <v>350</v>
      </c>
      <c r="AG48" s="168" t="str">
        <f t="shared" si="21"/>
        <v>)</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3301</v>
      </c>
      <c r="D49" s="257" t="s">
        <v>1114</v>
      </c>
      <c r="E49" s="257"/>
      <c r="F49" s="258" t="s">
        <v>1112</v>
      </c>
      <c r="G49" s="258"/>
      <c r="H49" s="257"/>
      <c r="I49" s="257"/>
      <c r="J49" s="296"/>
      <c r="K49" s="296"/>
      <c r="L49" s="271" t="str">
        <f>IF(C49="","",_xlfn.CONCAT("            { line: ","""",C49,", ",M49:AN49,""", sC: ","""",B49,"""},"))</f>
        <v xml:space="preserve">            { line: "DELANTE DEL DIOS DE JACOB,, (Re,,15)(La,,250)", sC: "as"},</v>
      </c>
      <c r="M49" s="218" t="str">
        <f t="shared" si="1"/>
        <v>(</v>
      </c>
      <c r="N49" s="183" t="str">
        <f t="shared" si="2"/>
        <v>Re</v>
      </c>
      <c r="O49" s="216" t="str">
        <f t="shared" si="3"/>
        <v>,</v>
      </c>
      <c r="P49" s="225" t="str">
        <f t="shared" si="4"/>
        <v/>
      </c>
      <c r="Q49" s="217" t="str">
        <f t="shared" si="5"/>
        <v>,</v>
      </c>
      <c r="R49" s="168">
        <f t="shared" si="6"/>
        <v>15</v>
      </c>
      <c r="S49" s="218" t="str">
        <f t="shared" si="7"/>
        <v>)</v>
      </c>
      <c r="T49" s="219" t="str">
        <f t="shared" si="8"/>
        <v>(</v>
      </c>
      <c r="U49" s="181" t="str">
        <f t="shared" si="9"/>
        <v>La</v>
      </c>
      <c r="V49" s="185" t="str">
        <f t="shared" si="10"/>
        <v>,</v>
      </c>
      <c r="W49" s="177" t="str">
        <f t="shared" si="11"/>
        <v/>
      </c>
      <c r="X49" s="185" t="str">
        <f t="shared" si="12"/>
        <v>,</v>
      </c>
      <c r="Y49" s="185">
        <f t="shared" si="13"/>
        <v>250</v>
      </c>
      <c r="Z49" s="218" t="str">
        <f t="shared" si="14"/>
        <v>)</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3302</v>
      </c>
      <c r="D50" s="257" t="s">
        <v>1122</v>
      </c>
      <c r="E50" s="257"/>
      <c r="F50" s="258" t="s">
        <v>2407</v>
      </c>
      <c r="G50" s="258"/>
      <c r="H50" s="257"/>
      <c r="I50" s="257"/>
      <c r="J50" s="296"/>
      <c r="K50" s="296"/>
      <c r="L50" s="271" t="str">
        <f>IF(C50="","",_xlfn.CONCAT("            { line: ","""",C50,", ",M50:AN50,""", sC: ","""",B50,"""},"))</f>
        <v xml:space="preserve">            { line: "QUE HACE BROTAR DE LA ROCA EL AGUA., (Sol,,15)(Fa#,,250)", sC: "as"},</v>
      </c>
      <c r="M50" s="218" t="str">
        <f t="shared" si="1"/>
        <v>(</v>
      </c>
      <c r="N50" s="183" t="str">
        <f t="shared" si="2"/>
        <v>Sol</v>
      </c>
      <c r="O50" s="216" t="str">
        <f t="shared" si="3"/>
        <v>,</v>
      </c>
      <c r="P50" s="225" t="str">
        <f t="shared" si="4"/>
        <v/>
      </c>
      <c r="Q50" s="217" t="str">
        <f t="shared" si="5"/>
        <v>,</v>
      </c>
      <c r="R50" s="168">
        <f t="shared" si="6"/>
        <v>15</v>
      </c>
      <c r="S50" s="218" t="str">
        <f t="shared" si="7"/>
        <v>)</v>
      </c>
      <c r="T50" s="219" t="str">
        <f t="shared" si="8"/>
        <v>(</v>
      </c>
      <c r="U50" s="181" t="str">
        <f t="shared" si="9"/>
        <v>Fa#</v>
      </c>
      <c r="V50" s="185" t="str">
        <f t="shared" si="10"/>
        <v>,</v>
      </c>
      <c r="W50" s="177" t="str">
        <f t="shared" si="11"/>
        <v/>
      </c>
      <c r="X50" s="185" t="str">
        <f t="shared" si="12"/>
        <v>,</v>
      </c>
      <c r="Y50" s="185">
        <f t="shared" si="13"/>
        <v>250</v>
      </c>
      <c r="Z50" s="218" t="str">
        <f t="shared" si="14"/>
        <v>)</v>
      </c>
      <c r="AA50" s="175" t="str">
        <f t="shared" si="15"/>
        <v/>
      </c>
      <c r="AB50" s="183" t="str">
        <f t="shared" si="16"/>
        <v/>
      </c>
      <c r="AC50" s="184" t="str">
        <f t="shared" si="17"/>
        <v/>
      </c>
      <c r="AD50" s="225" t="str">
        <f t="shared" si="18"/>
        <v/>
      </c>
      <c r="AE50" s="176" t="str">
        <f t="shared" si="19"/>
        <v/>
      </c>
      <c r="AF50" s="168" t="str">
        <f t="shared" si="20"/>
        <v/>
      </c>
      <c r="AG50" s="168" t="str">
        <f t="shared" si="21"/>
        <v/>
      </c>
      <c r="AH50" s="179" t="str">
        <f t="shared" si="22"/>
        <v/>
      </c>
      <c r="AI50" s="256" t="str">
        <f t="shared" si="23"/>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1"/>
        <v/>
      </c>
      <c r="N51" s="183" t="str">
        <f t="shared" si="2"/>
        <v/>
      </c>
      <c r="O51" s="216" t="str">
        <f t="shared" si="3"/>
        <v/>
      </c>
      <c r="P51" s="225" t="str">
        <f t="shared" si="4"/>
        <v/>
      </c>
      <c r="Q51" s="217" t="str">
        <f t="shared" si="5"/>
        <v/>
      </c>
      <c r="R51" s="168" t="str">
        <f t="shared" si="6"/>
        <v/>
      </c>
      <c r="S51" s="218" t="str">
        <f t="shared" si="7"/>
        <v/>
      </c>
      <c r="T51" s="219" t="str">
        <f t="shared" si="8"/>
        <v/>
      </c>
      <c r="U51" s="181" t="str">
        <f t="shared" si="9"/>
        <v/>
      </c>
      <c r="V51" s="185" t="str">
        <f t="shared" si="10"/>
        <v/>
      </c>
      <c r="W51" s="177" t="str">
        <f t="shared" si="11"/>
        <v/>
      </c>
      <c r="X51" s="185" t="str">
        <f t="shared" si="12"/>
        <v/>
      </c>
      <c r="Y51" s="185" t="str">
        <f t="shared" si="13"/>
        <v/>
      </c>
      <c r="Z51" s="218" t="str">
        <f t="shared" si="14"/>
        <v/>
      </c>
      <c r="AA51" s="175" t="str">
        <f t="shared" si="15"/>
        <v/>
      </c>
      <c r="AB51" s="183" t="str">
        <f t="shared" si="16"/>
        <v/>
      </c>
      <c r="AC51" s="184" t="str">
        <f t="shared" si="17"/>
        <v/>
      </c>
      <c r="AD51" s="225" t="str">
        <f t="shared" si="18"/>
        <v/>
      </c>
      <c r="AE51" s="176" t="str">
        <f t="shared" si="19"/>
        <v/>
      </c>
      <c r="AF51" s="168" t="str">
        <f t="shared" si="20"/>
        <v/>
      </c>
      <c r="AG51" s="168" t="str">
        <f t="shared" si="21"/>
        <v/>
      </c>
      <c r="AH51" s="179" t="str">
        <f t="shared" si="22"/>
        <v/>
      </c>
      <c r="AI51" s="256" t="str">
        <f t="shared" si="23"/>
        <v/>
      </c>
      <c r="AJ51" s="185" t="str">
        <f t="shared" si="24"/>
        <v/>
      </c>
      <c r="AK51" s="185" t="str">
        <f t="shared" si="25"/>
        <v/>
      </c>
      <c r="AL51" s="185" t="str">
        <f t="shared" si="26"/>
        <v/>
      </c>
      <c r="AM51" s="185" t="str">
        <f t="shared" si="27"/>
        <v/>
      </c>
      <c r="AN51" s="185" t="str">
        <f t="shared" si="28"/>
        <v/>
      </c>
    </row>
    <row r="52" spans="1:40" ht="24" customHeight="1" thickTop="1" x14ac:dyDescent="0.4">
      <c r="B52" s="211"/>
      <c r="C52" s="211"/>
      <c r="D52" s="211"/>
      <c r="E52" s="211"/>
      <c r="F52" s="211"/>
      <c r="G52" s="211"/>
      <c r="H52" s="211"/>
      <c r="I52" s="211"/>
      <c r="J52" s="211"/>
      <c r="K52" s="211"/>
      <c r="L52" s="213" t="str">
        <f ca="1">_xlfn.CONCAT("]}, // ULTIMA LINEA DEL CANTO: ",L1)</f>
        <v>]}, // ULTIMA LINEA DEL CANTO: CUANDO ISRAEL SALIÓ DE EGIPTO</v>
      </c>
      <c r="M52" s="211"/>
    </row>
    <row r="53" spans="1:40" ht="20.25" x14ac:dyDescent="0.25">
      <c r="L53" s="214" t="s">
        <v>2316</v>
      </c>
      <c r="M53" s="166"/>
    </row>
    <row r="54" spans="1:40" x14ac:dyDescent="0.25">
      <c r="M5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09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B8CEA7E-B719-42AD-831D-005D3695840F}">
          <x14:formula1>
            <xm:f>List!$B$1:$B$4</xm:f>
          </x14:formula1>
          <xm:sqref>C12</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06"/>
  <sheetViews>
    <sheetView tabSelected="1" zoomScaleNormal="100" workbookViewId="0">
      <pane xSplit="2" ySplit="1" topLeftCell="C45" activePane="bottomRight" state="frozen"/>
      <selection pane="topRight" activeCell="C1" sqref="C1"/>
      <selection pane="bottomLeft" activeCell="A2" sqref="A2"/>
      <selection pane="bottomRight" activeCell="C67" sqref="C6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45</v>
      </c>
      <c r="E1" s="148"/>
      <c r="F1" s="148"/>
      <c r="G1" s="148"/>
      <c r="H1" s="148"/>
      <c r="I1" s="148"/>
      <c r="J1" s="148"/>
      <c r="K1" s="148"/>
      <c r="L1" s="165" t="str">
        <f ca="1">VLOOKUP(C1,'[1]Codigo Canto'!A3:AQ236,38,FALSE)</f>
        <v>DAYENÚ</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DAYENÚ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164" t="str">
        <f ca="1">_xlfn.CONCAT("        id: ","""",C7,"""",",")</f>
        <v xml:space="preserve">        id: "dayenu",</v>
      </c>
    </row>
    <row r="8" spans="2:32" ht="23.25" x14ac:dyDescent="0.25">
      <c r="C8" t="str">
        <f ca="1">PROPER(L1)</f>
        <v>Dayenú</v>
      </c>
      <c r="L8" s="164" t="str">
        <f ca="1">_xlfn.CONCAT("        tt: ","""",C8,"""",",")</f>
        <v xml:space="preserve">        tt: "Dayenú",</v>
      </c>
    </row>
    <row r="9" spans="2:32" ht="23.25" x14ac:dyDescent="0.25">
      <c r="C9" t="str">
        <f ca="1">PROPER(L1)</f>
        <v>Dayenú</v>
      </c>
      <c r="L9" s="164" t="str">
        <f ca="1">_xlfn.CONCAT("        title: ","""",C9,"""",",")</f>
        <v xml:space="preserve">        title: "Dayenú",</v>
      </c>
    </row>
    <row r="10" spans="2:32" ht="23.25" x14ac:dyDescent="0.25">
      <c r="C10" t="str">
        <f ca="1">VLOOKUP(C1,'[1]Codigo Canto'!A3:AQ236,12,FALSE)</f>
        <v>De la Hagadá de Pésaj hebrea</v>
      </c>
      <c r="L10" s="164" t="str">
        <f ca="1">_xlfn.CONCAT("        ","subtitle: ","""",C10,"""",",")</f>
        <v xml:space="preserve">        subtitle: "De la Hagadá de Pésaj hebrea",</v>
      </c>
    </row>
    <row r="11" spans="2:32" ht="23.25" x14ac:dyDescent="0.25">
      <c r="C11" t="str">
        <f ca="1">VLOOKUP(C1,[1]Codigo!A3:AP240,42,FALSE)</f>
        <v>category: ["PreCatecumenado","Cuaresma","Antiguo Testamento"],</v>
      </c>
      <c r="L11" s="164" t="str">
        <f ca="1">_xlfn.CONCAT("        ",C11)</f>
        <v xml:space="preserve">        category: ["PreCatecumenado","Cuaresma","Antiguo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VLOOKUP(C1,'[1]Codigo Canto'!A3:AP240,1,FALSE)</f>
        <v>45</v>
      </c>
      <c r="L16" s="164" t="str">
        <f ca="1">_xlfn.CONCAT("        dbno: ","""",C16,"""",",")</f>
        <v xml:space="preserve">        dbno: "45",</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dayenu</v>
      </c>
      <c r="L19" s="164" t="str">
        <f ca="1">_xlfn.CONCAT("        audioSrc: ","""/audio/",C19,".mp3""",",")</f>
        <v xml:space="preserve">        audioSrc: "/audio/dayenu.mp3",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44</v>
      </c>
      <c r="C26" t="str">
        <f ca="1">VLOOKUP(B26,[1]Buscador!A3:AP240,31,FALSE)</f>
        <v>/resucito/src/index.html?canto=cuandoisraelsaliodeegipto</v>
      </c>
      <c r="L26" s="164" t="str">
        <f ca="1">_xlfn.CONCAT("        ant: ","""",C26,"""",",")</f>
        <v xml:space="preserve">        ant: "/resucito/src/index.html?canto=cuandoisraelsaliodeegipto",</v>
      </c>
    </row>
    <row r="27" spans="2:40" ht="23.25" x14ac:dyDescent="0.25">
      <c r="B27">
        <f ca="1">+C1+1</f>
        <v>46</v>
      </c>
      <c r="C27" t="e">
        <f ca="1">VLOOKUP(B27,[1]Buscador!A3:AP240,31,FALSE)</f>
        <v>#N/A</v>
      </c>
      <c r="L27" s="164" t="e">
        <f ca="1">_xlfn.CONCAT("        sig: ","""",C27,"""",",")</f>
        <v>#N/A</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3304</v>
      </c>
      <c r="D30" s="257" t="s">
        <v>1111</v>
      </c>
      <c r="E30" s="257" t="s">
        <v>1121</v>
      </c>
      <c r="F30" s="258" t="s">
        <v>1112</v>
      </c>
      <c r="G30" s="258" t="s">
        <v>1121</v>
      </c>
      <c r="H30" s="257" t="s">
        <v>1111</v>
      </c>
      <c r="I30" s="257" t="s">
        <v>1121</v>
      </c>
      <c r="J30" s="296"/>
      <c r="K30" s="296"/>
      <c r="L30" s="271" t="str">
        <f t="shared" ref="L30:L52" si="0">IF(C30="","",_xlfn.CONCAT("            { line: ","""",C30,", ",M30:AN30,""", sC: ","""",B30,"""},"))</f>
        <v xml:space="preserve">            { line: "Cuántos bienes nos ha dado el Señor., (Mi,m,15)(La,m,250)(Mi,m,350)", sC: "tc"},</v>
      </c>
      <c r="M30" s="218" t="str">
        <f t="shared" ref="M30:M60" si="1">IF(N30="","","(")</f>
        <v>(</v>
      </c>
      <c r="N30" s="183" t="str">
        <f t="shared" ref="N30:N85" si="2">IF(D30="","",D30)</f>
        <v>Mi</v>
      </c>
      <c r="O30" s="216" t="str">
        <f t="shared" ref="O30:O60" si="3">IF(N30="","",",")</f>
        <v>,</v>
      </c>
      <c r="P30" s="225" t="str">
        <f t="shared" ref="P30:P85" si="4">IF(E30="","",E30)</f>
        <v>m</v>
      </c>
      <c r="Q30" s="217" t="str">
        <f t="shared" ref="Q30:Q60" si="5">IF(N30="","",",")</f>
        <v>,</v>
      </c>
      <c r="R30" s="168">
        <f t="shared" ref="R30:R60" si="6">IF(N30="","",15)</f>
        <v>15</v>
      </c>
      <c r="S30" s="218" t="str">
        <f t="shared" ref="S30:S60" si="7">IF(N30="","",")")</f>
        <v>)</v>
      </c>
      <c r="T30" s="219" t="str">
        <f t="shared" ref="T30:T60" si="8">IF(U30="","","(")</f>
        <v>(</v>
      </c>
      <c r="U30" s="181" t="str">
        <f t="shared" ref="U30:U85" si="9">IF(F30="","",F30)</f>
        <v>La</v>
      </c>
      <c r="V30" s="185" t="str">
        <f t="shared" ref="V30:V60" si="10">IF(U30="","",",")</f>
        <v>,</v>
      </c>
      <c r="W30" s="177" t="str">
        <f t="shared" ref="W30:W85" si="11">IF(G30="","",G30)</f>
        <v>m</v>
      </c>
      <c r="X30" s="185" t="str">
        <f t="shared" ref="X30:X60" si="12">IF(U30="","",",")</f>
        <v>,</v>
      </c>
      <c r="Y30" s="185">
        <f t="shared" ref="Y30:Y60" si="13">IF(U30="","",250)</f>
        <v>250</v>
      </c>
      <c r="Z30" s="218" t="str">
        <f t="shared" ref="Z30:Z60" si="14">IF(U30="","",")")</f>
        <v>)</v>
      </c>
      <c r="AA30" s="175" t="str">
        <f t="shared" ref="AA30:AA60" si="15">IF(AB30="","","(")</f>
        <v>(</v>
      </c>
      <c r="AB30" s="183" t="str">
        <f t="shared" ref="AB30:AB85" si="16">IF(H30="","",H30)</f>
        <v>Mi</v>
      </c>
      <c r="AC30" s="184" t="str">
        <f t="shared" ref="AC30:AC60" si="17">IF(AB30="","",",")</f>
        <v>,</v>
      </c>
      <c r="AD30" s="225" t="str">
        <f t="shared" ref="AD30:AD60" si="18">IF(I30="","",I30)</f>
        <v>m</v>
      </c>
      <c r="AE30" s="176" t="str">
        <f t="shared" ref="AE30:AE60" si="19">IF(AB30="","",",")</f>
        <v>,</v>
      </c>
      <c r="AF30" s="168">
        <f t="shared" ref="AF30:AF60" si="20">IF(AB30="","",350)</f>
        <v>350</v>
      </c>
      <c r="AG30" s="168" t="str">
        <f t="shared" ref="AG30:AG60" si="21">IF(AB30="","",")")</f>
        <v>)</v>
      </c>
      <c r="AH30" s="179" t="str">
        <f t="shared" ref="AH30:AH60" si="22">IF(AI30="","","(")</f>
        <v/>
      </c>
      <c r="AI30" s="256" t="str">
        <f t="shared" ref="AI30:AI85" si="23">IF(J30="","",J30)</f>
        <v/>
      </c>
      <c r="AJ30" s="185" t="str">
        <f t="shared" ref="AJ30:AJ60" si="24">IF(AI30="","",",")</f>
        <v/>
      </c>
      <c r="AK30" s="185" t="str">
        <f t="shared" ref="AK30:AK60" si="25">IF(K30="","",K30)</f>
        <v/>
      </c>
      <c r="AL30" s="185" t="str">
        <f t="shared" ref="AL30:AL60" si="26">IF(AI30="","",",")</f>
        <v/>
      </c>
      <c r="AM30" s="185" t="str">
        <f t="shared" ref="AM30:AM60" si="27">IF(AI30="","",450)</f>
        <v/>
      </c>
      <c r="AN30" s="185" t="str">
        <f t="shared" ref="AN30:AN60" si="28">IF(AI30="","",")")</f>
        <v/>
      </c>
    </row>
    <row r="31" spans="2:40" ht="25.5" thickTop="1" thickBot="1" x14ac:dyDescent="0.4">
      <c r="B31" t="s">
        <v>2584</v>
      </c>
      <c r="C31" s="13" t="s">
        <v>3305</v>
      </c>
      <c r="D31" s="257" t="s">
        <v>1112</v>
      </c>
      <c r="E31" s="257" t="s">
        <v>1121</v>
      </c>
      <c r="F31" s="258"/>
      <c r="G31" s="258"/>
      <c r="H31" s="257"/>
      <c r="I31" s="257"/>
      <c r="J31" s="296"/>
      <c r="K31" s="296"/>
      <c r="L31" s="271" t="str">
        <f t="shared" si="0"/>
        <v xml:space="preserve">            { line: "CUÁNTOS BIENES, (La,m,15)", sC: "ta as"},</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2282</v>
      </c>
      <c r="C32" s="13" t="s">
        <v>3306</v>
      </c>
      <c r="D32" s="257" t="s">
        <v>1111</v>
      </c>
      <c r="E32" s="257" t="s">
        <v>1121</v>
      </c>
      <c r="F32" s="258"/>
      <c r="G32" s="258"/>
      <c r="H32" s="257"/>
      <c r="I32" s="257"/>
      <c r="J32" s="296"/>
      <c r="K32" s="296"/>
      <c r="L32" s="271" t="str">
        <f>IF(C32="","",_xlfn.CONCAT("            { line: ","""",C32,", ",M32:AN32,""", sC: ","""",B32,"""},"))</f>
        <v xml:space="preserve">            { line: "NOS HA DADO EL SEÑOR., (Mi,m,15)", sC: "as"},</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B33" t="s">
        <v>2540</v>
      </c>
      <c r="C33" s="13" t="s">
        <v>3304</v>
      </c>
      <c r="D33" s="257" t="s">
        <v>1114</v>
      </c>
      <c r="E33" s="257"/>
      <c r="F33" s="258" t="s">
        <v>1131</v>
      </c>
      <c r="G33" s="258"/>
      <c r="H33" s="257" t="s">
        <v>1111</v>
      </c>
      <c r="I33" s="257" t="s">
        <v>1121</v>
      </c>
      <c r="J33" s="296"/>
      <c r="K33" s="296"/>
      <c r="L33" s="271" t="str">
        <f>IF(C33="","",_xlfn.CONCAT("            { line: ","""",C33,", ",M33:AN33,""", sC: ","""",B33,"""},"))</f>
        <v xml:space="preserve">            { line: "Cuántos bienes nos ha dado el Señor., (Re,,15)(Do,,250)(Mi,m,350)", sC: "tc"},</v>
      </c>
      <c r="M33" s="218" t="str">
        <f t="shared" si="1"/>
        <v>(</v>
      </c>
      <c r="N33" s="183" t="str">
        <f t="shared" si="2"/>
        <v>Re</v>
      </c>
      <c r="O33" s="216" t="str">
        <f t="shared" si="3"/>
        <v>,</v>
      </c>
      <c r="P33" s="225" t="str">
        <f t="shared" si="4"/>
        <v/>
      </c>
      <c r="Q33" s="217" t="str">
        <f t="shared" si="5"/>
        <v>,</v>
      </c>
      <c r="R33" s="168">
        <f t="shared" si="6"/>
        <v>15</v>
      </c>
      <c r="S33" s="218" t="str">
        <f t="shared" si="7"/>
        <v>)</v>
      </c>
      <c r="T33" s="219" t="str">
        <f t="shared" si="8"/>
        <v>(</v>
      </c>
      <c r="U33" s="181" t="str">
        <f t="shared" si="9"/>
        <v>Do</v>
      </c>
      <c r="V33" s="185" t="str">
        <f t="shared" si="10"/>
        <v>,</v>
      </c>
      <c r="W33" s="177" t="str">
        <f t="shared" si="11"/>
        <v/>
      </c>
      <c r="X33" s="185" t="str">
        <f t="shared" si="12"/>
        <v>,</v>
      </c>
      <c r="Y33" s="185">
        <f t="shared" si="13"/>
        <v>250</v>
      </c>
      <c r="Z33" s="218" t="str">
        <f t="shared" si="14"/>
        <v>)</v>
      </c>
      <c r="AA33" s="175" t="str">
        <f t="shared" si="15"/>
        <v>(</v>
      </c>
      <c r="AB33" s="183" t="str">
        <f t="shared" si="16"/>
        <v>Mi</v>
      </c>
      <c r="AC33" s="184" t="str">
        <f t="shared" si="17"/>
        <v>,</v>
      </c>
      <c r="AD33" s="225" t="str">
        <f t="shared" si="18"/>
        <v>m</v>
      </c>
      <c r="AE33" s="176" t="str">
        <f t="shared" si="19"/>
        <v>,</v>
      </c>
      <c r="AF33" s="168">
        <f t="shared" si="20"/>
        <v>350</v>
      </c>
      <c r="AG33" s="168" t="str">
        <f t="shared" si="21"/>
        <v>)</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2584</v>
      </c>
      <c r="C34" s="13" t="s">
        <v>3305</v>
      </c>
      <c r="D34" s="257" t="s">
        <v>1114</v>
      </c>
      <c r="E34" s="257"/>
      <c r="F34" s="258"/>
      <c r="G34" s="258"/>
      <c r="H34" s="257"/>
      <c r="I34" s="257"/>
      <c r="J34" s="296"/>
      <c r="K34" s="296"/>
      <c r="L34" s="271" t="str">
        <f t="shared" ref="L34:L51" si="29">IF(C34="","",_xlfn.CONCAT("            { line: ","""",C34,", ",M34:AN34,""", sC: ","""",B34,"""},"))</f>
        <v xml:space="preserve">            { line: "CUÁNTOS BIENES, (Re,,15)", sC: "ta as"},</v>
      </c>
      <c r="M34" s="218" t="str">
        <f t="shared" si="1"/>
        <v>(</v>
      </c>
      <c r="N34" s="183" t="str">
        <f t="shared" si="2"/>
        <v>Re</v>
      </c>
      <c r="O34" s="216" t="str">
        <f t="shared" si="3"/>
        <v>,</v>
      </c>
      <c r="P34" s="225" t="str">
        <f t="shared" si="4"/>
        <v/>
      </c>
      <c r="Q34" s="217" t="str">
        <f t="shared" si="5"/>
        <v>,</v>
      </c>
      <c r="R34" s="168">
        <f t="shared" si="6"/>
        <v>15</v>
      </c>
      <c r="S34" s="218" t="str">
        <f t="shared" si="7"/>
        <v>)</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5.5" thickTop="1" thickBot="1" x14ac:dyDescent="0.4">
      <c r="B35" t="s">
        <v>2282</v>
      </c>
      <c r="C35" s="13" t="s">
        <v>3306</v>
      </c>
      <c r="D35" s="257" t="s">
        <v>1131</v>
      </c>
      <c r="E35" s="257"/>
      <c r="F35" s="258" t="s">
        <v>1111</v>
      </c>
      <c r="G35" s="258" t="s">
        <v>1121</v>
      </c>
      <c r="H35" s="257"/>
      <c r="I35" s="257"/>
      <c r="J35" s="296"/>
      <c r="K35" s="296"/>
      <c r="L35" s="271" t="str">
        <f t="shared" si="29"/>
        <v xml:space="preserve">            { line: "NOS HA DADO EL SEÑOR., (Do,,15)(Mi,m,250)", sC: "as"},</v>
      </c>
      <c r="M35" s="218" t="str">
        <f>IF(N35="","","(")</f>
        <v>(</v>
      </c>
      <c r="N35" s="183" t="str">
        <f>IF(D35="","",D35)</f>
        <v>Do</v>
      </c>
      <c r="O35" s="216" t="str">
        <f>IF(N35="","",",")</f>
        <v>,</v>
      </c>
      <c r="P35" s="225" t="str">
        <f>IF(E35="","",E35)</f>
        <v/>
      </c>
      <c r="Q35" s="217" t="str">
        <f>IF(N35="","",",")</f>
        <v>,</v>
      </c>
      <c r="R35" s="168">
        <f>IF(N35="","",15)</f>
        <v>15</v>
      </c>
      <c r="S35" s="218" t="str">
        <f>IF(N35="","",")")</f>
        <v>)</v>
      </c>
      <c r="T35" s="219" t="str">
        <f>IF(U35="","","(")</f>
        <v>(</v>
      </c>
      <c r="U35" s="181" t="str">
        <f>IF(F35="","",F35)</f>
        <v>Mi</v>
      </c>
      <c r="V35" s="185" t="str">
        <f>IF(U35="","",",")</f>
        <v>,</v>
      </c>
      <c r="W35" s="177" t="str">
        <f>IF(G35="","",G35)</f>
        <v>m</v>
      </c>
      <c r="X35" s="185" t="str">
        <f>IF(U35="","",",")</f>
        <v>,</v>
      </c>
      <c r="Y35" s="185">
        <f>IF(U35="","",250)</f>
        <v>250</v>
      </c>
      <c r="Z35" s="218" t="str">
        <f>IF(U35="","",")")</f>
        <v>)</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2540</v>
      </c>
      <c r="C37" s="13" t="s">
        <v>3307</v>
      </c>
      <c r="D37" s="257" t="s">
        <v>1112</v>
      </c>
      <c r="E37" s="257" t="s">
        <v>1121</v>
      </c>
      <c r="F37" s="258" t="s">
        <v>2347</v>
      </c>
      <c r="G37" s="258">
        <v>7</v>
      </c>
      <c r="H37" s="257"/>
      <c r="I37" s="257"/>
      <c r="J37" s="296"/>
      <c r="K37" s="296"/>
      <c r="L37" s="271" t="str">
        <f t="shared" si="29"/>
        <v xml:space="preserve">            { line: "Si Cristo nos hubiera hecho salir de Egipto, (La,m,15)(Si,7,250)", sC: "tc"},</v>
      </c>
      <c r="M37" s="218" t="str">
        <f>IF(N37="","","(")</f>
        <v>(</v>
      </c>
      <c r="N37" s="183" t="str">
        <f>IF(D37="","",D37)</f>
        <v>La</v>
      </c>
      <c r="O37" s="216" t="str">
        <f>IF(N37="","",",")</f>
        <v>,</v>
      </c>
      <c r="P37" s="225" t="str">
        <f>IF(E37="","",E37)</f>
        <v>m</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5.5" thickTop="1" thickBot="1" x14ac:dyDescent="0.4">
      <c r="C38" s="13" t="s">
        <v>3308</v>
      </c>
      <c r="D38" s="257" t="s">
        <v>1111</v>
      </c>
      <c r="E38" s="257" t="s">
        <v>1121</v>
      </c>
      <c r="F38" s="258"/>
      <c r="G38" s="258"/>
      <c r="H38" s="257"/>
      <c r="I38" s="257"/>
      <c r="J38" s="296"/>
      <c r="K38" s="296"/>
      <c r="L38" s="271" t="str">
        <f t="shared" si="29"/>
        <v xml:space="preserve">            { line: "y no hubiera hecho justicia del Faraón:, (Mi,m,15)", sC: ""},</v>
      </c>
      <c r="M38" s="218" t="str">
        <f>IF(N38="","","(")</f>
        <v>(</v>
      </c>
      <c r="N38" s="183" t="str">
        <f>IF(D38="","",D38)</f>
        <v>Mi</v>
      </c>
      <c r="O38" s="216" t="str">
        <f>IF(N38="","",",")</f>
        <v>,</v>
      </c>
      <c r="P38" s="225" t="str">
        <f>IF(E38="","",E38)</f>
        <v>m</v>
      </c>
      <c r="Q38" s="217" t="str">
        <f>IF(N38="","",",")</f>
        <v>,</v>
      </c>
      <c r="R38" s="168">
        <f>IF(N38="","",15)</f>
        <v>15</v>
      </c>
      <c r="S38" s="218" t="str">
        <f>IF(N38="","",")")</f>
        <v>)</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5.5" thickTop="1" thickBot="1" x14ac:dyDescent="0.4">
      <c r="B39" t="s">
        <v>2584</v>
      </c>
      <c r="C39" s="13" t="s">
        <v>3309</v>
      </c>
      <c r="D39" s="257" t="s">
        <v>1114</v>
      </c>
      <c r="E39" s="257"/>
      <c r="F39" s="258" t="s">
        <v>1131</v>
      </c>
      <c r="G39" s="258"/>
      <c r="H39" s="257"/>
      <c r="I39" s="257"/>
      <c r="J39" s="296"/>
      <c r="K39" s="296"/>
      <c r="L39" s="271" t="str">
        <f t="shared" si="29"/>
        <v xml:space="preserve">            { line: "ESO NOS HABRÍA BASTADO,, (Re,,15)(Do,,250)", sC: "ta as"},</v>
      </c>
      <c r="M39" s="218" t="str">
        <f>IF(N39="","","(")</f>
        <v>(</v>
      </c>
      <c r="N39" s="183" t="str">
        <f>IF(D39="","",D39)</f>
        <v>Re</v>
      </c>
      <c r="O39" s="216" t="str">
        <f>IF(N39="","",",")</f>
        <v>,</v>
      </c>
      <c r="P39" s="225" t="str">
        <f>IF(E39="","",E39)</f>
        <v/>
      </c>
      <c r="Q39" s="217" t="str">
        <f>IF(N39="","",",")</f>
        <v>,</v>
      </c>
      <c r="R39" s="168">
        <f>IF(N39="","",15)</f>
        <v>15</v>
      </c>
      <c r="S39" s="218" t="str">
        <f>IF(N39="","",")")</f>
        <v>)</v>
      </c>
      <c r="T39" s="219" t="str">
        <f>IF(U39="","","(")</f>
        <v>(</v>
      </c>
      <c r="U39" s="181" t="str">
        <f>IF(F39="","",F39)</f>
        <v>Do</v>
      </c>
      <c r="V39" s="185" t="str">
        <f>IF(U39="","",",")</f>
        <v>,</v>
      </c>
      <c r="W39" s="177" t="str">
        <f>IF(G39="","",G39)</f>
        <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5.5" thickTop="1" thickBot="1" x14ac:dyDescent="0.4">
      <c r="B40" t="s">
        <v>2282</v>
      </c>
      <c r="C40" s="13" t="s">
        <v>3310</v>
      </c>
      <c r="D40" s="257" t="s">
        <v>1111</v>
      </c>
      <c r="E40" s="257" t="s">
        <v>1121</v>
      </c>
      <c r="F40" s="258"/>
      <c r="G40" s="258"/>
      <c r="H40" s="257"/>
      <c r="I40" s="257"/>
      <c r="J40" s="296"/>
      <c r="K40" s="296"/>
      <c r="L40" s="271" t="str">
        <f t="shared" si="29"/>
        <v xml:space="preserve">            { line: "NOS HABRÍA BASTADO., (Mi,m,15)", sC: "as"},</v>
      </c>
      <c r="M40" s="218" t="str">
        <f>IF(N40="","","(")</f>
        <v>(</v>
      </c>
      <c r="N40" s="183" t="str">
        <f>IF(D40="","",D40)</f>
        <v>Mi</v>
      </c>
      <c r="O40" s="216" t="str">
        <f>IF(N40="","",",")</f>
        <v>,</v>
      </c>
      <c r="P40" s="225" t="str">
        <f>IF(E40="","",E40)</f>
        <v>m</v>
      </c>
      <c r="Q40" s="217" t="str">
        <f>IF(N40="","",",")</f>
        <v>,</v>
      </c>
      <c r="R40" s="168">
        <f>IF(N40="","",15)</f>
        <v>15</v>
      </c>
      <c r="S40" s="218" t="str">
        <f>IF(N40="","",")")</f>
        <v>)</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2:40" ht="25.5" thickTop="1" thickBot="1" x14ac:dyDescent="0.4">
      <c r="B41" t="s">
        <v>2282</v>
      </c>
      <c r="C41" s="13" t="s">
        <v>3311</v>
      </c>
      <c r="D41" s="257" t="s">
        <v>1114</v>
      </c>
      <c r="E41" s="257"/>
      <c r="F41" s="258" t="s">
        <v>1131</v>
      </c>
      <c r="G41" s="258"/>
      <c r="H41" s="257" t="s">
        <v>1111</v>
      </c>
      <c r="I41" s="257" t="s">
        <v>1121</v>
      </c>
      <c r="J41" s="296"/>
      <c r="K41" s="296"/>
      <c r="L41" s="271" t="str">
        <f t="shared" si="29"/>
        <v xml:space="preserve">            { line: "DAYENÚ,DAYENÚ,DAYENÚ., (Re,,15)(Do,,250)(Mi,m,350)", sC: "as"},</v>
      </c>
      <c r="M41" s="218" t="str">
        <f t="shared" ref="M41:M51" si="30">IF(N41="","","(")</f>
        <v>(</v>
      </c>
      <c r="N41" s="183" t="str">
        <f t="shared" ref="N41:N51" si="31">IF(D41="","",D41)</f>
        <v>Re</v>
      </c>
      <c r="O41" s="216" t="str">
        <f t="shared" ref="O41:O51" si="32">IF(N41="","",",")</f>
        <v>,</v>
      </c>
      <c r="P41" s="225" t="str">
        <f t="shared" ref="P41:P51" si="33">IF(E41="","",E41)</f>
        <v/>
      </c>
      <c r="Q41" s="217" t="str">
        <f t="shared" ref="Q41:Q51" si="34">IF(N41="","",",")</f>
        <v>,</v>
      </c>
      <c r="R41" s="168">
        <f t="shared" ref="R41:R51" si="35">IF(N41="","",15)</f>
        <v>15</v>
      </c>
      <c r="S41" s="218" t="str">
        <f t="shared" ref="S41:S51" si="36">IF(N41="","",")")</f>
        <v>)</v>
      </c>
      <c r="T41" s="219" t="str">
        <f t="shared" ref="T41:T51" si="37">IF(U41="","","(")</f>
        <v>(</v>
      </c>
      <c r="U41" s="181" t="str">
        <f t="shared" ref="U41:U51" si="38">IF(F41="","",F41)</f>
        <v>Do</v>
      </c>
      <c r="V41" s="185" t="str">
        <f t="shared" ref="V41:V51" si="39">IF(U41="","",",")</f>
        <v>,</v>
      </c>
      <c r="W41" s="177" t="str">
        <f t="shared" ref="W41:W51" si="40">IF(G41="","",G41)</f>
        <v/>
      </c>
      <c r="X41" s="185" t="str">
        <f t="shared" ref="X41:X51" si="41">IF(U41="","",",")</f>
        <v>,</v>
      </c>
      <c r="Y41" s="185">
        <f t="shared" ref="Y41:Y51" si="42">IF(U41="","",250)</f>
        <v>250</v>
      </c>
      <c r="Z41" s="218" t="str">
        <f t="shared" ref="Z41:Z51" si="43">IF(U41="","",")")</f>
        <v>)</v>
      </c>
      <c r="AA41" s="175" t="str">
        <f t="shared" ref="AA41:AA51" si="44">IF(AB41="","","(")</f>
        <v>(</v>
      </c>
      <c r="AB41" s="183" t="str">
        <f t="shared" ref="AB41:AB51" si="45">IF(H41="","",H41)</f>
        <v>Mi</v>
      </c>
      <c r="AC41" s="184" t="str">
        <f t="shared" ref="AC41:AC51" si="46">IF(AB41="","",",")</f>
        <v>,</v>
      </c>
      <c r="AD41" s="225" t="str">
        <f t="shared" ref="AD41:AD51" si="47">IF(I41="","",I41)</f>
        <v>m</v>
      </c>
      <c r="AE41" s="176" t="str">
        <f t="shared" ref="AE41:AE51" si="48">IF(AB41="","",",")</f>
        <v>,</v>
      </c>
      <c r="AF41" s="168">
        <f t="shared" ref="AF41:AF51" si="49">IF(AB41="","",350)</f>
        <v>350</v>
      </c>
      <c r="AG41" s="168" t="str">
        <f t="shared" ref="AG41:AG51" si="50">IF(AB41="","",")")</f>
        <v>)</v>
      </c>
      <c r="AH41" s="179" t="str">
        <f t="shared" ref="AH41:AH51" si="51">IF(AI41="","","(")</f>
        <v/>
      </c>
      <c r="AI41" s="256" t="str">
        <f t="shared" ref="AI41:AI51" si="52">IF(J41="","",J41)</f>
        <v/>
      </c>
      <c r="AJ41" s="185" t="str">
        <f t="shared" ref="AJ41:AJ51" si="53">IF(AI41="","",",")</f>
        <v/>
      </c>
      <c r="AK41" s="185" t="str">
        <f t="shared" ref="AK41:AK51" si="54">IF(K41="","",K41)</f>
        <v/>
      </c>
      <c r="AL41" s="185" t="str">
        <f t="shared" ref="AL41:AL51" si="55">IF(AI41="","",",")</f>
        <v/>
      </c>
      <c r="AM41" s="185" t="str">
        <f t="shared" ref="AM41:AM51" si="56">IF(AI41="","",450)</f>
        <v/>
      </c>
      <c r="AN41" s="185" t="str">
        <f t="shared" ref="AN41:AN51" si="57">IF(AI41="","",")")</f>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2540</v>
      </c>
      <c r="C43" s="13" t="s">
        <v>3312</v>
      </c>
      <c r="D43" s="257" t="s">
        <v>1114</v>
      </c>
      <c r="E43" s="257"/>
      <c r="F43" s="258" t="s">
        <v>1131</v>
      </c>
      <c r="G43" s="258"/>
      <c r="H43" s="257"/>
      <c r="I43" s="257"/>
      <c r="J43" s="296"/>
      <c r="K43" s="296"/>
      <c r="L43" s="271" t="str">
        <f t="shared" si="29"/>
        <v xml:space="preserve">            { line: "Si hubiera hecho justicia del Faraón, (Re,,15)(Do,,250)", sC: "tc"},</v>
      </c>
      <c r="M43" s="218" t="str">
        <f t="shared" si="30"/>
        <v>(</v>
      </c>
      <c r="N43" s="183" t="str">
        <f t="shared" si="31"/>
        <v>Re</v>
      </c>
      <c r="O43" s="216" t="str">
        <f t="shared" si="32"/>
        <v>,</v>
      </c>
      <c r="P43" s="225" t="str">
        <f t="shared" si="33"/>
        <v/>
      </c>
      <c r="Q43" s="217" t="str">
        <f t="shared" si="34"/>
        <v>,</v>
      </c>
      <c r="R43" s="168">
        <f t="shared" si="35"/>
        <v>15</v>
      </c>
      <c r="S43" s="218" t="str">
        <f t="shared" si="36"/>
        <v>)</v>
      </c>
      <c r="T43" s="219" t="str">
        <f t="shared" si="37"/>
        <v>(</v>
      </c>
      <c r="U43" s="181" t="str">
        <f t="shared" si="38"/>
        <v>Do</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5.5" thickTop="1" thickBot="1" x14ac:dyDescent="0.4">
      <c r="C44" s="13" t="s">
        <v>3313</v>
      </c>
      <c r="D44" s="257" t="s">
        <v>2347</v>
      </c>
      <c r="E44" s="257">
        <v>7</v>
      </c>
      <c r="F44" s="258" t="s">
        <v>1111</v>
      </c>
      <c r="G44" s="258" t="s">
        <v>1121</v>
      </c>
      <c r="H44" s="257"/>
      <c r="I44" s="257"/>
      <c r="J44" s="296"/>
      <c r="K44" s="296"/>
      <c r="L44" s="271" t="str">
        <f t="shared" si="29"/>
        <v xml:space="preserve">            { line: "y no nos hubiera librado de todos los ídolos:, (Si,7,15)(Mi,m,250)", sC: ""},</v>
      </c>
      <c r="M44" s="218" t="str">
        <f t="shared" si="30"/>
        <v>(</v>
      </c>
      <c r="N44" s="183" t="str">
        <f t="shared" si="31"/>
        <v>Si</v>
      </c>
      <c r="O44" s="216" t="str">
        <f t="shared" si="32"/>
        <v>,</v>
      </c>
      <c r="P44" s="225">
        <f t="shared" si="33"/>
        <v>7</v>
      </c>
      <c r="Q44" s="217" t="str">
        <f t="shared" si="34"/>
        <v>,</v>
      </c>
      <c r="R44" s="168">
        <f t="shared" si="35"/>
        <v>15</v>
      </c>
      <c r="S44" s="218" t="str">
        <f t="shared" si="36"/>
        <v>)</v>
      </c>
      <c r="T44" s="219" t="str">
        <f t="shared" si="37"/>
        <v>(</v>
      </c>
      <c r="U44" s="181" t="str">
        <f t="shared" si="38"/>
        <v>Mi</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5.5" thickTop="1" thickBot="1" x14ac:dyDescent="0.4">
      <c r="C45" s="203" t="s">
        <v>2422</v>
      </c>
      <c r="D45" s="224"/>
      <c r="E45" s="224"/>
      <c r="F45" s="224"/>
      <c r="G45" s="224"/>
      <c r="H45" s="224"/>
      <c r="I45" s="224"/>
      <c r="J45" s="224"/>
      <c r="K45" s="224"/>
      <c r="L45" s="208" t="s">
        <v>2411</v>
      </c>
      <c r="M45" s="218" t="str">
        <f t="shared" si="30"/>
        <v/>
      </c>
      <c r="N45" s="183" t="str">
        <f t="shared" si="31"/>
        <v/>
      </c>
      <c r="O45" s="216" t="str">
        <f t="shared" si="32"/>
        <v/>
      </c>
      <c r="P45" s="225" t="str">
        <f t="shared" si="33"/>
        <v/>
      </c>
      <c r="Q45" s="217" t="str">
        <f t="shared" si="34"/>
        <v/>
      </c>
      <c r="R45" s="168" t="str">
        <f t="shared" si="35"/>
        <v/>
      </c>
      <c r="S45" s="218" t="str">
        <f t="shared" si="36"/>
        <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2:40" ht="25.5" thickTop="1" thickBot="1" x14ac:dyDescent="0.4">
      <c r="B46" t="s">
        <v>2584</v>
      </c>
      <c r="C46" s="333" t="s">
        <v>3309</v>
      </c>
      <c r="D46" s="329" t="s">
        <v>1114</v>
      </c>
      <c r="E46" s="329"/>
      <c r="F46" s="329" t="s">
        <v>1131</v>
      </c>
      <c r="G46" s="329"/>
      <c r="H46" s="329"/>
      <c r="I46" s="329"/>
      <c r="J46" s="329"/>
      <c r="K46" s="329"/>
      <c r="L46" s="330" t="str">
        <f>IF(C46="","",_xlfn.CONCAT("       triggerLine: ","""",C46,", ",M46:AN46,""", sC: ","""",B46,""", lines: ["))</f>
        <v xml:space="preserve">       triggerLine: "ESO NOS HABRÍA BASTADO,, (Re,,15)(Do,,250)", sC: "ta as", lines: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2:40" ht="25.5" thickTop="1" thickBot="1" x14ac:dyDescent="0.4">
      <c r="B47" t="s">
        <v>2282</v>
      </c>
      <c r="C47" s="285" t="s">
        <v>3310</v>
      </c>
      <c r="D47" s="331" t="s">
        <v>1111</v>
      </c>
      <c r="E47" s="331" t="s">
        <v>1121</v>
      </c>
      <c r="F47" s="331"/>
      <c r="G47" s="331"/>
      <c r="H47" s="328"/>
      <c r="I47" s="328"/>
      <c r="J47" s="328"/>
      <c r="K47" s="328"/>
      <c r="L47" s="283" t="str">
        <f>IF(C47="","",_xlfn.CONCAT("            { line: ","""",C47,", ",M47:AN47,""", sC: ","""",B47,"""},"))</f>
        <v xml:space="preserve">            { line: "NOS HABRÍA BASTADO., (Mi,m,15)", sC: "as"},</v>
      </c>
      <c r="M47" s="218" t="str">
        <f t="shared" si="30"/>
        <v>(</v>
      </c>
      <c r="N47" s="183" t="str">
        <f t="shared" si="31"/>
        <v>Mi</v>
      </c>
      <c r="O47" s="216" t="str">
        <f t="shared" si="32"/>
        <v>,</v>
      </c>
      <c r="P47" s="225" t="str">
        <f t="shared" si="33"/>
        <v>m</v>
      </c>
      <c r="Q47" s="217" t="str">
        <f t="shared" si="34"/>
        <v>,</v>
      </c>
      <c r="R47" s="168">
        <f t="shared" si="35"/>
        <v>15</v>
      </c>
      <c r="S47" s="218" t="str">
        <f t="shared" si="36"/>
        <v>)</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2:40" ht="25.5" thickTop="1" thickBot="1" x14ac:dyDescent="0.4">
      <c r="B48" t="s">
        <v>2282</v>
      </c>
      <c r="C48" s="285" t="s">
        <v>3311</v>
      </c>
      <c r="D48" s="286" t="s">
        <v>1114</v>
      </c>
      <c r="E48" s="286"/>
      <c r="F48" s="286" t="s">
        <v>1131</v>
      </c>
      <c r="G48" s="286"/>
      <c r="H48" s="227" t="s">
        <v>1111</v>
      </c>
      <c r="I48" s="227" t="s">
        <v>1121</v>
      </c>
      <c r="J48" s="227"/>
      <c r="K48" s="227"/>
      <c r="L48" s="283" t="str">
        <f>IF(C48="","",_xlfn.CONCAT("            { line: ","""",C48,", ",M48:AN48,""", sC: ","""",B48,"""},"))</f>
        <v xml:space="preserve">            { line: "DAYENÚ,DAYENÚ,DAYENÚ., (Re,,15)(Do,,250)(Mi,m,350)", sC: "as"},</v>
      </c>
      <c r="M48" s="218" t="str">
        <f t="shared" si="30"/>
        <v>(</v>
      </c>
      <c r="N48" s="183" t="str">
        <f t="shared" si="31"/>
        <v>Re</v>
      </c>
      <c r="O48" s="216" t="str">
        <f t="shared" si="32"/>
        <v>,</v>
      </c>
      <c r="P48" s="225" t="str">
        <f t="shared" si="33"/>
        <v/>
      </c>
      <c r="Q48" s="217" t="str">
        <f t="shared" si="34"/>
        <v>,</v>
      </c>
      <c r="R48" s="168">
        <f t="shared" si="35"/>
        <v>15</v>
      </c>
      <c r="S48" s="218" t="str">
        <f t="shared" si="36"/>
        <v>)</v>
      </c>
      <c r="T48" s="219" t="str">
        <f t="shared" si="37"/>
        <v>(</v>
      </c>
      <c r="U48" s="181" t="str">
        <f t="shared" si="38"/>
        <v>Do</v>
      </c>
      <c r="V48" s="185" t="str">
        <f t="shared" si="39"/>
        <v>,</v>
      </c>
      <c r="W48" s="177" t="str">
        <f t="shared" si="40"/>
        <v/>
      </c>
      <c r="X48" s="185" t="str">
        <f t="shared" si="41"/>
        <v>,</v>
      </c>
      <c r="Y48" s="185">
        <f t="shared" si="42"/>
        <v>250</v>
      </c>
      <c r="Z48" s="218" t="str">
        <f t="shared" si="43"/>
        <v>)</v>
      </c>
      <c r="AA48" s="175" t="str">
        <f t="shared" si="44"/>
        <v>(</v>
      </c>
      <c r="AB48" s="183" t="str">
        <f t="shared" si="45"/>
        <v>Mi</v>
      </c>
      <c r="AC48" s="184" t="str">
        <f t="shared" si="46"/>
        <v>,</v>
      </c>
      <c r="AD48" s="225" t="str">
        <f t="shared" si="47"/>
        <v>m</v>
      </c>
      <c r="AE48" s="176" t="str">
        <f t="shared" si="48"/>
        <v>,</v>
      </c>
      <c r="AF48" s="168">
        <f t="shared" si="49"/>
        <v>350</v>
      </c>
      <c r="AG48" s="168" t="str">
        <f t="shared" si="50"/>
        <v>)</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2:40" ht="25.5" thickTop="1" thickBot="1" x14ac:dyDescent="0.4">
      <c r="B49" t="s">
        <v>2282</v>
      </c>
      <c r="C49" s="334" t="s">
        <v>3311</v>
      </c>
      <c r="D49" s="329" t="s">
        <v>1114</v>
      </c>
      <c r="E49" s="329"/>
      <c r="F49" s="329" t="s">
        <v>1131</v>
      </c>
      <c r="G49" s="329"/>
      <c r="H49" s="329" t="s">
        <v>1111</v>
      </c>
      <c r="I49" s="329" t="s">
        <v>1121</v>
      </c>
      <c r="J49" s="329"/>
      <c r="K49" s="329"/>
      <c r="L49" s="335" t="str">
        <f>IF(C49="","",_xlfn.CONCAT("            { line: ","""",C49,", ",M49:AN49,""", sC: ","""",B49,"""},  ]},"))</f>
        <v xml:space="preserve">            { line: "DAYENÚ,DAYENÚ,DAYENÚ., (Re,,15)(Do,,250)(Mi,m,350)", sC: "as"},  ]},</v>
      </c>
      <c r="M49" s="218" t="str">
        <f t="shared" si="30"/>
        <v>(</v>
      </c>
      <c r="N49" s="183" t="str">
        <f t="shared" si="31"/>
        <v>Re</v>
      </c>
      <c r="O49" s="216" t="str">
        <f t="shared" si="32"/>
        <v>,</v>
      </c>
      <c r="P49" s="225" t="str">
        <f t="shared" si="33"/>
        <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m</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2: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2:40" ht="25.5" thickTop="1" thickBot="1" x14ac:dyDescent="0.4">
      <c r="C51" s="13" t="s">
        <v>3314</v>
      </c>
      <c r="D51" s="257" t="s">
        <v>1111</v>
      </c>
      <c r="E51" s="257" t="s">
        <v>1121</v>
      </c>
      <c r="F51" s="258" t="s">
        <v>1112</v>
      </c>
      <c r="G51" s="258" t="s">
        <v>1121</v>
      </c>
      <c r="H51" s="257" t="s">
        <v>2347</v>
      </c>
      <c r="I51" s="257">
        <v>7</v>
      </c>
      <c r="J51" s="296"/>
      <c r="K51" s="296"/>
      <c r="L51" s="271" t="str">
        <f t="shared" si="29"/>
        <v xml:space="preserve">            { line: "Si nos hubiera librado de todos los ídolos, (Mi,m,15)(La,m,250)(Si,7,350)", sC: ""},</v>
      </c>
      <c r="M51" s="218" t="str">
        <f t="shared" si="30"/>
        <v>(</v>
      </c>
      <c r="N51" s="183" t="str">
        <f t="shared" si="31"/>
        <v>Mi</v>
      </c>
      <c r="O51" s="216" t="str">
        <f t="shared" si="32"/>
        <v>,</v>
      </c>
      <c r="P51" s="225" t="str">
        <f t="shared" si="33"/>
        <v>m</v>
      </c>
      <c r="Q51" s="217" t="str">
        <f t="shared" si="34"/>
        <v>,</v>
      </c>
      <c r="R51" s="168">
        <f t="shared" si="35"/>
        <v>15</v>
      </c>
      <c r="S51" s="218" t="str">
        <f t="shared" si="36"/>
        <v>)</v>
      </c>
      <c r="T51" s="219" t="str">
        <f t="shared" si="37"/>
        <v>(</v>
      </c>
      <c r="U51" s="181" t="str">
        <f t="shared" si="38"/>
        <v>La</v>
      </c>
      <c r="V51" s="185" t="str">
        <f t="shared" si="39"/>
        <v>,</v>
      </c>
      <c r="W51" s="177" t="str">
        <f t="shared" si="40"/>
        <v>m</v>
      </c>
      <c r="X51" s="185" t="str">
        <f t="shared" si="41"/>
        <v>,</v>
      </c>
      <c r="Y51" s="185">
        <f t="shared" si="42"/>
        <v>250</v>
      </c>
      <c r="Z51" s="218" t="str">
        <f t="shared" si="43"/>
        <v>)</v>
      </c>
      <c r="AA51" s="175" t="str">
        <f t="shared" si="44"/>
        <v>(</v>
      </c>
      <c r="AB51" s="183" t="str">
        <f t="shared" si="45"/>
        <v>Si</v>
      </c>
      <c r="AC51" s="184" t="str">
        <f t="shared" si="46"/>
        <v>,</v>
      </c>
      <c r="AD51" s="225">
        <f t="shared" si="47"/>
        <v>7</v>
      </c>
      <c r="AE51" s="176" t="str">
        <f t="shared" si="48"/>
        <v>,</v>
      </c>
      <c r="AF51" s="168">
        <f t="shared" si="49"/>
        <v>350</v>
      </c>
      <c r="AG51" s="168" t="str">
        <f t="shared" si="50"/>
        <v>)</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13" t="s">
        <v>3315</v>
      </c>
      <c r="D52" s="257" t="s">
        <v>1111</v>
      </c>
      <c r="E52" s="257" t="s">
        <v>1121</v>
      </c>
      <c r="F52" s="258"/>
      <c r="G52" s="258"/>
      <c r="H52" s="257"/>
      <c r="I52" s="257"/>
      <c r="J52" s="296"/>
      <c r="K52" s="296"/>
      <c r="L52" s="271" t="str">
        <f t="shared" si="0"/>
        <v xml:space="preserve">            { line: "y no nos hubiera dado todas sus riquezas:, (Mi,m,15)", sC: ""},</v>
      </c>
      <c r="M52" s="218" t="str">
        <f t="shared" si="1"/>
        <v>(</v>
      </c>
      <c r="N52" s="183" t="str">
        <f t="shared" si="2"/>
        <v>Mi</v>
      </c>
      <c r="O52" s="216" t="str">
        <f t="shared" si="3"/>
        <v>,</v>
      </c>
      <c r="P52" s="225" t="str">
        <f t="shared" si="4"/>
        <v>m</v>
      </c>
      <c r="Q52" s="217" t="str">
        <f t="shared" si="5"/>
        <v>,</v>
      </c>
      <c r="R52" s="168">
        <f t="shared" si="6"/>
        <v>15</v>
      </c>
      <c r="S52" s="218" t="str">
        <f t="shared" si="7"/>
        <v>)</v>
      </c>
      <c r="T52" s="219" t="str">
        <f t="shared" si="8"/>
        <v/>
      </c>
      <c r="U52" s="181" t="str">
        <f t="shared" si="9"/>
        <v/>
      </c>
      <c r="V52" s="185" t="str">
        <f t="shared" si="10"/>
        <v/>
      </c>
      <c r="W52" s="177" t="str">
        <f t="shared" si="11"/>
        <v/>
      </c>
      <c r="X52" s="185" t="str">
        <f t="shared" si="12"/>
        <v/>
      </c>
      <c r="Y52" s="185" t="str">
        <f t="shared" si="13"/>
        <v/>
      </c>
      <c r="Z52" s="218" t="str">
        <f t="shared" si="14"/>
        <v/>
      </c>
      <c r="AA52" s="175" t="str">
        <f t="shared" si="15"/>
        <v/>
      </c>
      <c r="AB52" s="183" t="str">
        <f t="shared" si="16"/>
        <v/>
      </c>
      <c r="AC52" s="184" t="str">
        <f t="shared" si="17"/>
        <v/>
      </c>
      <c r="AD52" s="225" t="str">
        <f t="shared" si="18"/>
        <v/>
      </c>
      <c r="AE52" s="176" t="str">
        <f t="shared" si="19"/>
        <v/>
      </c>
      <c r="AF52" s="168" t="str">
        <f t="shared" si="20"/>
        <v/>
      </c>
      <c r="AG52" s="168" t="str">
        <f t="shared" si="21"/>
        <v/>
      </c>
      <c r="AH52" s="179" t="str">
        <f t="shared" si="22"/>
        <v/>
      </c>
      <c r="AI52" s="256" t="str">
        <f t="shared" si="23"/>
        <v/>
      </c>
      <c r="AJ52" s="185" t="str">
        <f t="shared" si="24"/>
        <v/>
      </c>
      <c r="AK52" s="185" t="str">
        <f t="shared" si="25"/>
        <v/>
      </c>
      <c r="AL52" s="185" t="str">
        <f t="shared" si="26"/>
        <v/>
      </c>
      <c r="AM52" s="185" t="str">
        <f t="shared" si="27"/>
        <v/>
      </c>
      <c r="AN52" s="185" t="str">
        <f t="shared" si="28"/>
        <v/>
      </c>
    </row>
    <row r="53" spans="2:40" ht="25.5" thickTop="1" thickBot="1" x14ac:dyDescent="0.4">
      <c r="C53" s="203" t="s">
        <v>2422</v>
      </c>
      <c r="D53" s="224"/>
      <c r="E53" s="224"/>
      <c r="F53" s="224"/>
      <c r="G53" s="224"/>
      <c r="H53" s="224"/>
      <c r="I53" s="224"/>
      <c r="J53" s="224"/>
      <c r="K53" s="224"/>
      <c r="L53" s="208" t="s">
        <v>2411</v>
      </c>
      <c r="M53" s="218" t="str">
        <f t="shared" si="1"/>
        <v/>
      </c>
      <c r="N53" s="183" t="str">
        <f t="shared" si="2"/>
        <v/>
      </c>
      <c r="O53" s="216" t="str">
        <f t="shared" si="3"/>
        <v/>
      </c>
      <c r="P53" s="225" t="str">
        <f t="shared" si="4"/>
        <v/>
      </c>
      <c r="Q53" s="217" t="str">
        <f t="shared" si="5"/>
        <v/>
      </c>
      <c r="R53" s="168" t="str">
        <f t="shared" si="6"/>
        <v/>
      </c>
      <c r="S53" s="218" t="str">
        <f t="shared" si="7"/>
        <v/>
      </c>
      <c r="T53" s="219" t="str">
        <f t="shared" si="8"/>
        <v/>
      </c>
      <c r="U53" s="181" t="str">
        <f t="shared" si="9"/>
        <v/>
      </c>
      <c r="V53" s="185" t="str">
        <f t="shared" si="10"/>
        <v/>
      </c>
      <c r="W53" s="177" t="str">
        <f t="shared" si="11"/>
        <v/>
      </c>
      <c r="X53" s="185" t="str">
        <f t="shared" si="12"/>
        <v/>
      </c>
      <c r="Y53" s="185" t="str">
        <f t="shared" si="13"/>
        <v/>
      </c>
      <c r="Z53" s="218" t="str">
        <f t="shared" si="14"/>
        <v/>
      </c>
      <c r="AA53" s="175" t="str">
        <f t="shared" si="15"/>
        <v/>
      </c>
      <c r="AB53" s="183" t="str">
        <f t="shared" si="16"/>
        <v/>
      </c>
      <c r="AC53" s="184" t="str">
        <f t="shared" si="17"/>
        <v/>
      </c>
      <c r="AD53" s="225" t="str">
        <f t="shared" si="18"/>
        <v/>
      </c>
      <c r="AE53" s="176" t="str">
        <f t="shared" si="19"/>
        <v/>
      </c>
      <c r="AF53" s="168" t="str">
        <f t="shared" si="20"/>
        <v/>
      </c>
      <c r="AG53" s="168" t="str">
        <f t="shared" si="21"/>
        <v/>
      </c>
      <c r="AH53" s="179" t="str">
        <f t="shared" si="22"/>
        <v/>
      </c>
      <c r="AI53" s="256" t="str">
        <f t="shared" si="23"/>
        <v/>
      </c>
      <c r="AJ53" s="185" t="str">
        <f t="shared" si="24"/>
        <v/>
      </c>
      <c r="AK53" s="185" t="str">
        <f t="shared" si="25"/>
        <v/>
      </c>
      <c r="AL53" s="185" t="str">
        <f t="shared" si="26"/>
        <v/>
      </c>
      <c r="AM53" s="185" t="str">
        <f t="shared" si="27"/>
        <v/>
      </c>
      <c r="AN53" s="185" t="str">
        <f t="shared" si="28"/>
        <v/>
      </c>
    </row>
    <row r="54" spans="2:40" ht="25.5" thickTop="1" thickBot="1" x14ac:dyDescent="0.4">
      <c r="B54" t="s">
        <v>2584</v>
      </c>
      <c r="C54" s="333" t="s">
        <v>3309</v>
      </c>
      <c r="D54" s="329" t="s">
        <v>1114</v>
      </c>
      <c r="E54" s="329"/>
      <c r="F54" s="329" t="s">
        <v>1131</v>
      </c>
      <c r="G54" s="329"/>
      <c r="H54" s="329"/>
      <c r="I54" s="329"/>
      <c r="J54" s="329"/>
      <c r="K54" s="329"/>
      <c r="L54" s="330" t="str">
        <f>IF(C54="","",_xlfn.CONCAT("       triggerLine: ","""",C54,", ",M54:AN54,""", sC: ","""",B54,""", lines: ["))</f>
        <v xml:space="preserve">       triggerLine: "ESO NOS HABRÍA BASTADO,, (Re,,15)(Do,,250)", sC: "ta as", lines: [</v>
      </c>
      <c r="M54" s="218" t="str">
        <f t="shared" si="1"/>
        <v>(</v>
      </c>
      <c r="N54" s="183" t="str">
        <f t="shared" si="2"/>
        <v>Re</v>
      </c>
      <c r="O54" s="216" t="str">
        <f t="shared" si="3"/>
        <v>,</v>
      </c>
      <c r="P54" s="225" t="str">
        <f t="shared" si="4"/>
        <v/>
      </c>
      <c r="Q54" s="217" t="str">
        <f t="shared" si="5"/>
        <v>,</v>
      </c>
      <c r="R54" s="168">
        <f t="shared" si="6"/>
        <v>15</v>
      </c>
      <c r="S54" s="218" t="str">
        <f t="shared" si="7"/>
        <v>)</v>
      </c>
      <c r="T54" s="219" t="str">
        <f t="shared" si="8"/>
        <v>(</v>
      </c>
      <c r="U54" s="181" t="str">
        <f t="shared" si="9"/>
        <v>Do</v>
      </c>
      <c r="V54" s="185" t="str">
        <f t="shared" si="10"/>
        <v>,</v>
      </c>
      <c r="W54" s="177" t="str">
        <f t="shared" si="11"/>
        <v/>
      </c>
      <c r="X54" s="185" t="str">
        <f t="shared" si="12"/>
        <v>,</v>
      </c>
      <c r="Y54" s="185">
        <f t="shared" si="13"/>
        <v>250</v>
      </c>
      <c r="Z54" s="218" t="str">
        <f t="shared" si="14"/>
        <v>)</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2:40" ht="25.5" thickTop="1" thickBot="1" x14ac:dyDescent="0.4">
      <c r="B55" t="s">
        <v>2282</v>
      </c>
      <c r="C55" s="285" t="s">
        <v>3310</v>
      </c>
      <c r="D55" s="331" t="s">
        <v>1111</v>
      </c>
      <c r="E55" s="331" t="s">
        <v>1121</v>
      </c>
      <c r="F55" s="331"/>
      <c r="G55" s="331"/>
      <c r="H55" s="328"/>
      <c r="I55" s="328"/>
      <c r="J55" s="328"/>
      <c r="K55" s="328"/>
      <c r="L55" s="283" t="str">
        <f>IF(C55="","",_xlfn.CONCAT("            { line: ","""",C55,", ",M55:AN55,""", sC: ","""",B55,"""},"))</f>
        <v xml:space="preserve">            { line: "NOS HABRÍA BASTADO., (Mi,m,15)", sC: "as"},</v>
      </c>
      <c r="M55" s="218" t="str">
        <f t="shared" si="1"/>
        <v>(</v>
      </c>
      <c r="N55" s="183" t="str">
        <f t="shared" si="2"/>
        <v>Mi</v>
      </c>
      <c r="O55" s="216" t="str">
        <f t="shared" si="3"/>
        <v>,</v>
      </c>
      <c r="P55" s="225" t="str">
        <f t="shared" si="4"/>
        <v>m</v>
      </c>
      <c r="Q55" s="217" t="str">
        <f t="shared" si="5"/>
        <v>,</v>
      </c>
      <c r="R55" s="168">
        <f t="shared" si="6"/>
        <v>15</v>
      </c>
      <c r="S55" s="218" t="str">
        <f t="shared" si="7"/>
        <v>)</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2:40" ht="25.5" thickTop="1" thickBot="1" x14ac:dyDescent="0.4">
      <c r="B56" t="s">
        <v>2282</v>
      </c>
      <c r="C56" s="285" t="s">
        <v>3311</v>
      </c>
      <c r="D56" s="286" t="s">
        <v>1114</v>
      </c>
      <c r="E56" s="286"/>
      <c r="F56" s="286" t="s">
        <v>1131</v>
      </c>
      <c r="G56" s="286"/>
      <c r="H56" s="227" t="s">
        <v>1111</v>
      </c>
      <c r="I56" s="227" t="s">
        <v>1121</v>
      </c>
      <c r="J56" s="227"/>
      <c r="K56" s="227"/>
      <c r="L56" s="283" t="str">
        <f>IF(C56="","",_xlfn.CONCAT("            { line: ","""",C56,", ",M56:AN56,""", sC: ","""",B56,"""},"))</f>
        <v xml:space="preserve">            { line: "DAYENÚ,DAYENÚ,DAYENÚ., (Re,,15)(Do,,250)(Mi,m,350)", sC: "as"},</v>
      </c>
      <c r="M56" s="218" t="str">
        <f t="shared" si="1"/>
        <v>(</v>
      </c>
      <c r="N56" s="183" t="str">
        <f t="shared" si="2"/>
        <v>Re</v>
      </c>
      <c r="O56" s="216" t="str">
        <f t="shared" si="3"/>
        <v>,</v>
      </c>
      <c r="P56" s="225" t="str">
        <f t="shared" si="4"/>
        <v/>
      </c>
      <c r="Q56" s="217" t="str">
        <f t="shared" si="5"/>
        <v>,</v>
      </c>
      <c r="R56" s="168">
        <f t="shared" si="6"/>
        <v>15</v>
      </c>
      <c r="S56" s="218" t="str">
        <f t="shared" si="7"/>
        <v>)</v>
      </c>
      <c r="T56" s="219" t="str">
        <f t="shared" si="8"/>
        <v>(</v>
      </c>
      <c r="U56" s="181" t="str">
        <f t="shared" si="9"/>
        <v>Do</v>
      </c>
      <c r="V56" s="185" t="str">
        <f t="shared" si="10"/>
        <v>,</v>
      </c>
      <c r="W56" s="177" t="str">
        <f t="shared" si="11"/>
        <v/>
      </c>
      <c r="X56" s="185" t="str">
        <f t="shared" si="12"/>
        <v>,</v>
      </c>
      <c r="Y56" s="185">
        <f t="shared" si="13"/>
        <v>250</v>
      </c>
      <c r="Z56" s="218" t="str">
        <f t="shared" si="14"/>
        <v>)</v>
      </c>
      <c r="AA56" s="175" t="str">
        <f t="shared" si="15"/>
        <v>(</v>
      </c>
      <c r="AB56" s="183" t="str">
        <f t="shared" si="16"/>
        <v>Mi</v>
      </c>
      <c r="AC56" s="184" t="str">
        <f t="shared" si="17"/>
        <v>,</v>
      </c>
      <c r="AD56" s="225" t="str">
        <f t="shared" si="18"/>
        <v>m</v>
      </c>
      <c r="AE56" s="176" t="str">
        <f t="shared" si="19"/>
        <v>,</v>
      </c>
      <c r="AF56" s="168">
        <f t="shared" si="20"/>
        <v>350</v>
      </c>
      <c r="AG56" s="168" t="str">
        <f t="shared" si="21"/>
        <v>)</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2:40" ht="25.5" thickTop="1" thickBot="1" x14ac:dyDescent="0.4">
      <c r="B57" t="s">
        <v>2282</v>
      </c>
      <c r="C57" s="334" t="s">
        <v>3311</v>
      </c>
      <c r="D57" s="329" t="s">
        <v>1114</v>
      </c>
      <c r="E57" s="329"/>
      <c r="F57" s="329" t="s">
        <v>1131</v>
      </c>
      <c r="G57" s="329"/>
      <c r="H57" s="329" t="s">
        <v>1111</v>
      </c>
      <c r="I57" s="329" t="s">
        <v>1121</v>
      </c>
      <c r="J57" s="329"/>
      <c r="K57" s="329"/>
      <c r="L57" s="335" t="str">
        <f>IF(C57="","",_xlfn.CONCAT("            { line: ","""",C57,", ",M57:AN57,""", sC: ","""",B57,"""},  ]},"))</f>
        <v xml:space="preserve">            { line: "DAYENÚ,DAYENÚ,DAYENÚ., (Re,,15)(Do,,250)(Mi,m,350)", sC: "as"},  ]},</v>
      </c>
      <c r="M57" s="218" t="str">
        <f t="shared" si="1"/>
        <v>(</v>
      </c>
      <c r="N57" s="183" t="str">
        <f t="shared" si="2"/>
        <v>Re</v>
      </c>
      <c r="O57" s="216" t="str">
        <f t="shared" si="3"/>
        <v>,</v>
      </c>
      <c r="P57" s="225" t="str">
        <f t="shared" si="4"/>
        <v/>
      </c>
      <c r="Q57" s="217" t="str">
        <f t="shared" si="5"/>
        <v>,</v>
      </c>
      <c r="R57" s="168">
        <f t="shared" si="6"/>
        <v>15</v>
      </c>
      <c r="S57" s="218" t="str">
        <f t="shared" si="7"/>
        <v>)</v>
      </c>
      <c r="T57" s="219" t="str">
        <f t="shared" si="8"/>
        <v>(</v>
      </c>
      <c r="U57" s="181" t="str">
        <f t="shared" si="9"/>
        <v>Do</v>
      </c>
      <c r="V57" s="185" t="str">
        <f t="shared" si="10"/>
        <v>,</v>
      </c>
      <c r="W57" s="177" t="str">
        <f t="shared" si="11"/>
        <v/>
      </c>
      <c r="X57" s="185" t="str">
        <f t="shared" si="12"/>
        <v>,</v>
      </c>
      <c r="Y57" s="185">
        <f t="shared" si="13"/>
        <v>250</v>
      </c>
      <c r="Z57" s="218" t="str">
        <f t="shared" si="14"/>
        <v>)</v>
      </c>
      <c r="AA57" s="175" t="str">
        <f t="shared" si="15"/>
        <v>(</v>
      </c>
      <c r="AB57" s="183" t="str">
        <f t="shared" si="16"/>
        <v>Mi</v>
      </c>
      <c r="AC57" s="184" t="str">
        <f t="shared" si="17"/>
        <v>,</v>
      </c>
      <c r="AD57" s="225" t="str">
        <f t="shared" si="18"/>
        <v>m</v>
      </c>
      <c r="AE57" s="176" t="str">
        <f t="shared" si="19"/>
        <v>,</v>
      </c>
      <c r="AF57" s="168">
        <f t="shared" si="20"/>
        <v>350</v>
      </c>
      <c r="AG57" s="168" t="str">
        <f t="shared" si="21"/>
        <v>)</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2:40" ht="27.75" thickTop="1" thickBot="1" x14ac:dyDescent="0.4">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2:40" ht="25.5" thickTop="1" thickBot="1" x14ac:dyDescent="0.4">
      <c r="C59" s="13" t="s">
        <v>3316</v>
      </c>
      <c r="D59" s="257" t="s">
        <v>1114</v>
      </c>
      <c r="E59" s="257"/>
      <c r="F59" s="258" t="s">
        <v>1131</v>
      </c>
      <c r="G59" s="258"/>
      <c r="H59" s="257"/>
      <c r="I59" s="257"/>
      <c r="J59" s="296"/>
      <c r="K59" s="296"/>
      <c r="L59" s="271" t="str">
        <f>IF(C59="","",_xlfn.CONCAT("            { line: ","""",C59,", ",M59:AN59,""", sC: ","""",B59,"""},"))</f>
        <v xml:space="preserve">            { line: "Si nos hubiera dado todas sus riquezas, (Re,,15)(Do,,250)", sC: ""},</v>
      </c>
      <c r="M59" s="218" t="str">
        <f t="shared" si="1"/>
        <v>(</v>
      </c>
      <c r="N59" s="183" t="str">
        <f t="shared" si="2"/>
        <v>Re</v>
      </c>
      <c r="O59" s="216" t="str">
        <f t="shared" si="3"/>
        <v>,</v>
      </c>
      <c r="P59" s="225" t="str">
        <f t="shared" si="4"/>
        <v/>
      </c>
      <c r="Q59" s="217" t="str">
        <f t="shared" si="5"/>
        <v>,</v>
      </c>
      <c r="R59" s="168">
        <f t="shared" si="6"/>
        <v>15</v>
      </c>
      <c r="S59" s="218" t="str">
        <f t="shared" si="7"/>
        <v>)</v>
      </c>
      <c r="T59" s="219" t="str">
        <f t="shared" si="8"/>
        <v>(</v>
      </c>
      <c r="U59" s="181" t="str">
        <f t="shared" si="9"/>
        <v>Do</v>
      </c>
      <c r="V59" s="185" t="str">
        <f t="shared" si="10"/>
        <v>,</v>
      </c>
      <c r="W59" s="177" t="str">
        <f t="shared" si="11"/>
        <v/>
      </c>
      <c r="X59" s="185" t="str">
        <f t="shared" si="12"/>
        <v>,</v>
      </c>
      <c r="Y59" s="185">
        <f t="shared" si="13"/>
        <v>250</v>
      </c>
      <c r="Z59" s="218" t="str">
        <f t="shared" si="14"/>
        <v>)</v>
      </c>
      <c r="AA59" s="175" t="str">
        <f t="shared" si="15"/>
        <v/>
      </c>
      <c r="AB59" s="183" t="str">
        <f t="shared" si="16"/>
        <v/>
      </c>
      <c r="AC59" s="184" t="str">
        <f t="shared" si="17"/>
        <v/>
      </c>
      <c r="AD59" s="225" t="str">
        <f t="shared" si="18"/>
        <v/>
      </c>
      <c r="AE59" s="176" t="str">
        <f t="shared" si="19"/>
        <v/>
      </c>
      <c r="AF59" s="168" t="str">
        <f t="shared" si="20"/>
        <v/>
      </c>
      <c r="AG59" s="168" t="str">
        <f t="shared" si="21"/>
        <v/>
      </c>
      <c r="AH59" s="179" t="str">
        <f t="shared" si="22"/>
        <v/>
      </c>
      <c r="AI59" s="256" t="str">
        <f t="shared" si="23"/>
        <v/>
      </c>
      <c r="AJ59" s="185" t="str">
        <f t="shared" si="24"/>
        <v/>
      </c>
      <c r="AK59" s="185" t="str">
        <f t="shared" si="25"/>
        <v/>
      </c>
      <c r="AL59" s="185" t="str">
        <f t="shared" si="26"/>
        <v/>
      </c>
      <c r="AM59" s="185" t="str">
        <f t="shared" si="27"/>
        <v/>
      </c>
      <c r="AN59" s="185" t="str">
        <f t="shared" si="28"/>
        <v/>
      </c>
    </row>
    <row r="60" spans="2:40" ht="25.5" thickTop="1" thickBot="1" x14ac:dyDescent="0.4">
      <c r="C60" s="13" t="s">
        <v>3317</v>
      </c>
      <c r="D60" s="257" t="s">
        <v>2347</v>
      </c>
      <c r="E60" s="257">
        <v>7</v>
      </c>
      <c r="F60" s="258" t="s">
        <v>1111</v>
      </c>
      <c r="G60" s="258" t="s">
        <v>1121</v>
      </c>
      <c r="H60" s="257"/>
      <c r="I60" s="257"/>
      <c r="J60" s="296"/>
      <c r="K60" s="296"/>
      <c r="L60" s="271" t="str">
        <f t="shared" ref="L60" si="58">IF(C60="","",_xlfn.CONCAT("            { line: ","""",C60,", ",M60:AN60,""", sC: ","""",B60,"""},"))</f>
        <v xml:space="preserve">            { line: "y no hubiera abierto el mar para nosotros:, (Si,7,15)(Mi,m,250)", sC: ""},</v>
      </c>
      <c r="M60" s="218" t="str">
        <f t="shared" si="1"/>
        <v>(</v>
      </c>
      <c r="N60" s="183" t="str">
        <f t="shared" si="2"/>
        <v>Si</v>
      </c>
      <c r="O60" s="216" t="str">
        <f t="shared" si="3"/>
        <v>,</v>
      </c>
      <c r="P60" s="225">
        <f t="shared" si="4"/>
        <v>7</v>
      </c>
      <c r="Q60" s="217" t="str">
        <f t="shared" si="5"/>
        <v>,</v>
      </c>
      <c r="R60" s="168">
        <f t="shared" si="6"/>
        <v>15</v>
      </c>
      <c r="S60" s="218" t="str">
        <f t="shared" si="7"/>
        <v>)</v>
      </c>
      <c r="T60" s="219" t="str">
        <f t="shared" si="8"/>
        <v>(</v>
      </c>
      <c r="U60" s="181" t="str">
        <f t="shared" si="9"/>
        <v>Mi</v>
      </c>
      <c r="V60" s="185" t="str">
        <f t="shared" si="10"/>
        <v>,</v>
      </c>
      <c r="W60" s="177" t="str">
        <f t="shared" si="11"/>
        <v>m</v>
      </c>
      <c r="X60" s="185" t="str">
        <f t="shared" si="12"/>
        <v>,</v>
      </c>
      <c r="Y60" s="185">
        <f t="shared" si="13"/>
        <v>250</v>
      </c>
      <c r="Z60" s="218" t="str">
        <f t="shared" si="14"/>
        <v>)</v>
      </c>
      <c r="AA60" s="175" t="str">
        <f t="shared" si="15"/>
        <v/>
      </c>
      <c r="AB60" s="183" t="str">
        <f t="shared" si="16"/>
        <v/>
      </c>
      <c r="AC60" s="184" t="str">
        <f t="shared" si="17"/>
        <v/>
      </c>
      <c r="AD60" s="225" t="str">
        <f t="shared" si="18"/>
        <v/>
      </c>
      <c r="AE60" s="176" t="str">
        <f t="shared" si="19"/>
        <v/>
      </c>
      <c r="AF60" s="168" t="str">
        <f t="shared" si="20"/>
        <v/>
      </c>
      <c r="AG60" s="168" t="str">
        <f t="shared" si="21"/>
        <v/>
      </c>
      <c r="AH60" s="179" t="str">
        <f t="shared" si="22"/>
        <v/>
      </c>
      <c r="AI60" s="256" t="str">
        <f t="shared" si="23"/>
        <v/>
      </c>
      <c r="AJ60" s="185" t="str">
        <f t="shared" si="24"/>
        <v/>
      </c>
      <c r="AK60" s="185" t="str">
        <f t="shared" si="25"/>
        <v/>
      </c>
      <c r="AL60" s="185" t="str">
        <f t="shared" si="26"/>
        <v/>
      </c>
      <c r="AM60" s="185" t="str">
        <f t="shared" si="27"/>
        <v/>
      </c>
      <c r="AN60" s="185" t="str">
        <f t="shared" si="28"/>
        <v/>
      </c>
    </row>
    <row r="61" spans="2:40" ht="25.5" thickTop="1" thickBot="1" x14ac:dyDescent="0.4">
      <c r="C61" s="203" t="s">
        <v>2422</v>
      </c>
      <c r="D61" s="224"/>
      <c r="E61" s="224"/>
      <c r="F61" s="224"/>
      <c r="G61" s="224"/>
      <c r="H61" s="224"/>
      <c r="I61" s="224"/>
      <c r="J61" s="224"/>
      <c r="K61" s="224"/>
      <c r="L61" s="208" t="s">
        <v>2411</v>
      </c>
      <c r="M61" s="218" t="str">
        <f t="shared" ref="M61:M65" si="59">IF(N61="","","(")</f>
        <v/>
      </c>
      <c r="N61" s="183" t="str">
        <f t="shared" ref="N61:N65" si="60">IF(D61="","",D61)</f>
        <v/>
      </c>
      <c r="O61" s="216" t="str">
        <f t="shared" ref="O61:O65" si="61">IF(N61="","",",")</f>
        <v/>
      </c>
      <c r="P61" s="225" t="str">
        <f t="shared" ref="P61:P65" si="62">IF(E61="","",E61)</f>
        <v/>
      </c>
      <c r="Q61" s="217" t="str">
        <f t="shared" ref="Q61:Q65" si="63">IF(N61="","",",")</f>
        <v/>
      </c>
      <c r="R61" s="168" t="str">
        <f t="shared" ref="R61:R65" si="64">IF(N61="","",15)</f>
        <v/>
      </c>
      <c r="S61" s="218" t="str">
        <f t="shared" ref="S61:S65" si="65">IF(N61="","",")")</f>
        <v/>
      </c>
      <c r="T61" s="219" t="str">
        <f t="shared" ref="T61:T65" si="66">IF(U61="","","(")</f>
        <v/>
      </c>
      <c r="U61" s="181" t="str">
        <f t="shared" ref="U61:U65" si="67">IF(F61="","",F61)</f>
        <v/>
      </c>
      <c r="V61" s="185" t="str">
        <f t="shared" ref="V61:V65" si="68">IF(U61="","",",")</f>
        <v/>
      </c>
      <c r="W61" s="177" t="str">
        <f t="shared" ref="W61:W65" si="69">IF(G61="","",G61)</f>
        <v/>
      </c>
      <c r="X61" s="185" t="str">
        <f t="shared" ref="X61:X65" si="70">IF(U61="","",",")</f>
        <v/>
      </c>
      <c r="Y61" s="185" t="str">
        <f t="shared" ref="Y61:Y65" si="71">IF(U61="","",250)</f>
        <v/>
      </c>
      <c r="Z61" s="218" t="str">
        <f t="shared" ref="Z61:Z65" si="72">IF(U61="","",")")</f>
        <v/>
      </c>
      <c r="AA61" s="175" t="str">
        <f t="shared" ref="AA61:AA65" si="73">IF(AB61="","","(")</f>
        <v/>
      </c>
      <c r="AB61" s="183" t="str">
        <f t="shared" ref="AB61:AB65" si="74">IF(H61="","",H61)</f>
        <v/>
      </c>
      <c r="AC61" s="184" t="str">
        <f t="shared" ref="AC61:AC65" si="75">IF(AB61="","",",")</f>
        <v/>
      </c>
      <c r="AD61" s="225" t="str">
        <f t="shared" ref="AD61:AD65" si="76">IF(I61="","",I61)</f>
        <v/>
      </c>
      <c r="AE61" s="176" t="str">
        <f t="shared" ref="AE61:AE65" si="77">IF(AB61="","",",")</f>
        <v/>
      </c>
      <c r="AF61" s="168" t="str">
        <f t="shared" ref="AF61:AF65" si="78">IF(AB61="","",350)</f>
        <v/>
      </c>
      <c r="AG61" s="168" t="str">
        <f t="shared" ref="AG61:AG65" si="79">IF(AB61="","",")")</f>
        <v/>
      </c>
      <c r="AH61" s="179" t="str">
        <f t="shared" ref="AH61:AH65" si="80">IF(AI61="","","(")</f>
        <v/>
      </c>
      <c r="AI61" s="256" t="str">
        <f t="shared" ref="AI61:AI65" si="81">IF(J61="","",J61)</f>
        <v/>
      </c>
      <c r="AJ61" s="185" t="str">
        <f t="shared" ref="AJ61:AJ65" si="82">IF(AI61="","",",")</f>
        <v/>
      </c>
      <c r="AK61" s="185" t="str">
        <f t="shared" ref="AK61:AK65" si="83">IF(K61="","",K61)</f>
        <v/>
      </c>
      <c r="AL61" s="185" t="str">
        <f t="shared" ref="AL61:AL65" si="84">IF(AI61="","",",")</f>
        <v/>
      </c>
      <c r="AM61" s="185" t="str">
        <f t="shared" ref="AM61:AM65" si="85">IF(AI61="","",450)</f>
        <v/>
      </c>
      <c r="AN61" s="185" t="str">
        <f t="shared" ref="AN61:AN65" si="86">IF(AI61="","",")")</f>
        <v/>
      </c>
    </row>
    <row r="62" spans="2:40" ht="25.5" thickTop="1" thickBot="1" x14ac:dyDescent="0.4">
      <c r="B62" t="s">
        <v>2584</v>
      </c>
      <c r="C62" s="333" t="s">
        <v>3309</v>
      </c>
      <c r="D62" s="329" t="s">
        <v>1114</v>
      </c>
      <c r="E62" s="329"/>
      <c r="F62" s="329" t="s">
        <v>1131</v>
      </c>
      <c r="G62" s="329"/>
      <c r="H62" s="329"/>
      <c r="I62" s="329"/>
      <c r="J62" s="329"/>
      <c r="K62" s="329"/>
      <c r="L62" s="330" t="str">
        <f>IF(C62="","",_xlfn.CONCAT("       triggerLine: ","""",C62,", ",M62:AN62,""", sC: ","""",B62,""", lines: ["))</f>
        <v xml:space="preserve">       triggerLine: "ESO NOS HABRÍA BASTADO,, (Re,,15)(Do,,250)", sC: "ta as", lines: [</v>
      </c>
      <c r="M62" s="218" t="str">
        <f t="shared" si="59"/>
        <v>(</v>
      </c>
      <c r="N62" s="183" t="str">
        <f t="shared" si="60"/>
        <v>Re</v>
      </c>
      <c r="O62" s="216" t="str">
        <f t="shared" si="61"/>
        <v>,</v>
      </c>
      <c r="P62" s="225" t="str">
        <f t="shared" si="62"/>
        <v/>
      </c>
      <c r="Q62" s="217" t="str">
        <f t="shared" si="63"/>
        <v>,</v>
      </c>
      <c r="R62" s="168">
        <f t="shared" si="64"/>
        <v>15</v>
      </c>
      <c r="S62" s="218" t="str">
        <f t="shared" si="65"/>
        <v>)</v>
      </c>
      <c r="T62" s="219" t="str">
        <f t="shared" si="66"/>
        <v>(</v>
      </c>
      <c r="U62" s="181" t="str">
        <f t="shared" si="67"/>
        <v>Do</v>
      </c>
      <c r="V62" s="185" t="str">
        <f t="shared" si="68"/>
        <v>,</v>
      </c>
      <c r="W62" s="177" t="str">
        <f t="shared" si="69"/>
        <v/>
      </c>
      <c r="X62" s="185" t="str">
        <f t="shared" si="70"/>
        <v>,</v>
      </c>
      <c r="Y62" s="185">
        <f t="shared" si="71"/>
        <v>250</v>
      </c>
      <c r="Z62" s="218" t="str">
        <f t="shared" si="72"/>
        <v>)</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2:40" ht="25.5" thickTop="1" thickBot="1" x14ac:dyDescent="0.4">
      <c r="B63" t="s">
        <v>2282</v>
      </c>
      <c r="C63" s="285" t="s">
        <v>3310</v>
      </c>
      <c r="D63" s="331" t="s">
        <v>1111</v>
      </c>
      <c r="E63" s="331" t="s">
        <v>1121</v>
      </c>
      <c r="F63" s="331"/>
      <c r="G63" s="331"/>
      <c r="H63" s="328"/>
      <c r="I63" s="328"/>
      <c r="J63" s="328"/>
      <c r="K63" s="328"/>
      <c r="L63" s="283" t="str">
        <f>IF(C63="","",_xlfn.CONCAT("            { line: ","""",C63,", ",M63:AN63,""", sC: ","""",B63,"""},"))</f>
        <v xml:space="preserve">            { line: "NOS HABRÍA BASTADO., (Mi,m,15)", sC: "as"},</v>
      </c>
      <c r="M63" s="218" t="str">
        <f t="shared" si="59"/>
        <v>(</v>
      </c>
      <c r="N63" s="183" t="str">
        <f t="shared" si="60"/>
        <v>Mi</v>
      </c>
      <c r="O63" s="216" t="str">
        <f t="shared" si="61"/>
        <v>,</v>
      </c>
      <c r="P63" s="225" t="str">
        <f t="shared" si="62"/>
        <v>m</v>
      </c>
      <c r="Q63" s="217" t="str">
        <f t="shared" si="63"/>
        <v>,</v>
      </c>
      <c r="R63" s="168">
        <f t="shared" si="64"/>
        <v>15</v>
      </c>
      <c r="S63" s="218" t="str">
        <f t="shared" si="65"/>
        <v>)</v>
      </c>
      <c r="T63" s="219" t="str">
        <f t="shared" si="66"/>
        <v/>
      </c>
      <c r="U63" s="181" t="str">
        <f t="shared" si="67"/>
        <v/>
      </c>
      <c r="V63" s="185" t="str">
        <f t="shared" si="68"/>
        <v/>
      </c>
      <c r="W63" s="177" t="str">
        <f t="shared" si="69"/>
        <v/>
      </c>
      <c r="X63" s="185" t="str">
        <f t="shared" si="70"/>
        <v/>
      </c>
      <c r="Y63" s="185" t="str">
        <f t="shared" si="71"/>
        <v/>
      </c>
      <c r="Z63" s="218" t="str">
        <f t="shared" si="72"/>
        <v/>
      </c>
      <c r="AA63" s="175" t="str">
        <f t="shared" si="73"/>
        <v/>
      </c>
      <c r="AB63" s="183" t="str">
        <f t="shared" si="74"/>
        <v/>
      </c>
      <c r="AC63" s="184" t="str">
        <f t="shared" si="75"/>
        <v/>
      </c>
      <c r="AD63" s="225" t="str">
        <f t="shared" si="76"/>
        <v/>
      </c>
      <c r="AE63" s="176" t="str">
        <f t="shared" si="77"/>
        <v/>
      </c>
      <c r="AF63" s="168" t="str">
        <f t="shared" si="78"/>
        <v/>
      </c>
      <c r="AG63" s="168" t="str">
        <f t="shared" si="79"/>
        <v/>
      </c>
      <c r="AH63" s="179" t="str">
        <f t="shared" si="80"/>
        <v/>
      </c>
      <c r="AI63" s="256" t="str">
        <f t="shared" si="81"/>
        <v/>
      </c>
      <c r="AJ63" s="185" t="str">
        <f t="shared" si="82"/>
        <v/>
      </c>
      <c r="AK63" s="185" t="str">
        <f t="shared" si="83"/>
        <v/>
      </c>
      <c r="AL63" s="185" t="str">
        <f t="shared" si="84"/>
        <v/>
      </c>
      <c r="AM63" s="185" t="str">
        <f t="shared" si="85"/>
        <v/>
      </c>
      <c r="AN63" s="185" t="str">
        <f t="shared" si="86"/>
        <v/>
      </c>
    </row>
    <row r="64" spans="2:40" ht="25.5" thickTop="1" thickBot="1" x14ac:dyDescent="0.4">
      <c r="B64" t="s">
        <v>2282</v>
      </c>
      <c r="C64" s="285" t="s">
        <v>3311</v>
      </c>
      <c r="D64" s="286" t="s">
        <v>1114</v>
      </c>
      <c r="E64" s="286"/>
      <c r="F64" s="286" t="s">
        <v>1131</v>
      </c>
      <c r="G64" s="286"/>
      <c r="H64" s="227" t="s">
        <v>1111</v>
      </c>
      <c r="I64" s="227" t="s">
        <v>1121</v>
      </c>
      <c r="J64" s="227"/>
      <c r="K64" s="227"/>
      <c r="L64" s="283" t="str">
        <f>IF(C64="","",_xlfn.CONCAT("            { line: ","""",C64,", ",M64:AN64,""", sC: ","""",B64,"""},"))</f>
        <v xml:space="preserve">            { line: "DAYENÚ,DAYENÚ,DAYENÚ., (Re,,15)(Do,,250)(Mi,m,350)", sC: "as"},</v>
      </c>
      <c r="M64" s="218" t="str">
        <f t="shared" si="59"/>
        <v>(</v>
      </c>
      <c r="N64" s="183" t="str">
        <f t="shared" si="60"/>
        <v>Re</v>
      </c>
      <c r="O64" s="216" t="str">
        <f t="shared" si="61"/>
        <v>,</v>
      </c>
      <c r="P64" s="225" t="str">
        <f t="shared" si="62"/>
        <v/>
      </c>
      <c r="Q64" s="217" t="str">
        <f t="shared" si="63"/>
        <v>,</v>
      </c>
      <c r="R64" s="168">
        <f t="shared" si="64"/>
        <v>15</v>
      </c>
      <c r="S64" s="218" t="str">
        <f t="shared" si="65"/>
        <v>)</v>
      </c>
      <c r="T64" s="219" t="str">
        <f t="shared" si="66"/>
        <v>(</v>
      </c>
      <c r="U64" s="181" t="str">
        <f t="shared" si="67"/>
        <v>Do</v>
      </c>
      <c r="V64" s="185" t="str">
        <f t="shared" si="68"/>
        <v>,</v>
      </c>
      <c r="W64" s="177" t="str">
        <f t="shared" si="69"/>
        <v/>
      </c>
      <c r="X64" s="185" t="str">
        <f t="shared" si="70"/>
        <v>,</v>
      </c>
      <c r="Y64" s="185">
        <f t="shared" si="71"/>
        <v>250</v>
      </c>
      <c r="Z64" s="218" t="str">
        <f t="shared" si="72"/>
        <v>)</v>
      </c>
      <c r="AA64" s="175" t="str">
        <f t="shared" si="73"/>
        <v>(</v>
      </c>
      <c r="AB64" s="183" t="str">
        <f t="shared" si="74"/>
        <v>Mi</v>
      </c>
      <c r="AC64" s="184" t="str">
        <f t="shared" si="75"/>
        <v>,</v>
      </c>
      <c r="AD64" s="225" t="str">
        <f t="shared" si="76"/>
        <v>m</v>
      </c>
      <c r="AE64" s="176" t="str">
        <f t="shared" si="77"/>
        <v>,</v>
      </c>
      <c r="AF64" s="168">
        <f t="shared" si="78"/>
        <v>350</v>
      </c>
      <c r="AG64" s="168" t="str">
        <f t="shared" si="79"/>
        <v>)</v>
      </c>
      <c r="AH64" s="179" t="str">
        <f t="shared" si="80"/>
        <v/>
      </c>
      <c r="AI64" s="256" t="str">
        <f t="shared" si="81"/>
        <v/>
      </c>
      <c r="AJ64" s="185" t="str">
        <f t="shared" si="82"/>
        <v/>
      </c>
      <c r="AK64" s="185" t="str">
        <f t="shared" si="83"/>
        <v/>
      </c>
      <c r="AL64" s="185" t="str">
        <f t="shared" si="84"/>
        <v/>
      </c>
      <c r="AM64" s="185" t="str">
        <f t="shared" si="85"/>
        <v/>
      </c>
      <c r="AN64" s="185" t="str">
        <f t="shared" si="86"/>
        <v/>
      </c>
    </row>
    <row r="65" spans="1:40" ht="25.5" thickTop="1" thickBot="1" x14ac:dyDescent="0.4">
      <c r="B65" t="s">
        <v>2282</v>
      </c>
      <c r="C65" s="334" t="s">
        <v>3311</v>
      </c>
      <c r="D65" s="329" t="s">
        <v>1114</v>
      </c>
      <c r="E65" s="329"/>
      <c r="F65" s="329" t="s">
        <v>1131</v>
      </c>
      <c r="G65" s="329"/>
      <c r="H65" s="329" t="s">
        <v>1111</v>
      </c>
      <c r="I65" s="329" t="s">
        <v>1121</v>
      </c>
      <c r="J65" s="329"/>
      <c r="K65" s="329"/>
      <c r="L65" s="335" t="str">
        <f>IF(C65="","",_xlfn.CONCAT("            { line: ","""",C65,", ",M65:AN65,""", sC: ","""",B65,"""},  ]},"))</f>
        <v xml:space="preserve">            { line: "DAYENÚ,DAYENÚ,DAYENÚ., (Re,,15)(Do,,250)(Mi,m,350)", sC: "as"},  ]},</v>
      </c>
      <c r="M65" s="218" t="str">
        <f t="shared" si="59"/>
        <v>(</v>
      </c>
      <c r="N65" s="183" t="str">
        <f t="shared" si="60"/>
        <v>Re</v>
      </c>
      <c r="O65" s="216" t="str">
        <f t="shared" si="61"/>
        <v>,</v>
      </c>
      <c r="P65" s="225" t="str">
        <f t="shared" si="62"/>
        <v/>
      </c>
      <c r="Q65" s="217" t="str">
        <f t="shared" si="63"/>
        <v>,</v>
      </c>
      <c r="R65" s="168">
        <f t="shared" si="64"/>
        <v>15</v>
      </c>
      <c r="S65" s="218" t="str">
        <f t="shared" si="65"/>
        <v>)</v>
      </c>
      <c r="T65" s="219" t="str">
        <f t="shared" si="66"/>
        <v>(</v>
      </c>
      <c r="U65" s="181" t="str">
        <f t="shared" si="67"/>
        <v>Do</v>
      </c>
      <c r="V65" s="185" t="str">
        <f t="shared" si="68"/>
        <v>,</v>
      </c>
      <c r="W65" s="177" t="str">
        <f t="shared" si="69"/>
        <v/>
      </c>
      <c r="X65" s="185" t="str">
        <f t="shared" si="70"/>
        <v>,</v>
      </c>
      <c r="Y65" s="185">
        <f t="shared" si="71"/>
        <v>250</v>
      </c>
      <c r="Z65" s="218" t="str">
        <f t="shared" si="72"/>
        <v>)</v>
      </c>
      <c r="AA65" s="175" t="str">
        <f t="shared" si="73"/>
        <v>(</v>
      </c>
      <c r="AB65" s="183" t="str">
        <f t="shared" si="74"/>
        <v>Mi</v>
      </c>
      <c r="AC65" s="184" t="str">
        <f t="shared" si="75"/>
        <v>,</v>
      </c>
      <c r="AD65" s="225" t="str">
        <f t="shared" si="76"/>
        <v>m</v>
      </c>
      <c r="AE65" s="176" t="str">
        <f t="shared" si="77"/>
        <v>,</v>
      </c>
      <c r="AF65" s="168">
        <f t="shared" si="78"/>
        <v>350</v>
      </c>
      <c r="AG65" s="168" t="str">
        <f t="shared" si="79"/>
        <v>)</v>
      </c>
      <c r="AH65" s="179" t="str">
        <f t="shared" si="80"/>
        <v/>
      </c>
      <c r="AI65" s="256" t="str">
        <f t="shared" si="81"/>
        <v/>
      </c>
      <c r="AJ65" s="185" t="str">
        <f t="shared" si="82"/>
        <v/>
      </c>
      <c r="AK65" s="185" t="str">
        <f t="shared" si="83"/>
        <v/>
      </c>
      <c r="AL65" s="185" t="str">
        <f t="shared" si="84"/>
        <v/>
      </c>
      <c r="AM65" s="185" t="str">
        <f t="shared" si="85"/>
        <v/>
      </c>
      <c r="AN65" s="185" t="str">
        <f t="shared" si="86"/>
        <v/>
      </c>
    </row>
    <row r="66" spans="1:40" ht="36.75" thickTop="1" thickBot="1" x14ac:dyDescent="0.4">
      <c r="A66" s="293"/>
      <c r="B66" s="293"/>
      <c r="C66" s="293"/>
      <c r="D66" s="300"/>
      <c r="E66" s="300"/>
      <c r="F66" s="300"/>
      <c r="G66" s="300"/>
      <c r="H66" s="300"/>
      <c r="I66" s="300"/>
      <c r="J66" s="300"/>
      <c r="K66" s="300"/>
      <c r="L66" s="212" t="s">
        <v>2299</v>
      </c>
      <c r="M66" s="218" t="str">
        <f t="shared" ref="M66:M85" si="87">IF(N66="","","(")</f>
        <v/>
      </c>
      <c r="N66" s="183" t="str">
        <f t="shared" si="2"/>
        <v/>
      </c>
      <c r="O66" s="216" t="str">
        <f t="shared" ref="O66:O85" si="88">IF(N66="","",",")</f>
        <v/>
      </c>
      <c r="P66" s="225" t="str">
        <f t="shared" si="4"/>
        <v/>
      </c>
      <c r="Q66" s="217" t="str">
        <f t="shared" ref="Q66:Q85" si="89">IF(N66="","",",")</f>
        <v/>
      </c>
      <c r="R66" s="168" t="str">
        <f t="shared" ref="R66:R85" si="90">IF(N66="","",15)</f>
        <v/>
      </c>
      <c r="S66" s="218" t="str">
        <f t="shared" ref="S66:S85" si="91">IF(N66="","",")")</f>
        <v/>
      </c>
      <c r="T66" s="219" t="str">
        <f t="shared" ref="T66:T85" si="92">IF(U66="","","(")</f>
        <v/>
      </c>
      <c r="U66" s="181" t="str">
        <f t="shared" si="9"/>
        <v/>
      </c>
      <c r="V66" s="185" t="str">
        <f t="shared" ref="V66:V85" si="93">IF(U66="","",",")</f>
        <v/>
      </c>
      <c r="W66" s="177" t="str">
        <f t="shared" si="11"/>
        <v/>
      </c>
      <c r="X66" s="185" t="str">
        <f t="shared" ref="X66:X85" si="94">IF(U66="","",",")</f>
        <v/>
      </c>
      <c r="Y66" s="185" t="str">
        <f t="shared" ref="Y66:Y85" si="95">IF(U66="","",250)</f>
        <v/>
      </c>
      <c r="Z66" s="218" t="str">
        <f t="shared" ref="Z66:Z85" si="96">IF(U66="","",")")</f>
        <v/>
      </c>
      <c r="AA66" s="175" t="str">
        <f t="shared" ref="AA66:AA85" si="97">IF(AB66="","","(")</f>
        <v/>
      </c>
      <c r="AB66" s="183" t="str">
        <f t="shared" si="16"/>
        <v/>
      </c>
      <c r="AC66" s="184" t="str">
        <f t="shared" ref="AC66:AC85" si="98">IF(AB66="","",",")</f>
        <v/>
      </c>
      <c r="AD66" s="225" t="str">
        <f t="shared" ref="AD66:AD103" si="99">IF(I66="","",I66)</f>
        <v/>
      </c>
      <c r="AE66" s="176" t="str">
        <f t="shared" ref="AE66:AE85" si="100">IF(AB66="","",",")</f>
        <v/>
      </c>
      <c r="AF66" s="168" t="str">
        <f t="shared" ref="AF66:AF85" si="101">IF(AB66="","",350)</f>
        <v/>
      </c>
      <c r="AG66" s="168" t="str">
        <f t="shared" ref="AG66:AG85" si="102">IF(AB66="","",")")</f>
        <v/>
      </c>
      <c r="AH66" s="179" t="str">
        <f t="shared" ref="AH66:AH85" si="103">IF(AI66="","","(")</f>
        <v/>
      </c>
      <c r="AI66" s="256" t="str">
        <f t="shared" si="23"/>
        <v/>
      </c>
      <c r="AJ66" s="185" t="str">
        <f t="shared" ref="AJ66:AJ85" si="104">IF(AI66="","",",")</f>
        <v/>
      </c>
      <c r="AK66" s="185" t="str">
        <f t="shared" ref="AK66:AK103" si="105">IF(K66="","",K66)</f>
        <v/>
      </c>
      <c r="AL66" s="185" t="str">
        <f t="shared" ref="AL66:AL85" si="106">IF(AI66="","",",")</f>
        <v/>
      </c>
      <c r="AM66" s="185" t="str">
        <f t="shared" ref="AM66:AM85" si="107">IF(AI66="","",450)</f>
        <v/>
      </c>
      <c r="AN66" s="185" t="str">
        <f t="shared" ref="AN66:AN85" si="108">IF(AI66="","",")")</f>
        <v/>
      </c>
    </row>
    <row r="67" spans="1:40" ht="25.5" thickTop="1" thickBot="1" x14ac:dyDescent="0.4">
      <c r="C67" s="13"/>
      <c r="D67" s="257"/>
      <c r="E67" s="257"/>
      <c r="F67" s="258"/>
      <c r="G67" s="258"/>
      <c r="H67" s="257"/>
      <c r="I67" s="257"/>
      <c r="J67" s="296"/>
      <c r="K67" s="296"/>
      <c r="L67" s="271" t="str">
        <f t="shared" ref="L67:L84" si="109">IF(C67="","",_xlfn.CONCAT("            { line: ","""",C67,", ",M67:AN67,""", sC: ","""",B67,"""},"))</f>
        <v/>
      </c>
      <c r="M67" s="218" t="str">
        <f t="shared" si="87"/>
        <v/>
      </c>
      <c r="N67" s="183" t="str">
        <f t="shared" si="2"/>
        <v/>
      </c>
      <c r="O67" s="216" t="str">
        <f t="shared" si="88"/>
        <v/>
      </c>
      <c r="P67" s="225" t="str">
        <f t="shared" si="4"/>
        <v/>
      </c>
      <c r="Q67" s="217" t="str">
        <f t="shared" si="89"/>
        <v/>
      </c>
      <c r="R67" s="168" t="str">
        <f t="shared" si="90"/>
        <v/>
      </c>
      <c r="S67" s="218" t="str">
        <f t="shared" si="91"/>
        <v/>
      </c>
      <c r="T67" s="219" t="str">
        <f t="shared" si="92"/>
        <v/>
      </c>
      <c r="U67" s="181" t="str">
        <f t="shared" si="9"/>
        <v/>
      </c>
      <c r="V67" s="185" t="str">
        <f t="shared" si="93"/>
        <v/>
      </c>
      <c r="W67" s="177" t="str">
        <f t="shared" si="11"/>
        <v/>
      </c>
      <c r="X67" s="185" t="str">
        <f t="shared" si="94"/>
        <v/>
      </c>
      <c r="Y67" s="185" t="str">
        <f t="shared" si="95"/>
        <v/>
      </c>
      <c r="Z67" s="218" t="str">
        <f t="shared" si="96"/>
        <v/>
      </c>
      <c r="AA67" s="175" t="str">
        <f t="shared" si="97"/>
        <v/>
      </c>
      <c r="AB67" s="183" t="str">
        <f t="shared" si="16"/>
        <v/>
      </c>
      <c r="AC67" s="184" t="str">
        <f t="shared" si="98"/>
        <v/>
      </c>
      <c r="AD67" s="225" t="str">
        <f t="shared" si="99"/>
        <v/>
      </c>
      <c r="AE67" s="176" t="str">
        <f t="shared" si="100"/>
        <v/>
      </c>
      <c r="AF67" s="168" t="str">
        <f t="shared" si="101"/>
        <v/>
      </c>
      <c r="AG67" s="168" t="str">
        <f t="shared" si="102"/>
        <v/>
      </c>
      <c r="AH67" s="179" t="str">
        <f t="shared" si="103"/>
        <v/>
      </c>
      <c r="AI67" s="256" t="str">
        <f t="shared" si="23"/>
        <v/>
      </c>
      <c r="AJ67" s="185" t="str">
        <f t="shared" si="104"/>
        <v/>
      </c>
      <c r="AK67" s="185" t="str">
        <f t="shared" si="105"/>
        <v/>
      </c>
      <c r="AL67" s="185" t="str">
        <f t="shared" si="106"/>
        <v/>
      </c>
      <c r="AM67" s="185" t="str">
        <f t="shared" si="107"/>
        <v/>
      </c>
      <c r="AN67" s="185" t="str">
        <f t="shared" si="108"/>
        <v/>
      </c>
    </row>
    <row r="68" spans="1:40" ht="25.5" thickTop="1" thickBot="1" x14ac:dyDescent="0.4">
      <c r="C68" s="13"/>
      <c r="D68" s="257"/>
      <c r="E68" s="257"/>
      <c r="F68" s="258"/>
      <c r="G68" s="258"/>
      <c r="H68" s="257"/>
      <c r="I68" s="257"/>
      <c r="J68" s="296"/>
      <c r="K68" s="296"/>
      <c r="L68" s="271" t="str">
        <f t="shared" si="109"/>
        <v/>
      </c>
      <c r="M68" s="218" t="str">
        <f t="shared" si="87"/>
        <v/>
      </c>
      <c r="N68" s="183" t="str">
        <f t="shared" si="2"/>
        <v/>
      </c>
      <c r="O68" s="216" t="str">
        <f t="shared" si="88"/>
        <v/>
      </c>
      <c r="P68" s="225" t="str">
        <f t="shared" si="4"/>
        <v/>
      </c>
      <c r="Q68" s="217" t="str">
        <f t="shared" si="89"/>
        <v/>
      </c>
      <c r="R68" s="168" t="str">
        <f t="shared" si="90"/>
        <v/>
      </c>
      <c r="S68" s="218" t="str">
        <f t="shared" si="91"/>
        <v/>
      </c>
      <c r="T68" s="219" t="str">
        <f t="shared" si="92"/>
        <v/>
      </c>
      <c r="U68" s="181" t="str">
        <f t="shared" si="9"/>
        <v/>
      </c>
      <c r="V68" s="185" t="str">
        <f t="shared" si="93"/>
        <v/>
      </c>
      <c r="W68" s="177" t="str">
        <f t="shared" si="11"/>
        <v/>
      </c>
      <c r="X68" s="185" t="str">
        <f t="shared" si="94"/>
        <v/>
      </c>
      <c r="Y68" s="185" t="str">
        <f t="shared" si="95"/>
        <v/>
      </c>
      <c r="Z68" s="218" t="str">
        <f t="shared" si="96"/>
        <v/>
      </c>
      <c r="AA68" s="175" t="str">
        <f t="shared" si="97"/>
        <v/>
      </c>
      <c r="AB68" s="183" t="str">
        <f t="shared" si="16"/>
        <v/>
      </c>
      <c r="AC68" s="184" t="str">
        <f t="shared" si="98"/>
        <v/>
      </c>
      <c r="AD68" s="225" t="str">
        <f t="shared" si="99"/>
        <v/>
      </c>
      <c r="AE68" s="176" t="str">
        <f t="shared" si="100"/>
        <v/>
      </c>
      <c r="AF68" s="168" t="str">
        <f t="shared" si="101"/>
        <v/>
      </c>
      <c r="AG68" s="168" t="str">
        <f t="shared" si="102"/>
        <v/>
      </c>
      <c r="AH68" s="179" t="str">
        <f t="shared" si="103"/>
        <v/>
      </c>
      <c r="AI68" s="256" t="str">
        <f t="shared" si="23"/>
        <v/>
      </c>
      <c r="AJ68" s="185" t="str">
        <f t="shared" si="104"/>
        <v/>
      </c>
      <c r="AK68" s="185" t="str">
        <f t="shared" si="105"/>
        <v/>
      </c>
      <c r="AL68" s="185" t="str">
        <f t="shared" si="106"/>
        <v/>
      </c>
      <c r="AM68" s="185" t="str">
        <f t="shared" si="107"/>
        <v/>
      </c>
      <c r="AN68" s="185" t="str">
        <f t="shared" si="108"/>
        <v/>
      </c>
    </row>
    <row r="69" spans="1:40" ht="25.5" thickTop="1" thickBot="1" x14ac:dyDescent="0.4">
      <c r="C69" s="13"/>
      <c r="D69" s="257"/>
      <c r="E69" s="257"/>
      <c r="F69" s="258"/>
      <c r="G69" s="258"/>
      <c r="H69" s="257"/>
      <c r="I69" s="257"/>
      <c r="J69" s="296"/>
      <c r="K69" s="296"/>
      <c r="L69" s="271" t="str">
        <f t="shared" si="109"/>
        <v/>
      </c>
      <c r="M69" s="218" t="str">
        <f t="shared" si="87"/>
        <v/>
      </c>
      <c r="N69" s="183" t="str">
        <f t="shared" si="2"/>
        <v/>
      </c>
      <c r="O69" s="216" t="str">
        <f t="shared" si="88"/>
        <v/>
      </c>
      <c r="P69" s="225" t="str">
        <f t="shared" si="4"/>
        <v/>
      </c>
      <c r="Q69" s="217" t="str">
        <f t="shared" si="89"/>
        <v/>
      </c>
      <c r="R69" s="168" t="str">
        <f t="shared" si="90"/>
        <v/>
      </c>
      <c r="S69" s="218" t="str">
        <f t="shared" si="91"/>
        <v/>
      </c>
      <c r="T69" s="219" t="str">
        <f t="shared" si="92"/>
        <v/>
      </c>
      <c r="U69" s="181" t="str">
        <f t="shared" si="9"/>
        <v/>
      </c>
      <c r="V69" s="185" t="str">
        <f t="shared" si="93"/>
        <v/>
      </c>
      <c r="W69" s="177" t="str">
        <f t="shared" si="11"/>
        <v/>
      </c>
      <c r="X69" s="185" t="str">
        <f t="shared" si="94"/>
        <v/>
      </c>
      <c r="Y69" s="185" t="str">
        <f t="shared" si="95"/>
        <v/>
      </c>
      <c r="Z69" s="218" t="str">
        <f t="shared" si="96"/>
        <v/>
      </c>
      <c r="AA69" s="175" t="str">
        <f t="shared" si="97"/>
        <v/>
      </c>
      <c r="AB69" s="183" t="str">
        <f t="shared" si="16"/>
        <v/>
      </c>
      <c r="AC69" s="184" t="str">
        <f t="shared" si="98"/>
        <v/>
      </c>
      <c r="AD69" s="225" t="str">
        <f t="shared" si="99"/>
        <v/>
      </c>
      <c r="AE69" s="176" t="str">
        <f t="shared" si="100"/>
        <v/>
      </c>
      <c r="AF69" s="168" t="str">
        <f t="shared" si="101"/>
        <v/>
      </c>
      <c r="AG69" s="168" t="str">
        <f t="shared" si="102"/>
        <v/>
      </c>
      <c r="AH69" s="179" t="str">
        <f t="shared" si="103"/>
        <v/>
      </c>
      <c r="AI69" s="256" t="str">
        <f t="shared" si="23"/>
        <v/>
      </c>
      <c r="AJ69" s="185" t="str">
        <f t="shared" si="104"/>
        <v/>
      </c>
      <c r="AK69" s="185" t="str">
        <f t="shared" si="105"/>
        <v/>
      </c>
      <c r="AL69" s="185" t="str">
        <f t="shared" si="106"/>
        <v/>
      </c>
      <c r="AM69" s="185" t="str">
        <f t="shared" si="107"/>
        <v/>
      </c>
      <c r="AN69" s="185" t="str">
        <f t="shared" si="108"/>
        <v/>
      </c>
    </row>
    <row r="70" spans="1:40" ht="25.5" thickTop="1" thickBot="1" x14ac:dyDescent="0.4">
      <c r="C70" s="13"/>
      <c r="D70" s="257"/>
      <c r="E70" s="257"/>
      <c r="F70" s="258"/>
      <c r="G70" s="258"/>
      <c r="H70" s="257"/>
      <c r="I70" s="257"/>
      <c r="J70" s="296"/>
      <c r="K70" s="296"/>
      <c r="L70" s="271" t="str">
        <f t="shared" si="109"/>
        <v/>
      </c>
      <c r="M70" s="218" t="str">
        <f t="shared" si="87"/>
        <v/>
      </c>
      <c r="N70" s="183" t="str">
        <f t="shared" si="2"/>
        <v/>
      </c>
      <c r="O70" s="216" t="str">
        <f t="shared" si="88"/>
        <v/>
      </c>
      <c r="P70" s="225" t="str">
        <f t="shared" si="4"/>
        <v/>
      </c>
      <c r="Q70" s="217" t="str">
        <f t="shared" si="89"/>
        <v/>
      </c>
      <c r="R70" s="168" t="str">
        <f t="shared" si="90"/>
        <v/>
      </c>
      <c r="S70" s="218" t="str">
        <f t="shared" si="91"/>
        <v/>
      </c>
      <c r="T70" s="219" t="str">
        <f t="shared" si="92"/>
        <v/>
      </c>
      <c r="U70" s="181" t="str">
        <f t="shared" si="9"/>
        <v/>
      </c>
      <c r="V70" s="185" t="str">
        <f t="shared" si="93"/>
        <v/>
      </c>
      <c r="W70" s="177" t="str">
        <f t="shared" si="11"/>
        <v/>
      </c>
      <c r="X70" s="185" t="str">
        <f t="shared" si="94"/>
        <v/>
      </c>
      <c r="Y70" s="185" t="str">
        <f t="shared" si="95"/>
        <v/>
      </c>
      <c r="Z70" s="218" t="str">
        <f t="shared" si="96"/>
        <v/>
      </c>
      <c r="AA70" s="175" t="str">
        <f t="shared" si="97"/>
        <v/>
      </c>
      <c r="AB70" s="183" t="str">
        <f t="shared" si="16"/>
        <v/>
      </c>
      <c r="AC70" s="184" t="str">
        <f t="shared" si="98"/>
        <v/>
      </c>
      <c r="AD70" s="225" t="str">
        <f t="shared" si="99"/>
        <v/>
      </c>
      <c r="AE70" s="176" t="str">
        <f t="shared" si="100"/>
        <v/>
      </c>
      <c r="AF70" s="168" t="str">
        <f t="shared" si="101"/>
        <v/>
      </c>
      <c r="AG70" s="168" t="str">
        <f t="shared" si="102"/>
        <v/>
      </c>
      <c r="AH70" s="179" t="str">
        <f t="shared" si="103"/>
        <v/>
      </c>
      <c r="AI70" s="256" t="str">
        <f t="shared" si="23"/>
        <v/>
      </c>
      <c r="AJ70" s="185" t="str">
        <f t="shared" si="104"/>
        <v/>
      </c>
      <c r="AK70" s="185" t="str">
        <f t="shared" si="105"/>
        <v/>
      </c>
      <c r="AL70" s="185" t="str">
        <f t="shared" si="106"/>
        <v/>
      </c>
      <c r="AM70" s="185" t="str">
        <f t="shared" si="107"/>
        <v/>
      </c>
      <c r="AN70" s="185" t="str">
        <f t="shared" si="108"/>
        <v/>
      </c>
    </row>
    <row r="71" spans="1:40" ht="25.5" thickTop="1" thickBot="1" x14ac:dyDescent="0.4">
      <c r="C71" s="13"/>
      <c r="D71" s="257"/>
      <c r="E71" s="257"/>
      <c r="F71" s="258"/>
      <c r="G71" s="258"/>
      <c r="H71" s="257"/>
      <c r="I71" s="257"/>
      <c r="J71" s="296"/>
      <c r="K71" s="296"/>
      <c r="L71" s="271" t="str">
        <f t="shared" si="109"/>
        <v/>
      </c>
      <c r="M71" s="218" t="str">
        <f t="shared" si="87"/>
        <v/>
      </c>
      <c r="N71" s="183" t="str">
        <f t="shared" si="2"/>
        <v/>
      </c>
      <c r="O71" s="216" t="str">
        <f t="shared" si="88"/>
        <v/>
      </c>
      <c r="P71" s="225" t="str">
        <f t="shared" si="4"/>
        <v/>
      </c>
      <c r="Q71" s="217" t="str">
        <f t="shared" si="89"/>
        <v/>
      </c>
      <c r="R71" s="168" t="str">
        <f t="shared" si="90"/>
        <v/>
      </c>
      <c r="S71" s="218" t="str">
        <f t="shared" si="91"/>
        <v/>
      </c>
      <c r="T71" s="219" t="str">
        <f t="shared" si="92"/>
        <v/>
      </c>
      <c r="U71" s="181" t="str">
        <f t="shared" si="9"/>
        <v/>
      </c>
      <c r="V71" s="185" t="str">
        <f t="shared" si="93"/>
        <v/>
      </c>
      <c r="W71" s="177" t="str">
        <f t="shared" si="11"/>
        <v/>
      </c>
      <c r="X71" s="185" t="str">
        <f t="shared" si="94"/>
        <v/>
      </c>
      <c r="Y71" s="185" t="str">
        <f t="shared" si="95"/>
        <v/>
      </c>
      <c r="Z71" s="218" t="str">
        <f t="shared" si="96"/>
        <v/>
      </c>
      <c r="AA71" s="175" t="str">
        <f t="shared" si="97"/>
        <v/>
      </c>
      <c r="AB71" s="183" t="str">
        <f t="shared" si="16"/>
        <v/>
      </c>
      <c r="AC71" s="184" t="str">
        <f t="shared" si="98"/>
        <v/>
      </c>
      <c r="AD71" s="225" t="str">
        <f t="shared" si="99"/>
        <v/>
      </c>
      <c r="AE71" s="176" t="str">
        <f t="shared" si="100"/>
        <v/>
      </c>
      <c r="AF71" s="168" t="str">
        <f t="shared" si="101"/>
        <v/>
      </c>
      <c r="AG71" s="168" t="str">
        <f t="shared" si="102"/>
        <v/>
      </c>
      <c r="AH71" s="179" t="str">
        <f t="shared" si="103"/>
        <v/>
      </c>
      <c r="AI71" s="256" t="str">
        <f t="shared" si="23"/>
        <v/>
      </c>
      <c r="AJ71" s="185" t="str">
        <f t="shared" si="104"/>
        <v/>
      </c>
      <c r="AK71" s="185" t="str">
        <f t="shared" si="105"/>
        <v/>
      </c>
      <c r="AL71" s="185" t="str">
        <f t="shared" si="106"/>
        <v/>
      </c>
      <c r="AM71" s="185" t="str">
        <f t="shared" si="107"/>
        <v/>
      </c>
      <c r="AN71" s="185" t="str">
        <f t="shared" si="108"/>
        <v/>
      </c>
    </row>
    <row r="72" spans="1:40" ht="25.5" thickTop="1" thickBot="1" x14ac:dyDescent="0.4">
      <c r="C72" s="13"/>
      <c r="D72" s="257"/>
      <c r="E72" s="257"/>
      <c r="F72" s="258"/>
      <c r="G72" s="258"/>
      <c r="H72" s="257"/>
      <c r="I72" s="257"/>
      <c r="J72" s="296"/>
      <c r="K72" s="296"/>
      <c r="L72" s="282" t="str">
        <f t="shared" si="109"/>
        <v/>
      </c>
      <c r="M72" s="218" t="str">
        <f t="shared" si="87"/>
        <v/>
      </c>
      <c r="N72" s="183" t="str">
        <f t="shared" si="2"/>
        <v/>
      </c>
      <c r="O72" s="216" t="str">
        <f t="shared" si="88"/>
        <v/>
      </c>
      <c r="P72" s="225" t="str">
        <f t="shared" si="4"/>
        <v/>
      </c>
      <c r="Q72" s="217" t="str">
        <f t="shared" si="89"/>
        <v/>
      </c>
      <c r="R72" s="168" t="str">
        <f t="shared" si="90"/>
        <v/>
      </c>
      <c r="S72" s="218" t="str">
        <f t="shared" si="91"/>
        <v/>
      </c>
      <c r="T72" s="219" t="str">
        <f t="shared" si="92"/>
        <v/>
      </c>
      <c r="U72" s="181" t="str">
        <f t="shared" si="9"/>
        <v/>
      </c>
      <c r="V72" s="185" t="str">
        <f t="shared" si="93"/>
        <v/>
      </c>
      <c r="W72" s="177" t="str">
        <f t="shared" si="11"/>
        <v/>
      </c>
      <c r="X72" s="185" t="str">
        <f t="shared" si="94"/>
        <v/>
      </c>
      <c r="Y72" s="185" t="str">
        <f t="shared" si="95"/>
        <v/>
      </c>
      <c r="Z72" s="218" t="str">
        <f t="shared" si="96"/>
        <v/>
      </c>
      <c r="AA72" s="175" t="str">
        <f t="shared" si="97"/>
        <v/>
      </c>
      <c r="AB72" s="183" t="str">
        <f t="shared" si="16"/>
        <v/>
      </c>
      <c r="AC72" s="184" t="str">
        <f t="shared" si="98"/>
        <v/>
      </c>
      <c r="AD72" s="225" t="str">
        <f t="shared" si="99"/>
        <v/>
      </c>
      <c r="AE72" s="176" t="str">
        <f t="shared" si="100"/>
        <v/>
      </c>
      <c r="AF72" s="168" t="str">
        <f t="shared" si="101"/>
        <v/>
      </c>
      <c r="AG72" s="168" t="str">
        <f t="shared" si="102"/>
        <v/>
      </c>
      <c r="AH72" s="179" t="str">
        <f t="shared" si="103"/>
        <v/>
      </c>
      <c r="AI72" s="256" t="str">
        <f t="shared" si="23"/>
        <v/>
      </c>
      <c r="AJ72" s="185" t="str">
        <f t="shared" si="104"/>
        <v/>
      </c>
      <c r="AK72" s="185" t="str">
        <f t="shared" si="105"/>
        <v/>
      </c>
      <c r="AL72" s="185" t="str">
        <f t="shared" si="106"/>
        <v/>
      </c>
      <c r="AM72" s="185" t="str">
        <f t="shared" si="107"/>
        <v/>
      </c>
      <c r="AN72" s="185" t="str">
        <f t="shared" si="108"/>
        <v/>
      </c>
    </row>
    <row r="73" spans="1:40" ht="25.5" thickTop="1" thickBot="1" x14ac:dyDescent="0.4">
      <c r="C73" s="13"/>
      <c r="D73" s="257"/>
      <c r="E73" s="257"/>
      <c r="F73" s="258"/>
      <c r="G73" s="258"/>
      <c r="H73" s="257"/>
      <c r="I73" s="257"/>
      <c r="J73" s="296"/>
      <c r="K73" s="296"/>
      <c r="L73" s="282" t="str">
        <f t="shared" si="109"/>
        <v/>
      </c>
      <c r="M73" s="218" t="str">
        <f t="shared" si="87"/>
        <v/>
      </c>
      <c r="N73" s="183" t="str">
        <f t="shared" si="2"/>
        <v/>
      </c>
      <c r="O73" s="216" t="str">
        <f t="shared" si="88"/>
        <v/>
      </c>
      <c r="P73" s="225" t="str">
        <f t="shared" si="4"/>
        <v/>
      </c>
      <c r="Q73" s="217" t="str">
        <f t="shared" si="89"/>
        <v/>
      </c>
      <c r="R73" s="168" t="str">
        <f t="shared" si="90"/>
        <v/>
      </c>
      <c r="S73" s="218" t="str">
        <f t="shared" si="91"/>
        <v/>
      </c>
      <c r="T73" s="219" t="str">
        <f t="shared" si="92"/>
        <v/>
      </c>
      <c r="U73" s="181" t="str">
        <f t="shared" si="9"/>
        <v/>
      </c>
      <c r="V73" s="185" t="str">
        <f t="shared" si="93"/>
        <v/>
      </c>
      <c r="W73" s="177" t="str">
        <f t="shared" si="11"/>
        <v/>
      </c>
      <c r="X73" s="185" t="str">
        <f t="shared" si="94"/>
        <v/>
      </c>
      <c r="Y73" s="185" t="str">
        <f t="shared" si="95"/>
        <v/>
      </c>
      <c r="Z73" s="218" t="str">
        <f t="shared" si="96"/>
        <v/>
      </c>
      <c r="AA73" s="175" t="str">
        <f t="shared" si="97"/>
        <v/>
      </c>
      <c r="AB73" s="183" t="str">
        <f t="shared" si="16"/>
        <v/>
      </c>
      <c r="AC73" s="184" t="str">
        <f t="shared" si="98"/>
        <v/>
      </c>
      <c r="AD73" s="225" t="str">
        <f t="shared" si="99"/>
        <v/>
      </c>
      <c r="AE73" s="176" t="str">
        <f t="shared" si="100"/>
        <v/>
      </c>
      <c r="AF73" s="168" t="str">
        <f t="shared" si="101"/>
        <v/>
      </c>
      <c r="AG73" s="168" t="str">
        <f t="shared" si="102"/>
        <v/>
      </c>
      <c r="AH73" s="179" t="str">
        <f t="shared" si="103"/>
        <v/>
      </c>
      <c r="AI73" s="256" t="str">
        <f t="shared" si="23"/>
        <v/>
      </c>
      <c r="AJ73" s="185" t="str">
        <f t="shared" si="104"/>
        <v/>
      </c>
      <c r="AK73" s="185" t="str">
        <f t="shared" si="105"/>
        <v/>
      </c>
      <c r="AL73" s="185" t="str">
        <f t="shared" si="106"/>
        <v/>
      </c>
      <c r="AM73" s="185" t="str">
        <f t="shared" si="107"/>
        <v/>
      </c>
      <c r="AN73" s="185" t="str">
        <f t="shared" si="108"/>
        <v/>
      </c>
    </row>
    <row r="74" spans="1:40" ht="25.5" thickTop="1" thickBot="1" x14ac:dyDescent="0.4">
      <c r="C74" s="13"/>
      <c r="D74" s="257"/>
      <c r="E74" s="257"/>
      <c r="F74" s="258"/>
      <c r="G74" s="258"/>
      <c r="H74" s="257"/>
      <c r="I74" s="257"/>
      <c r="J74" s="296"/>
      <c r="K74" s="296"/>
      <c r="L74" s="282" t="str">
        <f t="shared" si="109"/>
        <v/>
      </c>
      <c r="M74" s="218" t="str">
        <f t="shared" si="87"/>
        <v/>
      </c>
      <c r="N74" s="183" t="str">
        <f t="shared" si="2"/>
        <v/>
      </c>
      <c r="O74" s="216" t="str">
        <f t="shared" si="88"/>
        <v/>
      </c>
      <c r="P74" s="225" t="str">
        <f t="shared" si="4"/>
        <v/>
      </c>
      <c r="Q74" s="217" t="str">
        <f t="shared" si="89"/>
        <v/>
      </c>
      <c r="R74" s="168" t="str">
        <f t="shared" si="90"/>
        <v/>
      </c>
      <c r="S74" s="218" t="str">
        <f t="shared" si="91"/>
        <v/>
      </c>
      <c r="T74" s="219" t="str">
        <f t="shared" si="92"/>
        <v/>
      </c>
      <c r="U74" s="181" t="str">
        <f t="shared" si="9"/>
        <v/>
      </c>
      <c r="V74" s="185" t="str">
        <f t="shared" si="93"/>
        <v/>
      </c>
      <c r="W74" s="177" t="str">
        <f t="shared" si="11"/>
        <v/>
      </c>
      <c r="X74" s="185" t="str">
        <f t="shared" si="94"/>
        <v/>
      </c>
      <c r="Y74" s="185" t="str">
        <f t="shared" si="95"/>
        <v/>
      </c>
      <c r="Z74" s="218" t="str">
        <f t="shared" si="96"/>
        <v/>
      </c>
      <c r="AA74" s="175" t="str">
        <f t="shared" si="97"/>
        <v/>
      </c>
      <c r="AB74" s="183" t="str">
        <f t="shared" si="16"/>
        <v/>
      </c>
      <c r="AC74" s="184" t="str">
        <f t="shared" si="98"/>
        <v/>
      </c>
      <c r="AD74" s="225" t="str">
        <f t="shared" si="99"/>
        <v/>
      </c>
      <c r="AE74" s="176" t="str">
        <f t="shared" si="100"/>
        <v/>
      </c>
      <c r="AF74" s="168" t="str">
        <f t="shared" si="101"/>
        <v/>
      </c>
      <c r="AG74" s="168" t="str">
        <f t="shared" si="102"/>
        <v/>
      </c>
      <c r="AH74" s="179" t="str">
        <f t="shared" si="103"/>
        <v/>
      </c>
      <c r="AI74" s="256" t="str">
        <f t="shared" si="23"/>
        <v/>
      </c>
      <c r="AJ74" s="185" t="str">
        <f t="shared" si="104"/>
        <v/>
      </c>
      <c r="AK74" s="185" t="str">
        <f t="shared" si="105"/>
        <v/>
      </c>
      <c r="AL74" s="185" t="str">
        <f t="shared" si="106"/>
        <v/>
      </c>
      <c r="AM74" s="185" t="str">
        <f t="shared" si="107"/>
        <v/>
      </c>
      <c r="AN74" s="185" t="str">
        <f t="shared" si="108"/>
        <v/>
      </c>
    </row>
    <row r="75" spans="1:40" ht="25.5" thickTop="1" thickBot="1" x14ac:dyDescent="0.4">
      <c r="C75" s="13"/>
      <c r="D75" s="257"/>
      <c r="E75" s="257"/>
      <c r="F75" s="258"/>
      <c r="G75" s="258"/>
      <c r="H75" s="257"/>
      <c r="I75" s="257"/>
      <c r="J75" s="296"/>
      <c r="K75" s="296"/>
      <c r="L75" s="271" t="str">
        <f t="shared" si="109"/>
        <v/>
      </c>
      <c r="M75" s="218" t="str">
        <f t="shared" si="87"/>
        <v/>
      </c>
      <c r="N75" s="183" t="str">
        <f t="shared" si="2"/>
        <v/>
      </c>
      <c r="O75" s="216" t="str">
        <f t="shared" si="88"/>
        <v/>
      </c>
      <c r="P75" s="225" t="str">
        <f t="shared" si="4"/>
        <v/>
      </c>
      <c r="Q75" s="217" t="str">
        <f t="shared" si="89"/>
        <v/>
      </c>
      <c r="R75" s="168" t="str">
        <f t="shared" si="90"/>
        <v/>
      </c>
      <c r="S75" s="218" t="str">
        <f t="shared" si="91"/>
        <v/>
      </c>
      <c r="T75" s="219" t="str">
        <f t="shared" si="92"/>
        <v/>
      </c>
      <c r="U75" s="181" t="str">
        <f t="shared" si="9"/>
        <v/>
      </c>
      <c r="V75" s="185" t="str">
        <f t="shared" si="93"/>
        <v/>
      </c>
      <c r="W75" s="177" t="str">
        <f t="shared" si="11"/>
        <v/>
      </c>
      <c r="X75" s="185" t="str">
        <f t="shared" si="94"/>
        <v/>
      </c>
      <c r="Y75" s="185" t="str">
        <f t="shared" si="95"/>
        <v/>
      </c>
      <c r="Z75" s="218" t="str">
        <f t="shared" si="96"/>
        <v/>
      </c>
      <c r="AA75" s="175" t="str">
        <f t="shared" si="97"/>
        <v/>
      </c>
      <c r="AB75" s="183" t="str">
        <f t="shared" si="16"/>
        <v/>
      </c>
      <c r="AC75" s="184" t="str">
        <f t="shared" si="98"/>
        <v/>
      </c>
      <c r="AD75" s="225" t="str">
        <f t="shared" si="99"/>
        <v/>
      </c>
      <c r="AE75" s="176" t="str">
        <f t="shared" si="100"/>
        <v/>
      </c>
      <c r="AF75" s="168" t="str">
        <f t="shared" si="101"/>
        <v/>
      </c>
      <c r="AG75" s="168" t="str">
        <f t="shared" si="102"/>
        <v/>
      </c>
      <c r="AH75" s="179" t="str">
        <f t="shared" si="103"/>
        <v/>
      </c>
      <c r="AI75" s="256" t="str">
        <f t="shared" si="23"/>
        <v/>
      </c>
      <c r="AJ75" s="185" t="str">
        <f t="shared" si="104"/>
        <v/>
      </c>
      <c r="AK75" s="185" t="str">
        <f t="shared" si="105"/>
        <v/>
      </c>
      <c r="AL75" s="185" t="str">
        <f t="shared" si="106"/>
        <v/>
      </c>
      <c r="AM75" s="185" t="str">
        <f t="shared" si="107"/>
        <v/>
      </c>
      <c r="AN75" s="185" t="str">
        <f t="shared" si="108"/>
        <v/>
      </c>
    </row>
    <row r="76" spans="1:40" ht="25.5" thickTop="1" thickBot="1" x14ac:dyDescent="0.4">
      <c r="C76" s="13"/>
      <c r="D76" s="257"/>
      <c r="E76" s="257"/>
      <c r="F76" s="258"/>
      <c r="G76" s="258"/>
      <c r="H76" s="257"/>
      <c r="I76" s="257"/>
      <c r="J76" s="296"/>
      <c r="K76" s="296"/>
      <c r="L76" s="271" t="str">
        <f t="shared" si="109"/>
        <v/>
      </c>
      <c r="M76" s="218" t="str">
        <f t="shared" si="87"/>
        <v/>
      </c>
      <c r="N76" s="183" t="str">
        <f t="shared" si="2"/>
        <v/>
      </c>
      <c r="O76" s="216" t="str">
        <f t="shared" si="88"/>
        <v/>
      </c>
      <c r="P76" s="225" t="str">
        <f t="shared" si="4"/>
        <v/>
      </c>
      <c r="Q76" s="217" t="str">
        <f t="shared" si="89"/>
        <v/>
      </c>
      <c r="R76" s="168" t="str">
        <f t="shared" si="90"/>
        <v/>
      </c>
      <c r="S76" s="218" t="str">
        <f t="shared" si="91"/>
        <v/>
      </c>
      <c r="T76" s="219" t="str">
        <f t="shared" si="92"/>
        <v/>
      </c>
      <c r="U76" s="181" t="str">
        <f t="shared" si="9"/>
        <v/>
      </c>
      <c r="V76" s="185" t="str">
        <f t="shared" si="93"/>
        <v/>
      </c>
      <c r="W76" s="177" t="str">
        <f t="shared" si="11"/>
        <v/>
      </c>
      <c r="X76" s="185" t="str">
        <f t="shared" si="94"/>
        <v/>
      </c>
      <c r="Y76" s="185" t="str">
        <f t="shared" si="95"/>
        <v/>
      </c>
      <c r="Z76" s="218" t="str">
        <f t="shared" si="96"/>
        <v/>
      </c>
      <c r="AA76" s="175" t="str">
        <f t="shared" si="97"/>
        <v/>
      </c>
      <c r="AB76" s="183" t="str">
        <f t="shared" si="16"/>
        <v/>
      </c>
      <c r="AC76" s="184" t="str">
        <f t="shared" si="98"/>
        <v/>
      </c>
      <c r="AD76" s="225" t="str">
        <f t="shared" si="99"/>
        <v/>
      </c>
      <c r="AE76" s="176" t="str">
        <f t="shared" si="100"/>
        <v/>
      </c>
      <c r="AF76" s="168" t="str">
        <f t="shared" si="101"/>
        <v/>
      </c>
      <c r="AG76" s="168" t="str">
        <f t="shared" si="102"/>
        <v/>
      </c>
      <c r="AH76" s="179" t="str">
        <f t="shared" si="103"/>
        <v/>
      </c>
      <c r="AI76" s="256" t="str">
        <f t="shared" si="23"/>
        <v/>
      </c>
      <c r="AJ76" s="185" t="str">
        <f t="shared" si="104"/>
        <v/>
      </c>
      <c r="AK76" s="185" t="str">
        <f t="shared" si="105"/>
        <v/>
      </c>
      <c r="AL76" s="185" t="str">
        <f t="shared" si="106"/>
        <v/>
      </c>
      <c r="AM76" s="185" t="str">
        <f t="shared" si="107"/>
        <v/>
      </c>
      <c r="AN76" s="185" t="str">
        <f t="shared" si="108"/>
        <v/>
      </c>
    </row>
    <row r="77" spans="1:40" ht="25.5" thickTop="1" thickBot="1" x14ac:dyDescent="0.4">
      <c r="C77" s="13"/>
      <c r="D77" s="257"/>
      <c r="E77" s="257"/>
      <c r="F77" s="258"/>
      <c r="G77" s="258"/>
      <c r="H77" s="257"/>
      <c r="I77" s="257"/>
      <c r="J77" s="296"/>
      <c r="K77" s="296"/>
      <c r="L77" s="271" t="str">
        <f t="shared" si="109"/>
        <v/>
      </c>
      <c r="M77" s="218" t="str">
        <f t="shared" si="87"/>
        <v/>
      </c>
      <c r="N77" s="183" t="str">
        <f t="shared" si="2"/>
        <v/>
      </c>
      <c r="O77" s="216" t="str">
        <f t="shared" si="88"/>
        <v/>
      </c>
      <c r="P77" s="225" t="str">
        <f t="shared" si="4"/>
        <v/>
      </c>
      <c r="Q77" s="217" t="str">
        <f t="shared" si="89"/>
        <v/>
      </c>
      <c r="R77" s="168" t="str">
        <f t="shared" si="90"/>
        <v/>
      </c>
      <c r="S77" s="218" t="str">
        <f t="shared" si="91"/>
        <v/>
      </c>
      <c r="T77" s="219" t="str">
        <f t="shared" si="92"/>
        <v/>
      </c>
      <c r="U77" s="181" t="str">
        <f t="shared" si="9"/>
        <v/>
      </c>
      <c r="V77" s="185" t="str">
        <f t="shared" si="93"/>
        <v/>
      </c>
      <c r="W77" s="177" t="str">
        <f t="shared" si="11"/>
        <v/>
      </c>
      <c r="X77" s="185" t="str">
        <f t="shared" si="94"/>
        <v/>
      </c>
      <c r="Y77" s="185" t="str">
        <f t="shared" si="95"/>
        <v/>
      </c>
      <c r="Z77" s="218" t="str">
        <f t="shared" si="96"/>
        <v/>
      </c>
      <c r="AA77" s="175" t="str">
        <f t="shared" si="97"/>
        <v/>
      </c>
      <c r="AB77" s="183" t="str">
        <f t="shared" si="16"/>
        <v/>
      </c>
      <c r="AC77" s="184" t="str">
        <f t="shared" si="98"/>
        <v/>
      </c>
      <c r="AD77" s="225" t="str">
        <f t="shared" si="99"/>
        <v/>
      </c>
      <c r="AE77" s="176" t="str">
        <f t="shared" si="100"/>
        <v/>
      </c>
      <c r="AF77" s="168" t="str">
        <f t="shared" si="101"/>
        <v/>
      </c>
      <c r="AG77" s="168" t="str">
        <f t="shared" si="102"/>
        <v/>
      </c>
      <c r="AH77" s="179" t="str">
        <f t="shared" si="103"/>
        <v/>
      </c>
      <c r="AI77" s="256" t="str">
        <f t="shared" si="23"/>
        <v/>
      </c>
      <c r="AJ77" s="185" t="str">
        <f t="shared" si="104"/>
        <v/>
      </c>
      <c r="AK77" s="185" t="str">
        <f t="shared" si="105"/>
        <v/>
      </c>
      <c r="AL77" s="185" t="str">
        <f t="shared" si="106"/>
        <v/>
      </c>
      <c r="AM77" s="185" t="str">
        <f t="shared" si="107"/>
        <v/>
      </c>
      <c r="AN77" s="185" t="str">
        <f t="shared" si="108"/>
        <v/>
      </c>
    </row>
    <row r="78" spans="1:40" ht="25.5" thickTop="1" thickBot="1" x14ac:dyDescent="0.4">
      <c r="C78" s="13"/>
      <c r="D78" s="257"/>
      <c r="E78" s="257"/>
      <c r="F78" s="258"/>
      <c r="G78" s="258"/>
      <c r="H78" s="257"/>
      <c r="I78" s="257"/>
      <c r="J78" s="296"/>
      <c r="K78" s="296"/>
      <c r="L78" s="271" t="str">
        <f t="shared" si="109"/>
        <v/>
      </c>
      <c r="M78" s="218" t="str">
        <f t="shared" si="87"/>
        <v/>
      </c>
      <c r="N78" s="183" t="str">
        <f t="shared" si="2"/>
        <v/>
      </c>
      <c r="O78" s="216" t="str">
        <f t="shared" si="88"/>
        <v/>
      </c>
      <c r="P78" s="225" t="str">
        <f t="shared" si="4"/>
        <v/>
      </c>
      <c r="Q78" s="217" t="str">
        <f t="shared" si="89"/>
        <v/>
      </c>
      <c r="R78" s="168" t="str">
        <f t="shared" si="90"/>
        <v/>
      </c>
      <c r="S78" s="218" t="str">
        <f t="shared" si="91"/>
        <v/>
      </c>
      <c r="T78" s="219" t="str">
        <f t="shared" si="92"/>
        <v/>
      </c>
      <c r="U78" s="181" t="str">
        <f t="shared" si="9"/>
        <v/>
      </c>
      <c r="V78" s="185" t="str">
        <f t="shared" si="93"/>
        <v/>
      </c>
      <c r="W78" s="177" t="str">
        <f t="shared" si="11"/>
        <v/>
      </c>
      <c r="X78" s="185" t="str">
        <f t="shared" si="94"/>
        <v/>
      </c>
      <c r="Y78" s="185" t="str">
        <f t="shared" si="95"/>
        <v/>
      </c>
      <c r="Z78" s="218" t="str">
        <f t="shared" si="96"/>
        <v/>
      </c>
      <c r="AA78" s="175" t="str">
        <f t="shared" si="97"/>
        <v/>
      </c>
      <c r="AB78" s="183" t="str">
        <f t="shared" si="16"/>
        <v/>
      </c>
      <c r="AC78" s="184" t="str">
        <f t="shared" si="98"/>
        <v/>
      </c>
      <c r="AD78" s="225" t="str">
        <f t="shared" si="99"/>
        <v/>
      </c>
      <c r="AE78" s="176" t="str">
        <f t="shared" si="100"/>
        <v/>
      </c>
      <c r="AF78" s="168" t="str">
        <f t="shared" si="101"/>
        <v/>
      </c>
      <c r="AG78" s="168" t="str">
        <f t="shared" si="102"/>
        <v/>
      </c>
      <c r="AH78" s="179" t="str">
        <f t="shared" si="103"/>
        <v/>
      </c>
      <c r="AI78" s="256" t="str">
        <f t="shared" si="23"/>
        <v/>
      </c>
      <c r="AJ78" s="185" t="str">
        <f t="shared" si="104"/>
        <v/>
      </c>
      <c r="AK78" s="185" t="str">
        <f t="shared" si="105"/>
        <v/>
      </c>
      <c r="AL78" s="185" t="str">
        <f t="shared" si="106"/>
        <v/>
      </c>
      <c r="AM78" s="185" t="str">
        <f t="shared" si="107"/>
        <v/>
      </c>
      <c r="AN78" s="185" t="str">
        <f t="shared" si="108"/>
        <v/>
      </c>
    </row>
    <row r="79" spans="1:40" ht="25.5" thickTop="1" thickBot="1" x14ac:dyDescent="0.4">
      <c r="C79" s="13"/>
      <c r="D79" s="257"/>
      <c r="E79" s="257"/>
      <c r="F79" s="258"/>
      <c r="G79" s="258"/>
      <c r="H79" s="257"/>
      <c r="I79" s="257"/>
      <c r="J79" s="296"/>
      <c r="K79" s="296"/>
      <c r="L79" s="271" t="str">
        <f t="shared" si="109"/>
        <v/>
      </c>
      <c r="M79" s="218" t="str">
        <f t="shared" si="87"/>
        <v/>
      </c>
      <c r="N79" s="183" t="str">
        <f t="shared" si="2"/>
        <v/>
      </c>
      <c r="O79" s="216" t="str">
        <f t="shared" si="88"/>
        <v/>
      </c>
      <c r="P79" s="225" t="str">
        <f t="shared" si="4"/>
        <v/>
      </c>
      <c r="Q79" s="217" t="str">
        <f t="shared" si="89"/>
        <v/>
      </c>
      <c r="R79" s="168" t="str">
        <f t="shared" si="90"/>
        <v/>
      </c>
      <c r="S79" s="218" t="str">
        <f t="shared" si="91"/>
        <v/>
      </c>
      <c r="T79" s="219" t="str">
        <f t="shared" si="92"/>
        <v/>
      </c>
      <c r="U79" s="181" t="str">
        <f t="shared" si="9"/>
        <v/>
      </c>
      <c r="V79" s="185" t="str">
        <f t="shared" si="93"/>
        <v/>
      </c>
      <c r="W79" s="177" t="str">
        <f t="shared" si="11"/>
        <v/>
      </c>
      <c r="X79" s="185" t="str">
        <f t="shared" si="94"/>
        <v/>
      </c>
      <c r="Y79" s="185" t="str">
        <f t="shared" si="95"/>
        <v/>
      </c>
      <c r="Z79" s="218" t="str">
        <f t="shared" si="96"/>
        <v/>
      </c>
      <c r="AA79" s="175" t="str">
        <f t="shared" si="97"/>
        <v/>
      </c>
      <c r="AB79" s="183" t="str">
        <f t="shared" si="16"/>
        <v/>
      </c>
      <c r="AC79" s="184" t="str">
        <f t="shared" si="98"/>
        <v/>
      </c>
      <c r="AD79" s="225" t="str">
        <f t="shared" si="99"/>
        <v/>
      </c>
      <c r="AE79" s="176" t="str">
        <f t="shared" si="100"/>
        <v/>
      </c>
      <c r="AF79" s="168" t="str">
        <f t="shared" si="101"/>
        <v/>
      </c>
      <c r="AG79" s="168" t="str">
        <f t="shared" si="102"/>
        <v/>
      </c>
      <c r="AH79" s="179" t="str">
        <f t="shared" si="103"/>
        <v/>
      </c>
      <c r="AI79" s="256" t="str">
        <f t="shared" si="23"/>
        <v/>
      </c>
      <c r="AJ79" s="185" t="str">
        <f t="shared" si="104"/>
        <v/>
      </c>
      <c r="AK79" s="185" t="str">
        <f t="shared" si="105"/>
        <v/>
      </c>
      <c r="AL79" s="185" t="str">
        <f t="shared" si="106"/>
        <v/>
      </c>
      <c r="AM79" s="185" t="str">
        <f t="shared" si="107"/>
        <v/>
      </c>
      <c r="AN79" s="185" t="str">
        <f t="shared" si="108"/>
        <v/>
      </c>
    </row>
    <row r="80" spans="1:40" ht="25.5" thickTop="1" thickBot="1" x14ac:dyDescent="0.4">
      <c r="C80" s="13"/>
      <c r="D80" s="257"/>
      <c r="E80" s="257"/>
      <c r="F80" s="258"/>
      <c r="G80" s="258"/>
      <c r="H80" s="257"/>
      <c r="I80" s="257"/>
      <c r="J80" s="296"/>
      <c r="K80" s="296"/>
      <c r="L80" s="282" t="str">
        <f t="shared" si="109"/>
        <v/>
      </c>
      <c r="M80" s="218" t="str">
        <f t="shared" si="87"/>
        <v/>
      </c>
      <c r="N80" s="183" t="str">
        <f t="shared" si="2"/>
        <v/>
      </c>
      <c r="O80" s="216" t="str">
        <f t="shared" si="88"/>
        <v/>
      </c>
      <c r="P80" s="225" t="str">
        <f t="shared" si="4"/>
        <v/>
      </c>
      <c r="Q80" s="217" t="str">
        <f t="shared" si="89"/>
        <v/>
      </c>
      <c r="R80" s="168" t="str">
        <f t="shared" si="90"/>
        <v/>
      </c>
      <c r="S80" s="218" t="str">
        <f t="shared" si="91"/>
        <v/>
      </c>
      <c r="T80" s="219" t="str">
        <f t="shared" si="92"/>
        <v/>
      </c>
      <c r="U80" s="181" t="str">
        <f t="shared" si="9"/>
        <v/>
      </c>
      <c r="V80" s="185" t="str">
        <f t="shared" si="93"/>
        <v/>
      </c>
      <c r="W80" s="177" t="str">
        <f t="shared" si="11"/>
        <v/>
      </c>
      <c r="X80" s="185" t="str">
        <f t="shared" si="94"/>
        <v/>
      </c>
      <c r="Y80" s="185" t="str">
        <f t="shared" si="95"/>
        <v/>
      </c>
      <c r="Z80" s="218" t="str">
        <f t="shared" si="96"/>
        <v/>
      </c>
      <c r="AA80" s="175" t="str">
        <f t="shared" si="97"/>
        <v/>
      </c>
      <c r="AB80" s="183" t="str">
        <f t="shared" si="16"/>
        <v/>
      </c>
      <c r="AC80" s="184" t="str">
        <f t="shared" si="98"/>
        <v/>
      </c>
      <c r="AD80" s="225" t="str">
        <f t="shared" si="99"/>
        <v/>
      </c>
      <c r="AE80" s="176" t="str">
        <f t="shared" si="100"/>
        <v/>
      </c>
      <c r="AF80" s="168" t="str">
        <f t="shared" si="101"/>
        <v/>
      </c>
      <c r="AG80" s="168" t="str">
        <f t="shared" si="102"/>
        <v/>
      </c>
      <c r="AH80" s="179" t="str">
        <f t="shared" si="103"/>
        <v/>
      </c>
      <c r="AI80" s="256" t="str">
        <f t="shared" si="23"/>
        <v/>
      </c>
      <c r="AJ80" s="185" t="str">
        <f t="shared" si="104"/>
        <v/>
      </c>
      <c r="AK80" s="185" t="str">
        <f t="shared" si="105"/>
        <v/>
      </c>
      <c r="AL80" s="185" t="str">
        <f t="shared" si="106"/>
        <v/>
      </c>
      <c r="AM80" s="185" t="str">
        <f t="shared" si="107"/>
        <v/>
      </c>
      <c r="AN80" s="185" t="str">
        <f t="shared" si="108"/>
        <v/>
      </c>
    </row>
    <row r="81" spans="2:40" ht="25.5" thickTop="1" thickBot="1" x14ac:dyDescent="0.4">
      <c r="C81" s="13"/>
      <c r="D81" s="257"/>
      <c r="E81" s="257"/>
      <c r="F81" s="258"/>
      <c r="G81" s="258"/>
      <c r="H81" s="257"/>
      <c r="I81" s="257"/>
      <c r="J81" s="296"/>
      <c r="K81" s="296"/>
      <c r="L81" s="282" t="str">
        <f t="shared" si="109"/>
        <v/>
      </c>
      <c r="M81" s="218" t="str">
        <f t="shared" si="87"/>
        <v/>
      </c>
      <c r="N81" s="183" t="str">
        <f t="shared" si="2"/>
        <v/>
      </c>
      <c r="O81" s="216" t="str">
        <f t="shared" si="88"/>
        <v/>
      </c>
      <c r="P81" s="225" t="str">
        <f t="shared" si="4"/>
        <v/>
      </c>
      <c r="Q81" s="217" t="str">
        <f t="shared" si="89"/>
        <v/>
      </c>
      <c r="R81" s="168" t="str">
        <f t="shared" si="90"/>
        <v/>
      </c>
      <c r="S81" s="218" t="str">
        <f t="shared" si="91"/>
        <v/>
      </c>
      <c r="T81" s="219" t="str">
        <f t="shared" si="92"/>
        <v/>
      </c>
      <c r="U81" s="181" t="str">
        <f t="shared" si="9"/>
        <v/>
      </c>
      <c r="V81" s="185" t="str">
        <f t="shared" si="93"/>
        <v/>
      </c>
      <c r="W81" s="177" t="str">
        <f t="shared" si="11"/>
        <v/>
      </c>
      <c r="X81" s="185" t="str">
        <f t="shared" si="94"/>
        <v/>
      </c>
      <c r="Y81" s="185" t="str">
        <f t="shared" si="95"/>
        <v/>
      </c>
      <c r="Z81" s="218" t="str">
        <f t="shared" si="96"/>
        <v/>
      </c>
      <c r="AA81" s="175" t="str">
        <f t="shared" si="97"/>
        <v/>
      </c>
      <c r="AB81" s="183" t="str">
        <f t="shared" si="16"/>
        <v/>
      </c>
      <c r="AC81" s="184" t="str">
        <f t="shared" si="98"/>
        <v/>
      </c>
      <c r="AD81" s="225" t="str">
        <f t="shared" si="99"/>
        <v/>
      </c>
      <c r="AE81" s="176" t="str">
        <f t="shared" si="100"/>
        <v/>
      </c>
      <c r="AF81" s="168" t="str">
        <f t="shared" si="101"/>
        <v/>
      </c>
      <c r="AG81" s="168" t="str">
        <f t="shared" si="102"/>
        <v/>
      </c>
      <c r="AH81" s="179" t="str">
        <f t="shared" si="103"/>
        <v/>
      </c>
      <c r="AI81" s="256" t="str">
        <f t="shared" si="23"/>
        <v/>
      </c>
      <c r="AJ81" s="185" t="str">
        <f t="shared" si="104"/>
        <v/>
      </c>
      <c r="AK81" s="185" t="str">
        <f t="shared" si="105"/>
        <v/>
      </c>
      <c r="AL81" s="185" t="str">
        <f t="shared" si="106"/>
        <v/>
      </c>
      <c r="AM81" s="185" t="str">
        <f t="shared" si="107"/>
        <v/>
      </c>
      <c r="AN81" s="185" t="str">
        <f t="shared" si="108"/>
        <v/>
      </c>
    </row>
    <row r="82" spans="2:40" ht="25.5" thickTop="1" thickBot="1" x14ac:dyDescent="0.4">
      <c r="C82" s="13"/>
      <c r="D82" s="257"/>
      <c r="E82" s="257"/>
      <c r="F82" s="258"/>
      <c r="G82" s="258"/>
      <c r="H82" s="257"/>
      <c r="I82" s="257"/>
      <c r="J82" s="296"/>
      <c r="K82" s="296"/>
      <c r="L82" s="282" t="str">
        <f t="shared" si="109"/>
        <v/>
      </c>
      <c r="M82" s="218" t="str">
        <f t="shared" si="87"/>
        <v/>
      </c>
      <c r="N82" s="183" t="str">
        <f t="shared" si="2"/>
        <v/>
      </c>
      <c r="O82" s="216" t="str">
        <f t="shared" si="88"/>
        <v/>
      </c>
      <c r="P82" s="225" t="str">
        <f t="shared" si="4"/>
        <v/>
      </c>
      <c r="Q82" s="217" t="str">
        <f t="shared" si="89"/>
        <v/>
      </c>
      <c r="R82" s="168" t="str">
        <f t="shared" si="90"/>
        <v/>
      </c>
      <c r="S82" s="218" t="str">
        <f t="shared" si="91"/>
        <v/>
      </c>
      <c r="T82" s="219" t="str">
        <f t="shared" si="92"/>
        <v/>
      </c>
      <c r="U82" s="181" t="str">
        <f t="shared" si="9"/>
        <v/>
      </c>
      <c r="V82" s="185" t="str">
        <f t="shared" si="93"/>
        <v/>
      </c>
      <c r="W82" s="177" t="str">
        <f t="shared" si="11"/>
        <v/>
      </c>
      <c r="X82" s="185" t="str">
        <f t="shared" si="94"/>
        <v/>
      </c>
      <c r="Y82" s="185" t="str">
        <f t="shared" si="95"/>
        <v/>
      </c>
      <c r="Z82" s="218" t="str">
        <f t="shared" si="96"/>
        <v/>
      </c>
      <c r="AA82" s="175" t="str">
        <f t="shared" si="97"/>
        <v/>
      </c>
      <c r="AB82" s="183" t="str">
        <f t="shared" si="16"/>
        <v/>
      </c>
      <c r="AC82" s="184" t="str">
        <f t="shared" si="98"/>
        <v/>
      </c>
      <c r="AD82" s="225" t="str">
        <f t="shared" si="99"/>
        <v/>
      </c>
      <c r="AE82" s="176" t="str">
        <f t="shared" si="100"/>
        <v/>
      </c>
      <c r="AF82" s="168" t="str">
        <f t="shared" si="101"/>
        <v/>
      </c>
      <c r="AG82" s="168" t="str">
        <f t="shared" si="102"/>
        <v/>
      </c>
      <c r="AH82" s="179" t="str">
        <f t="shared" si="103"/>
        <v/>
      </c>
      <c r="AI82" s="256" t="str">
        <f t="shared" si="23"/>
        <v/>
      </c>
      <c r="AJ82" s="185" t="str">
        <f t="shared" si="104"/>
        <v/>
      </c>
      <c r="AK82" s="185" t="str">
        <f t="shared" si="105"/>
        <v/>
      </c>
      <c r="AL82" s="185" t="str">
        <f t="shared" si="106"/>
        <v/>
      </c>
      <c r="AM82" s="185" t="str">
        <f t="shared" si="107"/>
        <v/>
      </c>
      <c r="AN82" s="185" t="str">
        <f t="shared" si="108"/>
        <v/>
      </c>
    </row>
    <row r="83" spans="2:40" ht="25.5" thickTop="1" thickBot="1" x14ac:dyDescent="0.4">
      <c r="C83" s="13"/>
      <c r="D83" s="257"/>
      <c r="E83" s="257"/>
      <c r="F83" s="258"/>
      <c r="G83" s="258"/>
      <c r="H83" s="257"/>
      <c r="I83" s="257"/>
      <c r="J83" s="296"/>
      <c r="K83" s="296"/>
      <c r="L83" s="282" t="str">
        <f t="shared" si="109"/>
        <v/>
      </c>
      <c r="M83" s="218" t="str">
        <f t="shared" si="87"/>
        <v/>
      </c>
      <c r="N83" s="183" t="str">
        <f t="shared" si="2"/>
        <v/>
      </c>
      <c r="O83" s="216" t="str">
        <f t="shared" si="88"/>
        <v/>
      </c>
      <c r="P83" s="225" t="str">
        <f t="shared" si="4"/>
        <v/>
      </c>
      <c r="Q83" s="217" t="str">
        <f t="shared" si="89"/>
        <v/>
      </c>
      <c r="R83" s="168" t="str">
        <f t="shared" si="90"/>
        <v/>
      </c>
      <c r="S83" s="218" t="str">
        <f t="shared" si="91"/>
        <v/>
      </c>
      <c r="T83" s="219" t="str">
        <f t="shared" si="92"/>
        <v/>
      </c>
      <c r="U83" s="181" t="str">
        <f t="shared" si="9"/>
        <v/>
      </c>
      <c r="V83" s="185" t="str">
        <f t="shared" si="93"/>
        <v/>
      </c>
      <c r="W83" s="177" t="str">
        <f t="shared" si="11"/>
        <v/>
      </c>
      <c r="X83" s="185" t="str">
        <f t="shared" si="94"/>
        <v/>
      </c>
      <c r="Y83" s="185" t="str">
        <f t="shared" si="95"/>
        <v/>
      </c>
      <c r="Z83" s="218" t="str">
        <f t="shared" si="96"/>
        <v/>
      </c>
      <c r="AA83" s="175" t="str">
        <f t="shared" si="97"/>
        <v/>
      </c>
      <c r="AB83" s="183" t="str">
        <f t="shared" si="16"/>
        <v/>
      </c>
      <c r="AC83" s="184" t="str">
        <f t="shared" si="98"/>
        <v/>
      </c>
      <c r="AD83" s="225" t="str">
        <f t="shared" si="99"/>
        <v/>
      </c>
      <c r="AE83" s="176" t="str">
        <f t="shared" si="100"/>
        <v/>
      </c>
      <c r="AF83" s="168" t="str">
        <f t="shared" si="101"/>
        <v/>
      </c>
      <c r="AG83" s="168" t="str">
        <f t="shared" si="102"/>
        <v/>
      </c>
      <c r="AH83" s="179" t="str">
        <f t="shared" si="103"/>
        <v/>
      </c>
      <c r="AI83" s="256" t="str">
        <f t="shared" si="23"/>
        <v/>
      </c>
      <c r="AJ83" s="185" t="str">
        <f t="shared" si="104"/>
        <v/>
      </c>
      <c r="AK83" s="185" t="str">
        <f t="shared" si="105"/>
        <v/>
      </c>
      <c r="AL83" s="185" t="str">
        <f t="shared" si="106"/>
        <v/>
      </c>
      <c r="AM83" s="185" t="str">
        <f t="shared" si="107"/>
        <v/>
      </c>
      <c r="AN83" s="185" t="str">
        <f t="shared" si="108"/>
        <v/>
      </c>
    </row>
    <row r="84" spans="2:40" ht="25.5" thickTop="1" thickBot="1" x14ac:dyDescent="0.4">
      <c r="C84" s="13"/>
      <c r="D84" s="257"/>
      <c r="E84" s="257"/>
      <c r="F84" s="258"/>
      <c r="G84" s="258"/>
      <c r="H84" s="257"/>
      <c r="I84" s="257"/>
      <c r="J84" s="296"/>
      <c r="K84" s="296"/>
      <c r="L84" s="282" t="str">
        <f t="shared" si="109"/>
        <v/>
      </c>
      <c r="M84" s="218" t="str">
        <f t="shared" si="87"/>
        <v/>
      </c>
      <c r="N84" s="183" t="str">
        <f t="shared" si="2"/>
        <v/>
      </c>
      <c r="O84" s="216" t="str">
        <f t="shared" si="88"/>
        <v/>
      </c>
      <c r="P84" s="225" t="str">
        <f t="shared" si="4"/>
        <v/>
      </c>
      <c r="Q84" s="217" t="str">
        <f t="shared" si="89"/>
        <v/>
      </c>
      <c r="R84" s="168" t="str">
        <f t="shared" si="90"/>
        <v/>
      </c>
      <c r="S84" s="218" t="str">
        <f t="shared" si="91"/>
        <v/>
      </c>
      <c r="T84" s="219" t="str">
        <f t="shared" si="92"/>
        <v/>
      </c>
      <c r="U84" s="181" t="str">
        <f t="shared" si="9"/>
        <v/>
      </c>
      <c r="V84" s="185" t="str">
        <f t="shared" si="93"/>
        <v/>
      </c>
      <c r="W84" s="177" t="str">
        <f t="shared" si="11"/>
        <v/>
      </c>
      <c r="X84" s="185" t="str">
        <f t="shared" si="94"/>
        <v/>
      </c>
      <c r="Y84" s="185" t="str">
        <f t="shared" si="95"/>
        <v/>
      </c>
      <c r="Z84" s="218" t="str">
        <f t="shared" si="96"/>
        <v/>
      </c>
      <c r="AA84" s="175" t="str">
        <f t="shared" si="97"/>
        <v/>
      </c>
      <c r="AB84" s="183" t="str">
        <f t="shared" si="16"/>
        <v/>
      </c>
      <c r="AC84" s="184" t="str">
        <f t="shared" si="98"/>
        <v/>
      </c>
      <c r="AD84" s="225" t="str">
        <f t="shared" si="99"/>
        <v/>
      </c>
      <c r="AE84" s="176" t="str">
        <f t="shared" si="100"/>
        <v/>
      </c>
      <c r="AF84" s="168" t="str">
        <f t="shared" si="101"/>
        <v/>
      </c>
      <c r="AG84" s="168" t="str">
        <f t="shared" si="102"/>
        <v/>
      </c>
      <c r="AH84" s="179" t="str">
        <f t="shared" si="103"/>
        <v/>
      </c>
      <c r="AI84" s="256" t="str">
        <f t="shared" si="23"/>
        <v/>
      </c>
      <c r="AJ84" s="185" t="str">
        <f t="shared" si="104"/>
        <v/>
      </c>
      <c r="AK84" s="185" t="str">
        <f t="shared" si="105"/>
        <v/>
      </c>
      <c r="AL84" s="185" t="str">
        <f t="shared" si="106"/>
        <v/>
      </c>
      <c r="AM84" s="185" t="str">
        <f t="shared" si="107"/>
        <v/>
      </c>
      <c r="AN84" s="185" t="str">
        <f t="shared" si="108"/>
        <v/>
      </c>
    </row>
    <row r="85" spans="2:40" ht="25.5" thickTop="1" thickBot="1" x14ac:dyDescent="0.4">
      <c r="C85" s="13"/>
      <c r="D85" s="257"/>
      <c r="E85" s="257"/>
      <c r="F85" s="258"/>
      <c r="G85" s="258"/>
      <c r="H85" s="257"/>
      <c r="I85" s="257"/>
      <c r="J85" s="296"/>
      <c r="K85" s="296"/>
      <c r="L85" s="271" t="str">
        <f>IF(C85="","",_xlfn.CONCAT("            { line: ","""",C85,", ",M85:AN85,""", sC: ","""",B85,"""},"))</f>
        <v/>
      </c>
      <c r="M85" s="218" t="str">
        <f t="shared" si="87"/>
        <v/>
      </c>
      <c r="N85" s="183" t="str">
        <f t="shared" si="2"/>
        <v/>
      </c>
      <c r="O85" s="216" t="str">
        <f t="shared" si="88"/>
        <v/>
      </c>
      <c r="P85" s="225" t="str">
        <f t="shared" si="4"/>
        <v/>
      </c>
      <c r="Q85" s="217" t="str">
        <f t="shared" si="89"/>
        <v/>
      </c>
      <c r="R85" s="168" t="str">
        <f t="shared" si="90"/>
        <v/>
      </c>
      <c r="S85" s="218" t="str">
        <f t="shared" si="91"/>
        <v/>
      </c>
      <c r="T85" s="219" t="str">
        <f t="shared" si="92"/>
        <v/>
      </c>
      <c r="U85" s="181" t="str">
        <f t="shared" si="9"/>
        <v/>
      </c>
      <c r="V85" s="185" t="str">
        <f t="shared" si="93"/>
        <v/>
      </c>
      <c r="W85" s="177" t="str">
        <f t="shared" si="11"/>
        <v/>
      </c>
      <c r="X85" s="185" t="str">
        <f t="shared" si="94"/>
        <v/>
      </c>
      <c r="Y85" s="185" t="str">
        <f t="shared" si="95"/>
        <v/>
      </c>
      <c r="Z85" s="218" t="str">
        <f t="shared" si="96"/>
        <v/>
      </c>
      <c r="AA85" s="175" t="str">
        <f t="shared" si="97"/>
        <v/>
      </c>
      <c r="AB85" s="183" t="str">
        <f t="shared" si="16"/>
        <v/>
      </c>
      <c r="AC85" s="184" t="str">
        <f t="shared" si="98"/>
        <v/>
      </c>
      <c r="AD85" s="225" t="str">
        <f t="shared" si="99"/>
        <v/>
      </c>
      <c r="AE85" s="176" t="str">
        <f t="shared" si="100"/>
        <v/>
      </c>
      <c r="AF85" s="168" t="str">
        <f t="shared" si="101"/>
        <v/>
      </c>
      <c r="AG85" s="168" t="str">
        <f t="shared" si="102"/>
        <v/>
      </c>
      <c r="AH85" s="179" t="str">
        <f t="shared" si="103"/>
        <v/>
      </c>
      <c r="AI85" s="256" t="str">
        <f t="shared" si="23"/>
        <v/>
      </c>
      <c r="AJ85" s="185" t="str">
        <f t="shared" si="104"/>
        <v/>
      </c>
      <c r="AK85" s="185" t="str">
        <f t="shared" si="105"/>
        <v/>
      </c>
      <c r="AL85" s="185" t="str">
        <f t="shared" si="106"/>
        <v/>
      </c>
      <c r="AM85" s="185" t="str">
        <f t="shared" si="107"/>
        <v/>
      </c>
      <c r="AN85" s="185" t="str">
        <f t="shared" si="108"/>
        <v/>
      </c>
    </row>
    <row r="86" spans="2: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2:40" ht="25.5" thickTop="1" thickBot="1" x14ac:dyDescent="0.4">
      <c r="C87" s="13"/>
      <c r="D87" s="257"/>
      <c r="E87" s="257"/>
      <c r="F87" s="258"/>
      <c r="G87" s="258"/>
      <c r="H87" s="257"/>
      <c r="I87" s="257"/>
      <c r="J87" s="296"/>
      <c r="K87" s="296"/>
      <c r="L87" s="271" t="str">
        <f t="shared" ref="L87:L103" si="110">IF(C87="","",_xlfn.CONCAT("            { line: ","""",C87,", ",M87:AN87,""", sC: ","""",B87,"""},"))</f>
        <v/>
      </c>
      <c r="M87" s="218" t="str">
        <f t="shared" ref="M87:M103" si="111">IF(N87="","","(")</f>
        <v/>
      </c>
      <c r="N87" s="183" t="str">
        <f t="shared" ref="N87:N103" si="112">IF(D87="","",D87)</f>
        <v/>
      </c>
      <c r="O87" s="216" t="str">
        <f t="shared" ref="O87:O103" si="113">IF(N87="","",",")</f>
        <v/>
      </c>
      <c r="P87" s="225" t="str">
        <f t="shared" ref="P87:P103" si="114">IF(E87="","",E87)</f>
        <v/>
      </c>
      <c r="Q87" s="217" t="str">
        <f t="shared" ref="Q87:Q103" si="115">IF(N87="","",",")</f>
        <v/>
      </c>
      <c r="R87" s="168" t="str">
        <f t="shared" ref="R87:R103" si="116">IF(N87="","",15)</f>
        <v/>
      </c>
      <c r="S87" s="218" t="str">
        <f t="shared" ref="S87:S103" si="117">IF(N87="","",")")</f>
        <v/>
      </c>
      <c r="T87" s="219" t="str">
        <f t="shared" ref="T87:T103" si="118">IF(U87="","","(")</f>
        <v/>
      </c>
      <c r="U87" s="181" t="str">
        <f t="shared" ref="U87:U103" si="119">IF(F87="","",F87)</f>
        <v/>
      </c>
      <c r="V87" s="185" t="str">
        <f t="shared" ref="V87:V103" si="120">IF(U87="","",",")</f>
        <v/>
      </c>
      <c r="W87" s="177" t="str">
        <f t="shared" ref="W87:W103" si="121">IF(G87="","",G87)</f>
        <v/>
      </c>
      <c r="X87" s="185" t="str">
        <f t="shared" ref="X87:X103" si="122">IF(U87="","",",")</f>
        <v/>
      </c>
      <c r="Y87" s="185" t="str">
        <f t="shared" ref="Y87:Y103" si="123">IF(U87="","",250)</f>
        <v/>
      </c>
      <c r="Z87" s="218" t="str">
        <f t="shared" ref="Z87:Z103" si="124">IF(U87="","",")")</f>
        <v/>
      </c>
      <c r="AA87" s="175" t="str">
        <f t="shared" ref="AA87:AA103" si="125">IF(AB87="","","(")</f>
        <v/>
      </c>
      <c r="AB87" s="183" t="str">
        <f t="shared" ref="AB87:AB103" si="126">IF(H87="","",H87)</f>
        <v/>
      </c>
      <c r="AC87" s="184" t="str">
        <f t="shared" ref="AC87:AC103" si="127">IF(AB87="","",",")</f>
        <v/>
      </c>
      <c r="AD87" s="225" t="str">
        <f t="shared" si="99"/>
        <v/>
      </c>
      <c r="AE87" s="176" t="str">
        <f t="shared" ref="AE87:AE103" si="128">IF(AB87="","",",")</f>
        <v/>
      </c>
      <c r="AF87" s="168" t="str">
        <f t="shared" ref="AF87:AF103" si="129">IF(AB87="","",350)</f>
        <v/>
      </c>
      <c r="AG87" s="168" t="str">
        <f t="shared" ref="AG87:AG103" si="130">IF(AB87="","",")")</f>
        <v/>
      </c>
      <c r="AH87" s="179" t="str">
        <f t="shared" ref="AH87:AH103" si="131">IF(AI87="","","(")</f>
        <v/>
      </c>
      <c r="AI87" s="256" t="str">
        <f t="shared" ref="AI87:AI103" si="132">IF(J87="","",J87)</f>
        <v/>
      </c>
      <c r="AJ87" s="185" t="str">
        <f t="shared" ref="AJ87:AJ103" si="133">IF(AI87="","",",")</f>
        <v/>
      </c>
      <c r="AK87" s="185" t="str">
        <f t="shared" si="105"/>
        <v/>
      </c>
      <c r="AL87" s="185" t="str">
        <f t="shared" ref="AL87:AL103" si="134">IF(AI87="","",",")</f>
        <v/>
      </c>
      <c r="AM87" s="185" t="str">
        <f t="shared" ref="AM87:AM103" si="135">IF(AI87="","",450)</f>
        <v/>
      </c>
      <c r="AN87" s="185" t="str">
        <f t="shared" ref="AN87:AN103" si="136">IF(AI87="","",")")</f>
        <v/>
      </c>
    </row>
    <row r="88" spans="2:40" ht="27.75" thickTop="1" thickBot="1" x14ac:dyDescent="0.4">
      <c r="C88" s="297"/>
      <c r="D88" s="326"/>
      <c r="E88" s="326"/>
      <c r="F88" s="326"/>
      <c r="G88" s="326"/>
      <c r="H88" s="326"/>
      <c r="I88" s="326"/>
      <c r="J88" s="326"/>
      <c r="K88" s="326"/>
      <c r="L88" s="299" t="s">
        <v>2520</v>
      </c>
      <c r="M88" s="218"/>
      <c r="N88" s="183"/>
      <c r="O88" s="216"/>
      <c r="P88" s="225"/>
      <c r="Q88" s="217"/>
      <c r="R88" s="168"/>
      <c r="S88" s="218"/>
      <c r="T88" s="219"/>
      <c r="U88" s="181"/>
      <c r="V88" s="185"/>
      <c r="W88" s="177"/>
      <c r="X88" s="185"/>
      <c r="Y88" s="185"/>
      <c r="Z88" s="218"/>
      <c r="AA88" s="175"/>
      <c r="AB88" s="183"/>
      <c r="AC88" s="184"/>
      <c r="AD88" s="225"/>
      <c r="AE88" s="176"/>
      <c r="AF88" s="168"/>
      <c r="AG88" s="168"/>
      <c r="AH88" s="179"/>
      <c r="AI88" s="256"/>
      <c r="AJ88" s="185"/>
      <c r="AK88" s="185"/>
      <c r="AL88" s="185"/>
      <c r="AM88" s="185"/>
      <c r="AN88" s="185"/>
    </row>
    <row r="89" spans="2:40" ht="25.5" thickTop="1" thickBot="1" x14ac:dyDescent="0.4">
      <c r="C89" s="203" t="s">
        <v>2422</v>
      </c>
      <c r="D89" s="224"/>
      <c r="E89" s="224"/>
      <c r="F89" s="224"/>
      <c r="G89" s="224"/>
      <c r="H89" s="224"/>
      <c r="I89" s="224"/>
      <c r="J89" s="224"/>
      <c r="K89" s="224"/>
      <c r="L89" s="208" t="s">
        <v>2411</v>
      </c>
      <c r="M89" s="218" t="str">
        <f t="shared" ref="M89:M102" si="137">IF(N89="","","(")</f>
        <v/>
      </c>
      <c r="N89" s="183" t="str">
        <f t="shared" ref="N89:N102" si="138">IF(D89="","",D89)</f>
        <v/>
      </c>
      <c r="O89" s="216" t="str">
        <f t="shared" ref="O89:O102" si="139">IF(N89="","",",")</f>
        <v/>
      </c>
      <c r="P89" s="225" t="str">
        <f t="shared" ref="P89:P102" si="140">IF(E89="","",E89)</f>
        <v/>
      </c>
      <c r="Q89" s="217" t="str">
        <f t="shared" ref="Q89:Q102" si="141">IF(N89="","",",")</f>
        <v/>
      </c>
      <c r="R89" s="168" t="str">
        <f t="shared" ref="R89:R102" si="142">IF(N89="","",15)</f>
        <v/>
      </c>
      <c r="S89" s="218" t="str">
        <f t="shared" ref="S89:S102" si="143">IF(N89="","",")")</f>
        <v/>
      </c>
      <c r="T89" s="219" t="str">
        <f t="shared" ref="T89:T102" si="144">IF(U89="","","(")</f>
        <v/>
      </c>
      <c r="U89" s="181" t="str">
        <f t="shared" ref="U89:U102" si="145">IF(F89="","",F89)</f>
        <v/>
      </c>
      <c r="V89" s="185" t="str">
        <f t="shared" ref="V89:V102" si="146">IF(U89="","",",")</f>
        <v/>
      </c>
      <c r="W89" s="177" t="str">
        <f t="shared" ref="W89:W102" si="147">IF(G89="","",G89)</f>
        <v/>
      </c>
      <c r="X89" s="185" t="str">
        <f t="shared" ref="X89:X102" si="148">IF(U89="","",",")</f>
        <v/>
      </c>
      <c r="Y89" s="185" t="str">
        <f t="shared" ref="Y89:Y102" si="149">IF(U89="","",250)</f>
        <v/>
      </c>
      <c r="Z89" s="218" t="str">
        <f t="shared" ref="Z89:Z102" si="150">IF(U89="","",")")</f>
        <v/>
      </c>
      <c r="AA89" s="175" t="str">
        <f t="shared" ref="AA89:AA102" si="151">IF(AB89="","","(")</f>
        <v/>
      </c>
      <c r="AB89" s="183" t="str">
        <f t="shared" ref="AB89:AB102" si="152">IF(H89="","",H89)</f>
        <v/>
      </c>
      <c r="AC89" s="184" t="str">
        <f t="shared" ref="AC89:AC102" si="153">IF(AB89="","",",")</f>
        <v/>
      </c>
      <c r="AD89" s="225" t="str">
        <f t="shared" ref="AD89:AD102" si="154">IF(I89="","",I89)</f>
        <v/>
      </c>
      <c r="AE89" s="176" t="str">
        <f t="shared" ref="AE89:AE102" si="155">IF(AB89="","",",")</f>
        <v/>
      </c>
      <c r="AF89" s="168" t="str">
        <f t="shared" ref="AF89:AF102" si="156">IF(AB89="","",350)</f>
        <v/>
      </c>
      <c r="AG89" s="168" t="str">
        <f t="shared" ref="AG89:AG102" si="157">IF(AB89="","",")")</f>
        <v/>
      </c>
      <c r="AH89" s="179" t="str">
        <f t="shared" ref="AH89:AH102" si="158">IF(AI89="","","(")</f>
        <v/>
      </c>
      <c r="AI89" s="256" t="str">
        <f t="shared" ref="AI89:AI102" si="159">IF(J89="","",J89)</f>
        <v/>
      </c>
      <c r="AJ89" s="185" t="str">
        <f t="shared" ref="AJ89:AJ102" si="160">IF(AI89="","",",")</f>
        <v/>
      </c>
      <c r="AK89" s="185" t="str">
        <f t="shared" ref="AK89:AK102" si="161">IF(K89="","",K89)</f>
        <v/>
      </c>
      <c r="AL89" s="185" t="str">
        <f t="shared" ref="AL89:AL102" si="162">IF(AI89="","",",")</f>
        <v/>
      </c>
      <c r="AM89" s="185" t="str">
        <f t="shared" ref="AM89:AM102" si="163">IF(AI89="","",450)</f>
        <v/>
      </c>
      <c r="AN89" s="185" t="str">
        <f t="shared" ref="AN89:AN102" si="164">IF(AI89="","",")")</f>
        <v/>
      </c>
    </row>
    <row r="90" spans="2:40" ht="25.5" thickTop="1" thickBot="1" x14ac:dyDescent="0.4">
      <c r="B90" t="s">
        <v>2584</v>
      </c>
      <c r="C90" s="333" t="s">
        <v>3309</v>
      </c>
      <c r="D90" s="329" t="s">
        <v>1114</v>
      </c>
      <c r="E90" s="329"/>
      <c r="F90" s="329" t="s">
        <v>1131</v>
      </c>
      <c r="G90" s="329"/>
      <c r="H90" s="329"/>
      <c r="I90" s="329"/>
      <c r="J90" s="329"/>
      <c r="K90" s="329"/>
      <c r="L90" s="330" t="str">
        <f>IF(C90="","",_xlfn.CONCAT("       triggerLine: ","""",C90,", ",M90:AN90,""", sC: ","""",B90,""", lines: ["))</f>
        <v xml:space="preserve">       triggerLine: "ESO NOS HABRÍA BASTADO,, (Re,,15)(Do,,250)", sC: "ta as", lines: [</v>
      </c>
      <c r="M90" s="218" t="str">
        <f t="shared" si="137"/>
        <v>(</v>
      </c>
      <c r="N90" s="183" t="str">
        <f t="shared" si="138"/>
        <v>Re</v>
      </c>
      <c r="O90" s="216" t="str">
        <f t="shared" si="139"/>
        <v>,</v>
      </c>
      <c r="P90" s="225" t="str">
        <f t="shared" si="140"/>
        <v/>
      </c>
      <c r="Q90" s="217" t="str">
        <f t="shared" si="141"/>
        <v>,</v>
      </c>
      <c r="R90" s="168">
        <f t="shared" si="142"/>
        <v>15</v>
      </c>
      <c r="S90" s="218" t="str">
        <f t="shared" si="143"/>
        <v>)</v>
      </c>
      <c r="T90" s="219" t="str">
        <f t="shared" si="144"/>
        <v>(</v>
      </c>
      <c r="U90" s="181" t="str">
        <f t="shared" si="145"/>
        <v>Do</v>
      </c>
      <c r="V90" s="185" t="str">
        <f t="shared" si="146"/>
        <v>,</v>
      </c>
      <c r="W90" s="177" t="str">
        <f t="shared" si="147"/>
        <v/>
      </c>
      <c r="X90" s="185" t="str">
        <f t="shared" si="148"/>
        <v>,</v>
      </c>
      <c r="Y90" s="185">
        <f t="shared" si="149"/>
        <v>250</v>
      </c>
      <c r="Z90" s="218" t="str">
        <f t="shared" si="150"/>
        <v>)</v>
      </c>
      <c r="AA90" s="175" t="str">
        <f t="shared" si="151"/>
        <v/>
      </c>
      <c r="AB90" s="183" t="str">
        <f t="shared" si="152"/>
        <v/>
      </c>
      <c r="AC90" s="184" t="str">
        <f t="shared" si="153"/>
        <v/>
      </c>
      <c r="AD90" s="225" t="str">
        <f t="shared" si="154"/>
        <v/>
      </c>
      <c r="AE90" s="176" t="str">
        <f t="shared" si="155"/>
        <v/>
      </c>
      <c r="AF90" s="168" t="str">
        <f t="shared" si="156"/>
        <v/>
      </c>
      <c r="AG90" s="168" t="str">
        <f t="shared" si="157"/>
        <v/>
      </c>
      <c r="AH90" s="179" t="str">
        <f t="shared" si="158"/>
        <v/>
      </c>
      <c r="AI90" s="256" t="str">
        <f t="shared" si="159"/>
        <v/>
      </c>
      <c r="AJ90" s="185" t="str">
        <f t="shared" si="160"/>
        <v/>
      </c>
      <c r="AK90" s="185" t="str">
        <f t="shared" si="161"/>
        <v/>
      </c>
      <c r="AL90" s="185" t="str">
        <f t="shared" si="162"/>
        <v/>
      </c>
      <c r="AM90" s="185" t="str">
        <f t="shared" si="163"/>
        <v/>
      </c>
      <c r="AN90" s="185" t="str">
        <f t="shared" si="164"/>
        <v/>
      </c>
    </row>
    <row r="91" spans="2:40" ht="25.5" thickTop="1" thickBot="1" x14ac:dyDescent="0.4">
      <c r="B91" t="s">
        <v>2282</v>
      </c>
      <c r="C91" s="285" t="s">
        <v>3310</v>
      </c>
      <c r="D91" s="331" t="s">
        <v>1111</v>
      </c>
      <c r="E91" s="331" t="s">
        <v>1121</v>
      </c>
      <c r="F91" s="331"/>
      <c r="G91" s="331"/>
      <c r="H91" s="328"/>
      <c r="I91" s="328"/>
      <c r="J91" s="328"/>
      <c r="K91" s="328"/>
      <c r="L91" s="283" t="str">
        <f>IF(C91="","",_xlfn.CONCAT("            { line: ","""",C91,", ",M91:AN91,""", sC: ","""",B91,"""},"))</f>
        <v xml:space="preserve">            { line: "NOS HABRÍA BASTADO., (Mi,m,15)", sC: "as"},</v>
      </c>
      <c r="M91" s="218" t="str">
        <f t="shared" si="137"/>
        <v>(</v>
      </c>
      <c r="N91" s="183" t="str">
        <f t="shared" si="138"/>
        <v>Mi</v>
      </c>
      <c r="O91" s="216" t="str">
        <f t="shared" si="139"/>
        <v>,</v>
      </c>
      <c r="P91" s="225" t="str">
        <f t="shared" si="140"/>
        <v>m</v>
      </c>
      <c r="Q91" s="217" t="str">
        <f t="shared" si="141"/>
        <v>,</v>
      </c>
      <c r="R91" s="168">
        <f t="shared" si="142"/>
        <v>15</v>
      </c>
      <c r="S91" s="218" t="str">
        <f t="shared" si="143"/>
        <v>)</v>
      </c>
      <c r="T91" s="219" t="str">
        <f t="shared" si="144"/>
        <v/>
      </c>
      <c r="U91" s="181" t="str">
        <f t="shared" si="145"/>
        <v/>
      </c>
      <c r="V91" s="185" t="str">
        <f t="shared" si="146"/>
        <v/>
      </c>
      <c r="W91" s="177" t="str">
        <f t="shared" si="147"/>
        <v/>
      </c>
      <c r="X91" s="185" t="str">
        <f t="shared" si="148"/>
        <v/>
      </c>
      <c r="Y91" s="185" t="str">
        <f t="shared" si="149"/>
        <v/>
      </c>
      <c r="Z91" s="218" t="str">
        <f t="shared" si="150"/>
        <v/>
      </c>
      <c r="AA91" s="175" t="str">
        <f t="shared" si="151"/>
        <v/>
      </c>
      <c r="AB91" s="183" t="str">
        <f t="shared" si="152"/>
        <v/>
      </c>
      <c r="AC91" s="184" t="str">
        <f t="shared" si="153"/>
        <v/>
      </c>
      <c r="AD91" s="225" t="str">
        <f t="shared" si="154"/>
        <v/>
      </c>
      <c r="AE91" s="176" t="str">
        <f t="shared" si="155"/>
        <v/>
      </c>
      <c r="AF91" s="168" t="str">
        <f t="shared" si="156"/>
        <v/>
      </c>
      <c r="AG91" s="168" t="str">
        <f t="shared" si="157"/>
        <v/>
      </c>
      <c r="AH91" s="179" t="str">
        <f t="shared" si="158"/>
        <v/>
      </c>
      <c r="AI91" s="256" t="str">
        <f t="shared" si="159"/>
        <v/>
      </c>
      <c r="AJ91" s="185" t="str">
        <f t="shared" si="160"/>
        <v/>
      </c>
      <c r="AK91" s="185" t="str">
        <f t="shared" si="161"/>
        <v/>
      </c>
      <c r="AL91" s="185" t="str">
        <f t="shared" si="162"/>
        <v/>
      </c>
      <c r="AM91" s="185" t="str">
        <f t="shared" si="163"/>
        <v/>
      </c>
      <c r="AN91" s="185" t="str">
        <f t="shared" si="164"/>
        <v/>
      </c>
    </row>
    <row r="92" spans="2:40" ht="25.5" thickTop="1" thickBot="1" x14ac:dyDescent="0.4">
      <c r="B92" t="s">
        <v>2282</v>
      </c>
      <c r="C92" s="285" t="s">
        <v>3311</v>
      </c>
      <c r="D92" s="286" t="s">
        <v>1114</v>
      </c>
      <c r="E92" s="286"/>
      <c r="F92" s="286" t="s">
        <v>1131</v>
      </c>
      <c r="G92" s="286"/>
      <c r="H92" s="227" t="s">
        <v>1111</v>
      </c>
      <c r="I92" s="227" t="s">
        <v>1121</v>
      </c>
      <c r="J92" s="227"/>
      <c r="K92" s="227"/>
      <c r="L92" s="283" t="str">
        <f>IF(C92="","",_xlfn.CONCAT("            { line: ","""",C92,", ",M92:AN92,""", sC: ","""",B92,"""},"))</f>
        <v xml:space="preserve">            { line: "DAYENÚ,DAYENÚ,DAYENÚ., (Re,,15)(Do,,250)(Mi,m,350)", sC: "as"},</v>
      </c>
      <c r="M92" s="218" t="str">
        <f t="shared" si="137"/>
        <v>(</v>
      </c>
      <c r="N92" s="183" t="str">
        <f t="shared" si="138"/>
        <v>Re</v>
      </c>
      <c r="O92" s="216" t="str">
        <f t="shared" si="139"/>
        <v>,</v>
      </c>
      <c r="P92" s="225" t="str">
        <f t="shared" si="140"/>
        <v/>
      </c>
      <c r="Q92" s="217" t="str">
        <f t="shared" si="141"/>
        <v>,</v>
      </c>
      <c r="R92" s="168">
        <f t="shared" si="142"/>
        <v>15</v>
      </c>
      <c r="S92" s="218" t="str">
        <f t="shared" si="143"/>
        <v>)</v>
      </c>
      <c r="T92" s="219" t="str">
        <f t="shared" si="144"/>
        <v>(</v>
      </c>
      <c r="U92" s="181" t="str">
        <f t="shared" si="145"/>
        <v>Do</v>
      </c>
      <c r="V92" s="185" t="str">
        <f t="shared" si="146"/>
        <v>,</v>
      </c>
      <c r="W92" s="177" t="str">
        <f t="shared" si="147"/>
        <v/>
      </c>
      <c r="X92" s="185" t="str">
        <f t="shared" si="148"/>
        <v>,</v>
      </c>
      <c r="Y92" s="185">
        <f t="shared" si="149"/>
        <v>250</v>
      </c>
      <c r="Z92" s="218" t="str">
        <f t="shared" si="150"/>
        <v>)</v>
      </c>
      <c r="AA92" s="175" t="str">
        <f t="shared" si="151"/>
        <v>(</v>
      </c>
      <c r="AB92" s="183" t="str">
        <f t="shared" si="152"/>
        <v>Mi</v>
      </c>
      <c r="AC92" s="184" t="str">
        <f t="shared" si="153"/>
        <v>,</v>
      </c>
      <c r="AD92" s="225" t="str">
        <f t="shared" si="154"/>
        <v>m</v>
      </c>
      <c r="AE92" s="176" t="str">
        <f t="shared" si="155"/>
        <v>,</v>
      </c>
      <c r="AF92" s="168">
        <f t="shared" si="156"/>
        <v>350</v>
      </c>
      <c r="AG92" s="168" t="str">
        <f t="shared" si="157"/>
        <v>)</v>
      </c>
      <c r="AH92" s="179" t="str">
        <f t="shared" si="158"/>
        <v/>
      </c>
      <c r="AI92" s="256" t="str">
        <f t="shared" si="159"/>
        <v/>
      </c>
      <c r="AJ92" s="185" t="str">
        <f t="shared" si="160"/>
        <v/>
      </c>
      <c r="AK92" s="185" t="str">
        <f t="shared" si="161"/>
        <v/>
      </c>
      <c r="AL92" s="185" t="str">
        <f t="shared" si="162"/>
        <v/>
      </c>
      <c r="AM92" s="185" t="str">
        <f t="shared" si="163"/>
        <v/>
      </c>
      <c r="AN92" s="185" t="str">
        <f t="shared" si="164"/>
        <v/>
      </c>
    </row>
    <row r="93" spans="2:40" ht="25.5" thickTop="1" thickBot="1" x14ac:dyDescent="0.4">
      <c r="B93" t="s">
        <v>2282</v>
      </c>
      <c r="C93" s="334" t="s">
        <v>3311</v>
      </c>
      <c r="D93" s="329" t="s">
        <v>1114</v>
      </c>
      <c r="E93" s="329"/>
      <c r="F93" s="329" t="s">
        <v>1131</v>
      </c>
      <c r="G93" s="329"/>
      <c r="H93" s="329" t="s">
        <v>1111</v>
      </c>
      <c r="I93" s="329" t="s">
        <v>1121</v>
      </c>
      <c r="J93" s="329"/>
      <c r="K93" s="329"/>
      <c r="L93" s="335" t="str">
        <f>IF(C93="","",_xlfn.CONCAT("            { line: ","""",C93,", ",M93:AN93,""", sC: ","""",B93,"""},  ]},"))</f>
        <v xml:space="preserve">            { line: "DAYENÚ,DAYENÚ,DAYENÚ., (Re,,15)(Do,,250)(Mi,m,350)", sC: "as"},  ]},</v>
      </c>
      <c r="M93" s="218" t="str">
        <f t="shared" si="137"/>
        <v>(</v>
      </c>
      <c r="N93" s="183" t="str">
        <f t="shared" si="138"/>
        <v>Re</v>
      </c>
      <c r="O93" s="216" t="str">
        <f t="shared" si="139"/>
        <v>,</v>
      </c>
      <c r="P93" s="225" t="str">
        <f t="shared" si="140"/>
        <v/>
      </c>
      <c r="Q93" s="217" t="str">
        <f t="shared" si="141"/>
        <v>,</v>
      </c>
      <c r="R93" s="168">
        <f t="shared" si="142"/>
        <v>15</v>
      </c>
      <c r="S93" s="218" t="str">
        <f t="shared" si="143"/>
        <v>)</v>
      </c>
      <c r="T93" s="219" t="str">
        <f t="shared" si="144"/>
        <v>(</v>
      </c>
      <c r="U93" s="181" t="str">
        <f t="shared" si="145"/>
        <v>Do</v>
      </c>
      <c r="V93" s="185" t="str">
        <f t="shared" si="146"/>
        <v>,</v>
      </c>
      <c r="W93" s="177" t="str">
        <f t="shared" si="147"/>
        <v/>
      </c>
      <c r="X93" s="185" t="str">
        <f t="shared" si="148"/>
        <v>,</v>
      </c>
      <c r="Y93" s="185">
        <f t="shared" si="149"/>
        <v>250</v>
      </c>
      <c r="Z93" s="218" t="str">
        <f t="shared" si="150"/>
        <v>)</v>
      </c>
      <c r="AA93" s="175" t="str">
        <f t="shared" si="151"/>
        <v>(</v>
      </c>
      <c r="AB93" s="183" t="str">
        <f t="shared" si="152"/>
        <v>Mi</v>
      </c>
      <c r="AC93" s="184" t="str">
        <f t="shared" si="153"/>
        <v>,</v>
      </c>
      <c r="AD93" s="225" t="str">
        <f t="shared" si="154"/>
        <v>m</v>
      </c>
      <c r="AE93" s="176" t="str">
        <f t="shared" si="155"/>
        <v>,</v>
      </c>
      <c r="AF93" s="168">
        <f t="shared" si="156"/>
        <v>350</v>
      </c>
      <c r="AG93" s="168" t="str">
        <f t="shared" si="157"/>
        <v>)</v>
      </c>
      <c r="AH93" s="179" t="str">
        <f t="shared" si="158"/>
        <v/>
      </c>
      <c r="AI93" s="256" t="str">
        <f t="shared" si="159"/>
        <v/>
      </c>
      <c r="AJ93" s="185" t="str">
        <f t="shared" si="160"/>
        <v/>
      </c>
      <c r="AK93" s="185" t="str">
        <f t="shared" si="161"/>
        <v/>
      </c>
      <c r="AL93" s="185" t="str">
        <f t="shared" si="162"/>
        <v/>
      </c>
      <c r="AM93" s="185" t="str">
        <f t="shared" si="163"/>
        <v/>
      </c>
      <c r="AN93" s="185" t="str">
        <f t="shared" si="164"/>
        <v/>
      </c>
    </row>
    <row r="94" spans="2:40" ht="24.95" customHeight="1" thickTop="1" thickBot="1" x14ac:dyDescent="0.3">
      <c r="B94" s="211"/>
      <c r="C94" s="211"/>
      <c r="D94" s="223"/>
      <c r="E94" s="223"/>
      <c r="F94" s="223"/>
      <c r="G94" s="223"/>
      <c r="H94" s="223"/>
      <c r="I94" s="223"/>
      <c r="J94" s="223"/>
      <c r="K94" s="223"/>
      <c r="L94" s="211" t="s">
        <v>2315</v>
      </c>
      <c r="M94" s="218" t="str">
        <f t="shared" si="137"/>
        <v/>
      </c>
      <c r="N94" s="183" t="str">
        <f t="shared" si="138"/>
        <v/>
      </c>
      <c r="O94" s="216" t="str">
        <f t="shared" si="139"/>
        <v/>
      </c>
      <c r="P94" s="225" t="str">
        <f t="shared" si="140"/>
        <v/>
      </c>
      <c r="Q94" s="217" t="str">
        <f t="shared" si="141"/>
        <v/>
      </c>
      <c r="R94" s="168" t="str">
        <f t="shared" si="142"/>
        <v/>
      </c>
      <c r="S94" s="218" t="str">
        <f t="shared" si="143"/>
        <v/>
      </c>
      <c r="T94" s="219" t="str">
        <f t="shared" si="144"/>
        <v/>
      </c>
      <c r="U94" s="181" t="str">
        <f t="shared" si="145"/>
        <v/>
      </c>
      <c r="V94" s="185" t="str">
        <f t="shared" si="146"/>
        <v/>
      </c>
      <c r="W94" s="177" t="str">
        <f t="shared" si="147"/>
        <v/>
      </c>
      <c r="X94" s="185" t="str">
        <f t="shared" si="148"/>
        <v/>
      </c>
      <c r="Y94" s="185" t="str">
        <f t="shared" si="149"/>
        <v/>
      </c>
      <c r="Z94" s="218" t="str">
        <f t="shared" si="150"/>
        <v/>
      </c>
      <c r="AA94" s="175" t="str">
        <f t="shared" si="151"/>
        <v/>
      </c>
      <c r="AB94" s="183" t="str">
        <f t="shared" si="152"/>
        <v/>
      </c>
      <c r="AC94" s="184" t="str">
        <f t="shared" si="153"/>
        <v/>
      </c>
      <c r="AD94" s="225" t="str">
        <f t="shared" si="154"/>
        <v/>
      </c>
      <c r="AE94" s="176" t="str">
        <f t="shared" si="155"/>
        <v/>
      </c>
      <c r="AF94" s="168" t="str">
        <f t="shared" si="156"/>
        <v/>
      </c>
      <c r="AG94" s="168" t="str">
        <f t="shared" si="157"/>
        <v/>
      </c>
      <c r="AH94" s="179" t="str">
        <f t="shared" si="158"/>
        <v/>
      </c>
      <c r="AI94" s="256" t="str">
        <f t="shared" si="159"/>
        <v/>
      </c>
      <c r="AJ94" s="185" t="str">
        <f t="shared" si="160"/>
        <v/>
      </c>
      <c r="AK94" s="185" t="str">
        <f t="shared" si="161"/>
        <v/>
      </c>
      <c r="AL94" s="185" t="str">
        <f t="shared" si="162"/>
        <v/>
      </c>
      <c r="AM94" s="185" t="str">
        <f t="shared" si="163"/>
        <v/>
      </c>
      <c r="AN94" s="185" t="str">
        <f t="shared" si="164"/>
        <v/>
      </c>
    </row>
    <row r="95" spans="2:40" ht="25.5" thickTop="1" thickBot="1" x14ac:dyDescent="0.4">
      <c r="C95" s="203" t="s">
        <v>2312</v>
      </c>
      <c r="D95" s="224"/>
      <c r="E95" s="224"/>
      <c r="F95" s="224"/>
      <c r="G95" s="224"/>
      <c r="H95" s="224"/>
      <c r="I95" s="224"/>
      <c r="J95" s="224"/>
      <c r="K95" s="224"/>
      <c r="L95" s="208" t="s">
        <v>2411</v>
      </c>
      <c r="M95" s="218" t="str">
        <f t="shared" si="137"/>
        <v/>
      </c>
      <c r="N95" s="183" t="str">
        <f t="shared" si="138"/>
        <v/>
      </c>
      <c r="O95" s="216" t="str">
        <f t="shared" si="139"/>
        <v/>
      </c>
      <c r="P95" s="225" t="str">
        <f t="shared" si="140"/>
        <v/>
      </c>
      <c r="Q95" s="217" t="str">
        <f t="shared" si="141"/>
        <v/>
      </c>
      <c r="R95" s="168" t="str">
        <f t="shared" si="142"/>
        <v/>
      </c>
      <c r="S95" s="218" t="str">
        <f t="shared" si="143"/>
        <v/>
      </c>
      <c r="T95" s="219" t="str">
        <f t="shared" si="144"/>
        <v/>
      </c>
      <c r="U95" s="181" t="str">
        <f t="shared" si="145"/>
        <v/>
      </c>
      <c r="V95" s="185" t="str">
        <f t="shared" si="146"/>
        <v/>
      </c>
      <c r="W95" s="177" t="str">
        <f t="shared" si="147"/>
        <v/>
      </c>
      <c r="X95" s="185" t="str">
        <f t="shared" si="148"/>
        <v/>
      </c>
      <c r="Y95" s="185" t="str">
        <f t="shared" si="149"/>
        <v/>
      </c>
      <c r="Z95" s="218" t="str">
        <f t="shared" si="150"/>
        <v/>
      </c>
      <c r="AA95" s="175" t="str">
        <f t="shared" si="151"/>
        <v/>
      </c>
      <c r="AB95" s="183" t="str">
        <f t="shared" si="152"/>
        <v/>
      </c>
      <c r="AC95" s="184" t="str">
        <f t="shared" si="153"/>
        <v/>
      </c>
      <c r="AD95" s="225" t="str">
        <f t="shared" si="154"/>
        <v/>
      </c>
      <c r="AE95" s="176" t="str">
        <f t="shared" si="155"/>
        <v/>
      </c>
      <c r="AF95" s="168" t="str">
        <f t="shared" si="156"/>
        <v/>
      </c>
      <c r="AG95" s="168" t="str">
        <f t="shared" si="157"/>
        <v/>
      </c>
      <c r="AH95" s="179" t="str">
        <f t="shared" si="158"/>
        <v/>
      </c>
      <c r="AI95" s="256" t="str">
        <f t="shared" si="159"/>
        <v/>
      </c>
      <c r="AJ95" s="185" t="str">
        <f t="shared" si="160"/>
        <v/>
      </c>
      <c r="AK95" s="185" t="str">
        <f t="shared" si="161"/>
        <v/>
      </c>
      <c r="AL95" s="185" t="str">
        <f t="shared" si="162"/>
        <v/>
      </c>
      <c r="AM95" s="185" t="str">
        <f t="shared" si="163"/>
        <v/>
      </c>
      <c r="AN95" s="185" t="str">
        <f t="shared" si="164"/>
        <v/>
      </c>
    </row>
    <row r="96" spans="2:40" ht="25.5" thickTop="1" thickBot="1" x14ac:dyDescent="0.4">
      <c r="B96" t="s">
        <v>2584</v>
      </c>
      <c r="C96" s="333" t="s">
        <v>3055</v>
      </c>
      <c r="D96" s="332"/>
      <c r="E96" s="332"/>
      <c r="F96" s="332"/>
      <c r="G96" s="332"/>
      <c r="H96" s="329"/>
      <c r="I96" s="329"/>
      <c r="J96" s="329"/>
      <c r="K96" s="329"/>
      <c r="L96" s="330" t="str">
        <f>IF(C96="","",_xlfn.CONCAT("       triggerLine: ","""",C96,", ",M96:AN96,""", sC: ","""",B96,""", lines: ["))</f>
        <v xml:space="preserve">       triggerLine: "ASAMBLEA UNO, ", sC: "ta as", lines: [</v>
      </c>
      <c r="M96" s="218" t="str">
        <f t="shared" si="137"/>
        <v/>
      </c>
      <c r="N96" s="183" t="str">
        <f t="shared" si="138"/>
        <v/>
      </c>
      <c r="O96" s="216" t="str">
        <f t="shared" si="139"/>
        <v/>
      </c>
      <c r="P96" s="225" t="str">
        <f t="shared" si="140"/>
        <v/>
      </c>
      <c r="Q96" s="217" t="str">
        <f t="shared" si="141"/>
        <v/>
      </c>
      <c r="R96" s="168" t="str">
        <f t="shared" si="142"/>
        <v/>
      </c>
      <c r="S96" s="218" t="str">
        <f t="shared" si="143"/>
        <v/>
      </c>
      <c r="T96" s="219" t="str">
        <f t="shared" si="144"/>
        <v/>
      </c>
      <c r="U96" s="181" t="str">
        <f t="shared" si="145"/>
        <v/>
      </c>
      <c r="V96" s="185" t="str">
        <f t="shared" si="146"/>
        <v/>
      </c>
      <c r="W96" s="177" t="str">
        <f t="shared" si="147"/>
        <v/>
      </c>
      <c r="X96" s="185" t="str">
        <f t="shared" si="148"/>
        <v/>
      </c>
      <c r="Y96" s="185" t="str">
        <f t="shared" si="149"/>
        <v/>
      </c>
      <c r="Z96" s="218" t="str">
        <f t="shared" si="150"/>
        <v/>
      </c>
      <c r="AA96" s="175" t="str">
        <f t="shared" si="151"/>
        <v/>
      </c>
      <c r="AB96" s="183" t="str">
        <f t="shared" si="152"/>
        <v/>
      </c>
      <c r="AC96" s="184" t="str">
        <f t="shared" si="153"/>
        <v/>
      </c>
      <c r="AD96" s="225" t="str">
        <f t="shared" si="154"/>
        <v/>
      </c>
      <c r="AE96" s="176" t="str">
        <f t="shared" si="155"/>
        <v/>
      </c>
      <c r="AF96" s="168" t="str">
        <f t="shared" si="156"/>
        <v/>
      </c>
      <c r="AG96" s="168" t="str">
        <f t="shared" si="157"/>
        <v/>
      </c>
      <c r="AH96" s="179" t="str">
        <f t="shared" si="158"/>
        <v/>
      </c>
      <c r="AI96" s="256" t="str">
        <f t="shared" si="159"/>
        <v/>
      </c>
      <c r="AJ96" s="185" t="str">
        <f t="shared" si="160"/>
        <v/>
      </c>
      <c r="AK96" s="185" t="str">
        <f t="shared" si="161"/>
        <v/>
      </c>
      <c r="AL96" s="185" t="str">
        <f t="shared" si="162"/>
        <v/>
      </c>
      <c r="AM96" s="185" t="str">
        <f t="shared" si="163"/>
        <v/>
      </c>
      <c r="AN96" s="185" t="str">
        <f t="shared" si="164"/>
        <v/>
      </c>
    </row>
    <row r="97" spans="2:40" ht="25.5" thickTop="1" thickBot="1" x14ac:dyDescent="0.4">
      <c r="B97" t="s">
        <v>2282</v>
      </c>
      <c r="C97" s="285" t="s">
        <v>3056</v>
      </c>
      <c r="D97" s="331"/>
      <c r="E97" s="331"/>
      <c r="F97" s="331"/>
      <c r="G97" s="331"/>
      <c r="H97" s="328"/>
      <c r="I97" s="328"/>
      <c r="J97" s="328"/>
      <c r="K97" s="328"/>
      <c r="L97" s="283" t="str">
        <f>IF(C97="","",_xlfn.CONCAT("            { line: ","""",C97,", ",M97:AN97,""", sC: ","""",B97,"""},"))</f>
        <v xml:space="preserve">            { line: "ASAMBLEA DOS, ", sC: "as"},</v>
      </c>
      <c r="M97" s="218" t="str">
        <f t="shared" si="137"/>
        <v/>
      </c>
      <c r="N97" s="183" t="str">
        <f t="shared" si="138"/>
        <v/>
      </c>
      <c r="O97" s="216" t="str">
        <f t="shared" si="139"/>
        <v/>
      </c>
      <c r="P97" s="225" t="str">
        <f t="shared" si="140"/>
        <v/>
      </c>
      <c r="Q97" s="217" t="str">
        <f t="shared" si="141"/>
        <v/>
      </c>
      <c r="R97" s="168" t="str">
        <f t="shared" si="142"/>
        <v/>
      </c>
      <c r="S97" s="218" t="str">
        <f t="shared" si="143"/>
        <v/>
      </c>
      <c r="T97" s="219" t="str">
        <f t="shared" si="144"/>
        <v/>
      </c>
      <c r="U97" s="181" t="str">
        <f t="shared" si="145"/>
        <v/>
      </c>
      <c r="V97" s="185" t="str">
        <f t="shared" si="146"/>
        <v/>
      </c>
      <c r="W97" s="177" t="str">
        <f t="shared" si="147"/>
        <v/>
      </c>
      <c r="X97" s="185" t="str">
        <f t="shared" si="148"/>
        <v/>
      </c>
      <c r="Y97" s="185" t="str">
        <f t="shared" si="149"/>
        <v/>
      </c>
      <c r="Z97" s="218" t="str">
        <f t="shared" si="150"/>
        <v/>
      </c>
      <c r="AA97" s="175" t="str">
        <f t="shared" si="151"/>
        <v/>
      </c>
      <c r="AB97" s="183" t="str">
        <f t="shared" si="152"/>
        <v/>
      </c>
      <c r="AC97" s="184" t="str">
        <f t="shared" si="153"/>
        <v/>
      </c>
      <c r="AD97" s="225" t="str">
        <f t="shared" si="154"/>
        <v/>
      </c>
      <c r="AE97" s="176" t="str">
        <f t="shared" si="155"/>
        <v/>
      </c>
      <c r="AF97" s="168" t="str">
        <f t="shared" si="156"/>
        <v/>
      </c>
      <c r="AG97" s="168" t="str">
        <f t="shared" si="157"/>
        <v/>
      </c>
      <c r="AH97" s="179" t="str">
        <f t="shared" si="158"/>
        <v/>
      </c>
      <c r="AI97" s="256" t="str">
        <f t="shared" si="159"/>
        <v/>
      </c>
      <c r="AJ97" s="185" t="str">
        <f t="shared" si="160"/>
        <v/>
      </c>
      <c r="AK97" s="185" t="str">
        <f t="shared" si="161"/>
        <v/>
      </c>
      <c r="AL97" s="185" t="str">
        <f t="shared" si="162"/>
        <v/>
      </c>
      <c r="AM97" s="185" t="str">
        <f t="shared" si="163"/>
        <v/>
      </c>
      <c r="AN97" s="185" t="str">
        <f t="shared" si="164"/>
        <v/>
      </c>
    </row>
    <row r="98" spans="2:40" ht="25.5" thickTop="1" thickBot="1" x14ac:dyDescent="0.4">
      <c r="B98" t="s">
        <v>2282</v>
      </c>
      <c r="C98" s="285" t="s">
        <v>3057</v>
      </c>
      <c r="D98" s="286"/>
      <c r="E98" s="286"/>
      <c r="F98" s="286"/>
      <c r="G98" s="286"/>
      <c r="H98" s="227"/>
      <c r="I98" s="227"/>
      <c r="J98" s="227"/>
      <c r="K98" s="227"/>
      <c r="L98" s="283" t="str">
        <f>IF(C98="","",_xlfn.CONCAT("            { line: ","""",C98,", ",M98:AN98,""", sC: ","""",B98,"""},"))</f>
        <v xml:space="preserve">            { line: "ASAMBLEA TRES, ", sC: "as"},</v>
      </c>
      <c r="M98" s="218" t="str">
        <f t="shared" si="137"/>
        <v/>
      </c>
      <c r="N98" s="183" t="str">
        <f t="shared" si="138"/>
        <v/>
      </c>
      <c r="O98" s="216" t="str">
        <f t="shared" si="139"/>
        <v/>
      </c>
      <c r="P98" s="225" t="str">
        <f t="shared" si="140"/>
        <v/>
      </c>
      <c r="Q98" s="217" t="str">
        <f t="shared" si="141"/>
        <v/>
      </c>
      <c r="R98" s="168" t="str">
        <f t="shared" si="142"/>
        <v/>
      </c>
      <c r="S98" s="218" t="str">
        <f t="shared" si="143"/>
        <v/>
      </c>
      <c r="T98" s="219" t="str">
        <f t="shared" si="144"/>
        <v/>
      </c>
      <c r="U98" s="181" t="str">
        <f t="shared" si="145"/>
        <v/>
      </c>
      <c r="V98" s="185" t="str">
        <f t="shared" si="146"/>
        <v/>
      </c>
      <c r="W98" s="177" t="str">
        <f t="shared" si="147"/>
        <v/>
      </c>
      <c r="X98" s="185" t="str">
        <f t="shared" si="148"/>
        <v/>
      </c>
      <c r="Y98" s="185" t="str">
        <f t="shared" si="149"/>
        <v/>
      </c>
      <c r="Z98" s="218" t="str">
        <f t="shared" si="150"/>
        <v/>
      </c>
      <c r="AA98" s="175" t="str">
        <f t="shared" si="151"/>
        <v/>
      </c>
      <c r="AB98" s="183" t="str">
        <f t="shared" si="152"/>
        <v/>
      </c>
      <c r="AC98" s="184" t="str">
        <f t="shared" si="153"/>
        <v/>
      </c>
      <c r="AD98" s="225" t="str">
        <f t="shared" si="154"/>
        <v/>
      </c>
      <c r="AE98" s="176" t="str">
        <f t="shared" si="155"/>
        <v/>
      </c>
      <c r="AF98" s="168" t="str">
        <f t="shared" si="156"/>
        <v/>
      </c>
      <c r="AG98" s="168" t="str">
        <f t="shared" si="157"/>
        <v/>
      </c>
      <c r="AH98" s="179" t="str">
        <f t="shared" si="158"/>
        <v/>
      </c>
      <c r="AI98" s="256" t="str">
        <f t="shared" si="159"/>
        <v/>
      </c>
      <c r="AJ98" s="185" t="str">
        <f t="shared" si="160"/>
        <v/>
      </c>
      <c r="AK98" s="185" t="str">
        <f t="shared" si="161"/>
        <v/>
      </c>
      <c r="AL98" s="185" t="str">
        <f t="shared" si="162"/>
        <v/>
      </c>
      <c r="AM98" s="185" t="str">
        <f t="shared" si="163"/>
        <v/>
      </c>
      <c r="AN98" s="185" t="str">
        <f t="shared" si="164"/>
        <v/>
      </c>
    </row>
    <row r="99" spans="2:40" ht="25.5" thickTop="1" thickBot="1" x14ac:dyDescent="0.4">
      <c r="B99" t="s">
        <v>2282</v>
      </c>
      <c r="C99" s="285" t="s">
        <v>3058</v>
      </c>
      <c r="D99" s="331"/>
      <c r="E99" s="331"/>
      <c r="F99" s="331"/>
      <c r="G99" s="331"/>
      <c r="H99" s="328"/>
      <c r="I99" s="328"/>
      <c r="J99" s="328"/>
      <c r="K99" s="328"/>
      <c r="L99" s="283" t="str">
        <f>IF(C99="","",_xlfn.CONCAT("            { line: ","""",C99,", ",M99:AN99,""", sC: ","""",B99,"""},"))</f>
        <v xml:space="preserve">            { line: "ASAMBLEA CUATRO, ", sC: "as"},</v>
      </c>
      <c r="M99" s="218" t="str">
        <f t="shared" si="137"/>
        <v/>
      </c>
      <c r="N99" s="183" t="str">
        <f t="shared" si="138"/>
        <v/>
      </c>
      <c r="O99" s="216" t="str">
        <f t="shared" si="139"/>
        <v/>
      </c>
      <c r="P99" s="225" t="str">
        <f t="shared" si="140"/>
        <v/>
      </c>
      <c r="Q99" s="217" t="str">
        <f t="shared" si="141"/>
        <v/>
      </c>
      <c r="R99" s="168" t="str">
        <f t="shared" si="142"/>
        <v/>
      </c>
      <c r="S99" s="218" t="str">
        <f t="shared" si="143"/>
        <v/>
      </c>
      <c r="T99" s="219" t="str">
        <f t="shared" si="144"/>
        <v/>
      </c>
      <c r="U99" s="181" t="str">
        <f t="shared" si="145"/>
        <v/>
      </c>
      <c r="V99" s="185" t="str">
        <f t="shared" si="146"/>
        <v/>
      </c>
      <c r="W99" s="177" t="str">
        <f t="shared" si="147"/>
        <v/>
      </c>
      <c r="X99" s="185" t="str">
        <f t="shared" si="148"/>
        <v/>
      </c>
      <c r="Y99" s="185" t="str">
        <f t="shared" si="149"/>
        <v/>
      </c>
      <c r="Z99" s="218" t="str">
        <f t="shared" si="150"/>
        <v/>
      </c>
      <c r="AA99" s="175" t="str">
        <f t="shared" si="151"/>
        <v/>
      </c>
      <c r="AB99" s="183" t="str">
        <f t="shared" si="152"/>
        <v/>
      </c>
      <c r="AC99" s="184" t="str">
        <f t="shared" si="153"/>
        <v/>
      </c>
      <c r="AD99" s="225" t="str">
        <f t="shared" si="154"/>
        <v/>
      </c>
      <c r="AE99" s="176" t="str">
        <f t="shared" si="155"/>
        <v/>
      </c>
      <c r="AF99" s="168" t="str">
        <f t="shared" si="156"/>
        <v/>
      </c>
      <c r="AG99" s="168" t="str">
        <f t="shared" si="157"/>
        <v/>
      </c>
      <c r="AH99" s="179" t="str">
        <f t="shared" si="158"/>
        <v/>
      </c>
      <c r="AI99" s="256" t="str">
        <f t="shared" si="159"/>
        <v/>
      </c>
      <c r="AJ99" s="185" t="str">
        <f t="shared" si="160"/>
        <v/>
      </c>
      <c r="AK99" s="185" t="str">
        <f t="shared" si="161"/>
        <v/>
      </c>
      <c r="AL99" s="185" t="str">
        <f t="shared" si="162"/>
        <v/>
      </c>
      <c r="AM99" s="185" t="str">
        <f t="shared" si="163"/>
        <v/>
      </c>
      <c r="AN99" s="185" t="str">
        <f t="shared" si="164"/>
        <v/>
      </c>
    </row>
    <row r="100" spans="2:40" ht="25.5" thickTop="1" thickBot="1" x14ac:dyDescent="0.4">
      <c r="B100" t="s">
        <v>2282</v>
      </c>
      <c r="C100" s="285" t="s">
        <v>3059</v>
      </c>
      <c r="D100" s="286"/>
      <c r="E100" s="286"/>
      <c r="F100" s="286"/>
      <c r="G100" s="286"/>
      <c r="H100" s="227"/>
      <c r="I100" s="227"/>
      <c r="J100" s="227"/>
      <c r="K100" s="227"/>
      <c r="L100" s="283" t="str">
        <f>IF(C100="","",_xlfn.CONCAT("            { line: ","""",C100,", ",M100:AN100,""", sC: ","""",B100,"""},"))</f>
        <v xml:space="preserve">            { line: "ASAMBLEA CISCO, ", sC: "as"},</v>
      </c>
      <c r="M100" s="218" t="str">
        <f t="shared" si="137"/>
        <v/>
      </c>
      <c r="N100" s="183" t="str">
        <f t="shared" si="138"/>
        <v/>
      </c>
      <c r="O100" s="216" t="str">
        <f t="shared" si="139"/>
        <v/>
      </c>
      <c r="P100" s="225" t="str">
        <f t="shared" si="140"/>
        <v/>
      </c>
      <c r="Q100" s="217" t="str">
        <f t="shared" si="141"/>
        <v/>
      </c>
      <c r="R100" s="168" t="str">
        <f t="shared" si="142"/>
        <v/>
      </c>
      <c r="S100" s="218" t="str">
        <f t="shared" si="143"/>
        <v/>
      </c>
      <c r="T100" s="219" t="str">
        <f t="shared" si="144"/>
        <v/>
      </c>
      <c r="U100" s="181" t="str">
        <f t="shared" si="145"/>
        <v/>
      </c>
      <c r="V100" s="185" t="str">
        <f t="shared" si="146"/>
        <v/>
      </c>
      <c r="W100" s="177" t="str">
        <f t="shared" si="147"/>
        <v/>
      </c>
      <c r="X100" s="185" t="str">
        <f t="shared" si="148"/>
        <v/>
      </c>
      <c r="Y100" s="185" t="str">
        <f t="shared" si="149"/>
        <v/>
      </c>
      <c r="Z100" s="218" t="str">
        <f t="shared" si="150"/>
        <v/>
      </c>
      <c r="AA100" s="175" t="str">
        <f t="shared" si="151"/>
        <v/>
      </c>
      <c r="AB100" s="183" t="str">
        <f t="shared" si="152"/>
        <v/>
      </c>
      <c r="AC100" s="184" t="str">
        <f t="shared" si="153"/>
        <v/>
      </c>
      <c r="AD100" s="225" t="str">
        <f t="shared" si="154"/>
        <v/>
      </c>
      <c r="AE100" s="176" t="str">
        <f t="shared" si="155"/>
        <v/>
      </c>
      <c r="AF100" s="168" t="str">
        <f t="shared" si="156"/>
        <v/>
      </c>
      <c r="AG100" s="168" t="str">
        <f t="shared" si="157"/>
        <v/>
      </c>
      <c r="AH100" s="179" t="str">
        <f t="shared" si="158"/>
        <v/>
      </c>
      <c r="AI100" s="256" t="str">
        <f t="shared" si="159"/>
        <v/>
      </c>
      <c r="AJ100" s="185" t="str">
        <f t="shared" si="160"/>
        <v/>
      </c>
      <c r="AK100" s="185" t="str">
        <f t="shared" si="161"/>
        <v/>
      </c>
      <c r="AL100" s="185" t="str">
        <f t="shared" si="162"/>
        <v/>
      </c>
      <c r="AM100" s="185" t="str">
        <f t="shared" si="163"/>
        <v/>
      </c>
      <c r="AN100" s="185" t="str">
        <f t="shared" si="164"/>
        <v/>
      </c>
    </row>
    <row r="101" spans="2:40" ht="25.5" thickTop="1" thickBot="1" x14ac:dyDescent="0.4">
      <c r="B101" t="s">
        <v>2282</v>
      </c>
      <c r="C101" s="285" t="s">
        <v>3060</v>
      </c>
      <c r="D101" s="336"/>
      <c r="E101" s="336"/>
      <c r="F101" s="336"/>
      <c r="G101" s="336"/>
      <c r="H101" s="337"/>
      <c r="I101" s="337"/>
      <c r="J101" s="337"/>
      <c r="K101" s="337"/>
      <c r="L101" s="283" t="str">
        <f>IF(C101="","",_xlfn.CONCAT("            { line: ","""",C101,", ",M101:AN101,""", sC: ","""",B101,"""},"))</f>
        <v xml:space="preserve">            { line: "ASAMBLEA SEIS, ", sC: "as"},</v>
      </c>
      <c r="M101" s="218" t="str">
        <f t="shared" si="137"/>
        <v/>
      </c>
      <c r="N101" s="183" t="str">
        <f t="shared" si="138"/>
        <v/>
      </c>
      <c r="O101" s="216" t="str">
        <f t="shared" si="139"/>
        <v/>
      </c>
      <c r="P101" s="225" t="str">
        <f t="shared" si="140"/>
        <v/>
      </c>
      <c r="Q101" s="217" t="str">
        <f t="shared" si="141"/>
        <v/>
      </c>
      <c r="R101" s="168" t="str">
        <f t="shared" si="142"/>
        <v/>
      </c>
      <c r="S101" s="218" t="str">
        <f t="shared" si="143"/>
        <v/>
      </c>
      <c r="T101" s="219" t="str">
        <f t="shared" si="144"/>
        <v/>
      </c>
      <c r="U101" s="181" t="str">
        <f t="shared" si="145"/>
        <v/>
      </c>
      <c r="V101" s="185" t="str">
        <f t="shared" si="146"/>
        <v/>
      </c>
      <c r="W101" s="177" t="str">
        <f t="shared" si="147"/>
        <v/>
      </c>
      <c r="X101" s="185" t="str">
        <f t="shared" si="148"/>
        <v/>
      </c>
      <c r="Y101" s="185" t="str">
        <f t="shared" si="149"/>
        <v/>
      </c>
      <c r="Z101" s="218" t="str">
        <f t="shared" si="150"/>
        <v/>
      </c>
      <c r="AA101" s="175" t="str">
        <f t="shared" si="151"/>
        <v/>
      </c>
      <c r="AB101" s="183" t="str">
        <f t="shared" si="152"/>
        <v/>
      </c>
      <c r="AC101" s="184" t="str">
        <f t="shared" si="153"/>
        <v/>
      </c>
      <c r="AD101" s="225" t="str">
        <f t="shared" si="154"/>
        <v/>
      </c>
      <c r="AE101" s="176" t="str">
        <f t="shared" si="155"/>
        <v/>
      </c>
      <c r="AF101" s="168" t="str">
        <f t="shared" si="156"/>
        <v/>
      </c>
      <c r="AG101" s="168" t="str">
        <f t="shared" si="157"/>
        <v/>
      </c>
      <c r="AH101" s="179" t="str">
        <f t="shared" si="158"/>
        <v/>
      </c>
      <c r="AI101" s="256" t="str">
        <f t="shared" si="159"/>
        <v/>
      </c>
      <c r="AJ101" s="185" t="str">
        <f t="shared" si="160"/>
        <v/>
      </c>
      <c r="AK101" s="185" t="str">
        <f t="shared" si="161"/>
        <v/>
      </c>
      <c r="AL101" s="185" t="str">
        <f t="shared" si="162"/>
        <v/>
      </c>
      <c r="AM101" s="185" t="str">
        <f t="shared" si="163"/>
        <v/>
      </c>
      <c r="AN101" s="185" t="str">
        <f t="shared" si="164"/>
        <v/>
      </c>
    </row>
    <row r="102" spans="2:40" ht="25.5" thickTop="1" thickBot="1" x14ac:dyDescent="0.4">
      <c r="B102" t="s">
        <v>2282</v>
      </c>
      <c r="C102" s="338" t="s">
        <v>3061</v>
      </c>
      <c r="D102" s="332"/>
      <c r="E102" s="332"/>
      <c r="F102" s="332"/>
      <c r="G102" s="332"/>
      <c r="H102" s="329"/>
      <c r="I102" s="329"/>
      <c r="J102" s="329"/>
      <c r="K102" s="329"/>
      <c r="L102" s="330" t="str">
        <f>IF(C102="","",_xlfn.CONCAT("            { line: ","""",C102,", ",M102:AN102,""", sC: ","""",B102,"""},  ]},"))</f>
        <v xml:space="preserve">            { line: "ASAMBLEA CIERRE, ", sC: "as"},  ]},</v>
      </c>
      <c r="M102" s="218" t="str">
        <f t="shared" si="137"/>
        <v/>
      </c>
      <c r="N102" s="183" t="str">
        <f t="shared" si="138"/>
        <v/>
      </c>
      <c r="O102" s="216" t="str">
        <f t="shared" si="139"/>
        <v/>
      </c>
      <c r="P102" s="225" t="str">
        <f t="shared" si="140"/>
        <v/>
      </c>
      <c r="Q102" s="217" t="str">
        <f t="shared" si="141"/>
        <v/>
      </c>
      <c r="R102" s="168" t="str">
        <f t="shared" si="142"/>
        <v/>
      </c>
      <c r="S102" s="218" t="str">
        <f t="shared" si="143"/>
        <v/>
      </c>
      <c r="T102" s="219" t="str">
        <f t="shared" si="144"/>
        <v/>
      </c>
      <c r="U102" s="181" t="str">
        <f t="shared" si="145"/>
        <v/>
      </c>
      <c r="V102" s="185" t="str">
        <f t="shared" si="146"/>
        <v/>
      </c>
      <c r="W102" s="177" t="str">
        <f t="shared" si="147"/>
        <v/>
      </c>
      <c r="X102" s="185" t="str">
        <f t="shared" si="148"/>
        <v/>
      </c>
      <c r="Y102" s="185" t="str">
        <f t="shared" si="149"/>
        <v/>
      </c>
      <c r="Z102" s="218" t="str">
        <f t="shared" si="150"/>
        <v/>
      </c>
      <c r="AA102" s="175" t="str">
        <f t="shared" si="151"/>
        <v/>
      </c>
      <c r="AB102" s="183" t="str">
        <f t="shared" si="152"/>
        <v/>
      </c>
      <c r="AC102" s="184" t="str">
        <f t="shared" si="153"/>
        <v/>
      </c>
      <c r="AD102" s="225" t="str">
        <f t="shared" si="154"/>
        <v/>
      </c>
      <c r="AE102" s="176" t="str">
        <f t="shared" si="155"/>
        <v/>
      </c>
      <c r="AF102" s="168" t="str">
        <f t="shared" si="156"/>
        <v/>
      </c>
      <c r="AG102" s="168" t="str">
        <f t="shared" si="157"/>
        <v/>
      </c>
      <c r="AH102" s="179" t="str">
        <f t="shared" si="158"/>
        <v/>
      </c>
      <c r="AI102" s="256" t="str">
        <f t="shared" si="159"/>
        <v/>
      </c>
      <c r="AJ102" s="185" t="str">
        <f t="shared" si="160"/>
        <v/>
      </c>
      <c r="AK102" s="185" t="str">
        <f t="shared" si="161"/>
        <v/>
      </c>
      <c r="AL102" s="185" t="str">
        <f t="shared" si="162"/>
        <v/>
      </c>
      <c r="AM102" s="185" t="str">
        <f t="shared" si="163"/>
        <v/>
      </c>
      <c r="AN102" s="185" t="str">
        <f t="shared" si="164"/>
        <v/>
      </c>
    </row>
    <row r="103" spans="2:40" ht="25.5" thickTop="1" thickBot="1" x14ac:dyDescent="0.4">
      <c r="C103" s="13"/>
      <c r="D103" s="257"/>
      <c r="E103" s="257"/>
      <c r="F103" s="258"/>
      <c r="G103" s="258"/>
      <c r="H103" s="257"/>
      <c r="I103" s="257"/>
      <c r="J103" s="296"/>
      <c r="K103" s="296"/>
      <c r="L103" s="271" t="str">
        <f t="shared" si="110"/>
        <v/>
      </c>
      <c r="M103" s="218" t="str">
        <f t="shared" si="111"/>
        <v/>
      </c>
      <c r="N103" s="183" t="str">
        <f t="shared" si="112"/>
        <v/>
      </c>
      <c r="O103" s="216" t="str">
        <f t="shared" si="113"/>
        <v/>
      </c>
      <c r="P103" s="225" t="str">
        <f t="shared" si="114"/>
        <v/>
      </c>
      <c r="Q103" s="217" t="str">
        <f t="shared" si="115"/>
        <v/>
      </c>
      <c r="R103" s="168" t="str">
        <f t="shared" si="116"/>
        <v/>
      </c>
      <c r="S103" s="218" t="str">
        <f t="shared" si="117"/>
        <v/>
      </c>
      <c r="T103" s="219" t="str">
        <f t="shared" si="118"/>
        <v/>
      </c>
      <c r="U103" s="181" t="str">
        <f t="shared" si="119"/>
        <v/>
      </c>
      <c r="V103" s="185" t="str">
        <f t="shared" si="120"/>
        <v/>
      </c>
      <c r="W103" s="177" t="str">
        <f t="shared" si="121"/>
        <v/>
      </c>
      <c r="X103" s="185" t="str">
        <f t="shared" si="122"/>
        <v/>
      </c>
      <c r="Y103" s="185" t="str">
        <f t="shared" si="123"/>
        <v/>
      </c>
      <c r="Z103" s="218" t="str">
        <f t="shared" si="124"/>
        <v/>
      </c>
      <c r="AA103" s="175" t="str">
        <f t="shared" si="125"/>
        <v/>
      </c>
      <c r="AB103" s="183" t="str">
        <f t="shared" si="126"/>
        <v/>
      </c>
      <c r="AC103" s="184" t="str">
        <f t="shared" si="127"/>
        <v/>
      </c>
      <c r="AD103" s="225" t="str">
        <f t="shared" si="99"/>
        <v/>
      </c>
      <c r="AE103" s="176" t="str">
        <f t="shared" si="128"/>
        <v/>
      </c>
      <c r="AF103" s="168" t="str">
        <f t="shared" si="129"/>
        <v/>
      </c>
      <c r="AG103" s="168" t="str">
        <f t="shared" si="130"/>
        <v/>
      </c>
      <c r="AH103" s="179" t="str">
        <f t="shared" si="131"/>
        <v/>
      </c>
      <c r="AI103" s="256" t="str">
        <f t="shared" si="132"/>
        <v/>
      </c>
      <c r="AJ103" s="185" t="str">
        <f t="shared" si="133"/>
        <v/>
      </c>
      <c r="AK103" s="185" t="str">
        <f t="shared" si="105"/>
        <v/>
      </c>
      <c r="AL103" s="185" t="str">
        <f t="shared" si="134"/>
        <v/>
      </c>
      <c r="AM103" s="185" t="str">
        <f t="shared" si="135"/>
        <v/>
      </c>
      <c r="AN103" s="185" t="str">
        <f t="shared" si="136"/>
        <v/>
      </c>
    </row>
    <row r="104" spans="2:40" ht="24" customHeight="1" thickTop="1" x14ac:dyDescent="0.4">
      <c r="B104" s="211"/>
      <c r="C104" s="211"/>
      <c r="D104" s="211"/>
      <c r="E104" s="211"/>
      <c r="F104" s="211"/>
      <c r="G104" s="211"/>
      <c r="H104" s="211"/>
      <c r="I104" s="211"/>
      <c r="J104" s="211"/>
      <c r="K104" s="211"/>
      <c r="L104" s="213" t="str">
        <f ca="1">_xlfn.CONCAT("]}, // ULTIMA LINEA DEL CANTO: ",L1)</f>
        <v>]}, // ULTIMA LINEA DEL CANTO: DAYENÚ</v>
      </c>
      <c r="M104" s="211"/>
    </row>
    <row r="105" spans="2:40" ht="20.25" x14ac:dyDescent="0.25">
      <c r="L105" s="214" t="s">
        <v>2316</v>
      </c>
      <c r="M105" s="166"/>
    </row>
    <row r="106" spans="2:40" x14ac:dyDescent="0.25">
      <c r="M10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Normal="100"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46</v>
      </c>
      <c r="E1" s="148"/>
      <c r="F1" s="148"/>
      <c r="G1" s="148"/>
      <c r="H1" s="148"/>
      <c r="I1" s="148"/>
      <c r="J1" s="148"/>
      <c r="K1" s="148"/>
      <c r="L1" s="165" t="e">
        <f ca="1">VLOOKUP(C1,'[1]Codigo Canto'!A3:AQ236,38,FALSE)</f>
        <v>#N/A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e">
        <f ca="1">_xlfn.CONCAT("║           ",L1,"               ║")</f>
        <v>#N/A</v>
      </c>
    </row>
    <row r="5" spans="2:32" ht="23.25" x14ac:dyDescent="0.25">
      <c r="L5" s="48" t="s">
        <v>2962</v>
      </c>
    </row>
    <row r="6" spans="2:32" ht="23.25" x14ac:dyDescent="0.25">
      <c r="L6" s="88" t="s">
        <v>2267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64" t="e">
        <f ca="1">_xlfn.CONCAT("        id: ","""",C7,"""",",")</f>
        <v>#N/A</v>
      </c>
    </row>
    <row r="8" spans="2:32" ht="23.25" x14ac:dyDescent="0.25">
      <c r="C8" t="e">
        <f ca="1">PROPER(L1)</f>
        <v>#N/A</v>
      </c>
      <c r="L8" s="164" t="e">
        <f ca="1">_xlfn.CONCAT("        tt: ","""",C8,"""",",")</f>
        <v>#N/A</v>
      </c>
    </row>
    <row r="9" spans="2:32" ht="23.25" x14ac:dyDescent="0.25">
      <c r="C9" t="e">
        <f ca="1">PROPER(L1)</f>
        <v>#N/A</v>
      </c>
      <c r="L9" s="164" t="e">
        <f ca="1">_xlfn.CONCAT("        title: ","""",C9,"""",",")</f>
        <v>#N/A</v>
      </c>
    </row>
    <row r="10" spans="2:32" ht="23.25" x14ac:dyDescent="0.25">
      <c r="C10" t="e">
        <f ca="1">VLOOKUP(C1,'[1]Codigo Canto'!A3:AQ236,12,FALSE)</f>
        <v>#N/A</v>
      </c>
      <c r="L10" s="164" t="e">
        <f ca="1">_xlfn.CONCAT("        ","subtitle: ","""",C10,"""",",")</f>
        <v>#N/A</v>
      </c>
    </row>
    <row r="11" spans="2:32" ht="23.25" x14ac:dyDescent="0.25">
      <c r="C11" t="e">
        <f ca="1">VLOOKUP(C1,[1]Codigo!A3:AP240,42,FALSE)</f>
        <v>#N/A</v>
      </c>
      <c r="L11" s="164" t="e">
        <f ca="1">_xlfn.CONCAT("        ",C11)</f>
        <v>#N/A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t="e">
        <f ca="1">VLOOKUP(C1,'[1]Codigo Canto'!A3:AP240,1,FALSE)</f>
        <v>#N/A</v>
      </c>
      <c r="L16" s="164" t="e">
        <f ca="1">_xlfn.CONCAT("        dbno: ","""",C16,"""",",")</f>
        <v>#N/A</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e">
        <f ca="1">C7</f>
        <v>#N/A</v>
      </c>
      <c r="L19" s="164" t="e">
        <f ca="1">_xlfn.CONCAT("        audioSrc: ","""/audio/",C19,".mp3""",",")</f>
        <v>#N/A</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45</v>
      </c>
      <c r="C26" t="str">
        <f ca="1">VLOOKUP(B26,[1]Buscador!A3:AP240,31,FALSE)</f>
        <v>/resucito/src/index.html?canto=dayenu</v>
      </c>
      <c r="L26" s="164" t="str">
        <f ca="1">_xlfn.CONCAT("        ant: ","""",C26,"""",",")</f>
        <v xml:space="preserve">        ant: "/resucito/src/index.html?canto=dayenu",</v>
      </c>
    </row>
    <row r="27" spans="2:40" ht="23.25" x14ac:dyDescent="0.25">
      <c r="B27">
        <f ca="1">+C1+1</f>
        <v>47</v>
      </c>
      <c r="C27" t="str">
        <f ca="1">VLOOKUP(B27,[1]Buscador!A3:AP240,31,FALSE)</f>
        <v>/resucito/src/index.html?canto=deprofundis</v>
      </c>
      <c r="L27" s="164" t="str">
        <f ca="1">_xlfn.CONCAT("        sig: ","""",C27,"""",",")</f>
        <v xml:space="preserve">        sig: "/resucito/src/index.html?canto=deprofundis",</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80" si="2">IF(D30="","",D30)</f>
        <v/>
      </c>
      <c r="O30" s="216" t="str">
        <f t="shared" ref="O30:O58" si="3">IF(N30="","",",")</f>
        <v/>
      </c>
      <c r="P30" s="225" t="str">
        <f t="shared" ref="P30:P80" si="4">IF(E30="","",E30)</f>
        <v/>
      </c>
      <c r="Q30" s="217" t="str">
        <f t="shared" ref="Q30:Q58" si="5">IF(N30="","",",")</f>
        <v/>
      </c>
      <c r="R30" s="168" t="str">
        <f t="shared" ref="R30:R58" si="6">IF(N30="","",15)</f>
        <v/>
      </c>
      <c r="S30" s="218" t="str">
        <f t="shared" ref="S30:S58" si="7">IF(N30="","",")")</f>
        <v/>
      </c>
      <c r="T30" s="219" t="str">
        <f t="shared" ref="T30:T58" si="8">IF(U30="","","(")</f>
        <v/>
      </c>
      <c r="U30" s="181" t="str">
        <f t="shared" ref="U30:U80" si="9">IF(F30="","",F30)</f>
        <v/>
      </c>
      <c r="V30" s="185" t="str">
        <f t="shared" ref="V30:V58" si="10">IF(U30="","",",")</f>
        <v/>
      </c>
      <c r="W30" s="177" t="str">
        <f t="shared" ref="W30:W80" si="11">IF(G30="","",G30)</f>
        <v/>
      </c>
      <c r="X30" s="185" t="str">
        <f t="shared" ref="X30:X58" si="12">IF(U30="","",",")</f>
        <v/>
      </c>
      <c r="Y30" s="185" t="str">
        <f t="shared" ref="Y30:Y58" si="13">IF(U30="","",250)</f>
        <v/>
      </c>
      <c r="Z30" s="218" t="str">
        <f t="shared" ref="Z30:Z58" si="14">IF(U30="","",")")</f>
        <v/>
      </c>
      <c r="AA30" s="175" t="str">
        <f t="shared" ref="AA30:AA58" si="15">IF(AB30="","","(")</f>
        <v/>
      </c>
      <c r="AB30" s="183" t="str">
        <f t="shared" ref="AB30:AB80"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80"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5.5" thickTop="1" thickBot="1" x14ac:dyDescent="0.4">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c r="D32" s="257"/>
      <c r="E32" s="257"/>
      <c r="F32" s="258"/>
      <c r="G32" s="258"/>
      <c r="H32" s="257"/>
      <c r="I32" s="257"/>
      <c r="J32" s="296"/>
      <c r="K32" s="296"/>
      <c r="L32" s="271" t="str">
        <f>IF(C32="","",_xlfn.CONCAT("            { line: ","""",C32,", ",M32:AN32,""", sC: ","""",B32,"""},"))</f>
        <v/>
      </c>
      <c r="M32" s="218" t="str">
        <f t="shared" si="1"/>
        <v/>
      </c>
      <c r="N32" s="183" t="str">
        <f t="shared" si="2"/>
        <v/>
      </c>
      <c r="O32" s="216" t="str">
        <f t="shared" si="3"/>
        <v/>
      </c>
      <c r="P32" s="225" t="str">
        <f t="shared" si="4"/>
        <v/>
      </c>
      <c r="Q32" s="217" t="str">
        <f t="shared" si="5"/>
        <v/>
      </c>
      <c r="R32" s="168" t="str">
        <f t="shared" si="6"/>
        <v/>
      </c>
      <c r="S32" s="218" t="str">
        <f t="shared" si="7"/>
        <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c r="D33" s="257"/>
      <c r="E33" s="257"/>
      <c r="F33" s="258"/>
      <c r="G33" s="258"/>
      <c r="H33" s="257"/>
      <c r="I33" s="257"/>
      <c r="J33" s="296"/>
      <c r="K33" s="296"/>
      <c r="L33" s="271" t="str">
        <f>IF(C33="","",_xlfn.CONCAT("            { line: ","""",C33,", ",M33:AN33,""", sC: ","""",B33,"""},"))</f>
        <v/>
      </c>
      <c r="M33" s="218" t="str">
        <f t="shared" si="1"/>
        <v/>
      </c>
      <c r="N33" s="183" t="str">
        <f t="shared" si="2"/>
        <v/>
      </c>
      <c r="O33" s="216" t="str">
        <f t="shared" si="3"/>
        <v/>
      </c>
      <c r="P33" s="225" t="str">
        <f t="shared" si="4"/>
        <v/>
      </c>
      <c r="Q33" s="217" t="str">
        <f t="shared" si="5"/>
        <v/>
      </c>
      <c r="R33" s="168" t="str">
        <f t="shared" si="6"/>
        <v/>
      </c>
      <c r="S33" s="218" t="str">
        <f t="shared" si="7"/>
        <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c r="D34" s="257"/>
      <c r="E34" s="257"/>
      <c r="F34" s="258"/>
      <c r="G34" s="258"/>
      <c r="H34" s="257"/>
      <c r="I34" s="257"/>
      <c r="J34" s="296"/>
      <c r="K34" s="296"/>
      <c r="L34" s="271" t="str">
        <f t="shared" ref="L34:L44" si="29">IF(C34="","",_xlfn.CONCAT("            { line: ","""",C34,", ",M34:AN34,""", sC: ","""",B34,"""},"))</f>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c r="D35" s="257"/>
      <c r="E35" s="257"/>
      <c r="F35" s="258"/>
      <c r="G35" s="258"/>
      <c r="H35" s="257"/>
      <c r="I35" s="257"/>
      <c r="J35" s="296"/>
      <c r="K35" s="296"/>
      <c r="L35" s="271" t="str">
        <f t="shared" si="29"/>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5.5" thickTop="1" thickBot="1" x14ac:dyDescent="0.4">
      <c r="C36" s="13"/>
      <c r="D36" s="257"/>
      <c r="E36" s="257"/>
      <c r="F36" s="258"/>
      <c r="G36" s="258"/>
      <c r="H36" s="257"/>
      <c r="I36" s="257"/>
      <c r="J36" s="296"/>
      <c r="K36" s="296"/>
      <c r="L36" s="271" t="str">
        <f t="shared" si="29"/>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c r="D37" s="257"/>
      <c r="E37" s="257"/>
      <c r="F37" s="258"/>
      <c r="G37" s="258"/>
      <c r="H37" s="257"/>
      <c r="I37" s="257"/>
      <c r="J37" s="296"/>
      <c r="K37" s="296"/>
      <c r="L37" s="271" t="str">
        <f t="shared" si="29"/>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c r="D38" s="257"/>
      <c r="E38" s="257"/>
      <c r="F38" s="258"/>
      <c r="G38" s="258"/>
      <c r="H38" s="257"/>
      <c r="I38" s="257"/>
      <c r="J38" s="296"/>
      <c r="K38" s="296"/>
      <c r="L38" s="271" t="str">
        <f t="shared" si="29"/>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c r="D39" s="257"/>
      <c r="E39" s="257"/>
      <c r="F39" s="258"/>
      <c r="G39" s="258"/>
      <c r="H39" s="257"/>
      <c r="I39" s="257"/>
      <c r="J39" s="296"/>
      <c r="K39" s="296"/>
      <c r="L39" s="271" t="str">
        <f t="shared" si="29"/>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c r="D40" s="257"/>
      <c r="E40" s="257"/>
      <c r="F40" s="258"/>
      <c r="G40" s="258"/>
      <c r="H40" s="257"/>
      <c r="I40" s="257"/>
      <c r="J40" s="296"/>
      <c r="K40" s="296"/>
      <c r="L40" s="271" t="str">
        <f t="shared" si="29"/>
        <v/>
      </c>
      <c r="M40" s="218" t="str">
        <f t="shared" ref="M40:M44" si="30">IF(N40="","","(")</f>
        <v/>
      </c>
      <c r="N40" s="183" t="str">
        <f t="shared" ref="N40:N44" si="31">IF(D40="","",D40)</f>
        <v/>
      </c>
      <c r="O40" s="216" t="str">
        <f t="shared" ref="O40:O44" si="32">IF(N40="","",",")</f>
        <v/>
      </c>
      <c r="P40" s="225" t="str">
        <f t="shared" ref="P40:P44" si="33">IF(E40="","",E40)</f>
        <v/>
      </c>
      <c r="Q40" s="217" t="str">
        <f t="shared" ref="Q40:Q44" si="34">IF(N40="","",",")</f>
        <v/>
      </c>
      <c r="R40" s="168" t="str">
        <f t="shared" ref="R40:R44" si="35">IF(N40="","",15)</f>
        <v/>
      </c>
      <c r="S40" s="218" t="str">
        <f t="shared" ref="S40:S44" si="36">IF(N40="","",")")</f>
        <v/>
      </c>
      <c r="T40" s="219" t="str">
        <f t="shared" ref="T40:T44" si="37">IF(U40="","","(")</f>
        <v/>
      </c>
      <c r="U40" s="181" t="str">
        <f t="shared" ref="U40:U44" si="38">IF(F40="","",F40)</f>
        <v/>
      </c>
      <c r="V40" s="185" t="str">
        <f t="shared" ref="V40:V44" si="39">IF(U40="","",",")</f>
        <v/>
      </c>
      <c r="W40" s="177" t="str">
        <f t="shared" ref="W40:W44" si="40">IF(G40="","",G40)</f>
        <v/>
      </c>
      <c r="X40" s="185" t="str">
        <f t="shared" ref="X40:X44" si="41">IF(U40="","",",")</f>
        <v/>
      </c>
      <c r="Y40" s="185" t="str">
        <f t="shared" ref="Y40:Y44" si="42">IF(U40="","",250)</f>
        <v/>
      </c>
      <c r="Z40" s="218" t="str">
        <f t="shared" ref="Z40:Z44" si="43">IF(U40="","",")")</f>
        <v/>
      </c>
      <c r="AA40" s="175" t="str">
        <f t="shared" ref="AA40:AA44" si="44">IF(AB40="","","(")</f>
        <v/>
      </c>
      <c r="AB40" s="183" t="str">
        <f t="shared" ref="AB40:AB44" si="45">IF(H40="","",H40)</f>
        <v/>
      </c>
      <c r="AC40" s="184" t="str">
        <f t="shared" ref="AC40:AC44" si="46">IF(AB40="","",",")</f>
        <v/>
      </c>
      <c r="AD40" s="225" t="str">
        <f t="shared" ref="AD40:AD44" si="47">IF(I40="","",I40)</f>
        <v/>
      </c>
      <c r="AE40" s="176" t="str">
        <f t="shared" ref="AE40:AE44" si="48">IF(AB40="","",",")</f>
        <v/>
      </c>
      <c r="AF40" s="168" t="str">
        <f t="shared" ref="AF40:AF44" si="49">IF(AB40="","",350)</f>
        <v/>
      </c>
      <c r="AG40" s="168" t="str">
        <f t="shared" ref="AG40:AG44" si="50">IF(AB40="","",")")</f>
        <v/>
      </c>
      <c r="AH40" s="179" t="str">
        <f t="shared" ref="AH40:AH44" si="51">IF(AI40="","","(")</f>
        <v/>
      </c>
      <c r="AI40" s="256" t="str">
        <f t="shared" ref="AI40:AI44" si="52">IF(J40="","",J40)</f>
        <v/>
      </c>
      <c r="AJ40" s="185" t="str">
        <f t="shared" ref="AJ40:AJ44" si="53">IF(AI40="","",",")</f>
        <v/>
      </c>
      <c r="AK40" s="185" t="str">
        <f t="shared" ref="AK40:AK44" si="54">IF(K40="","",K40)</f>
        <v/>
      </c>
      <c r="AL40" s="185" t="str">
        <f t="shared" ref="AL40:AL44" si="55">IF(AI40="","",",")</f>
        <v/>
      </c>
      <c r="AM40" s="185" t="str">
        <f t="shared" ref="AM40:AM44" si="56">IF(AI40="","",450)</f>
        <v/>
      </c>
      <c r="AN40" s="185" t="str">
        <f t="shared" ref="AN40:AN44" si="57">IF(AI40="","",")")</f>
        <v/>
      </c>
    </row>
    <row r="41" spans="3:40" ht="25.5" thickTop="1" thickBot="1" x14ac:dyDescent="0.4">
      <c r="C41" s="13"/>
      <c r="D41" s="257"/>
      <c r="E41" s="257"/>
      <c r="F41" s="258"/>
      <c r="G41" s="258"/>
      <c r="H41" s="257"/>
      <c r="I41" s="257"/>
      <c r="J41" s="296"/>
      <c r="K41" s="296"/>
      <c r="L41" s="271" t="str">
        <f t="shared" si="29"/>
        <v/>
      </c>
      <c r="M41" s="218" t="str">
        <f t="shared" si="30"/>
        <v/>
      </c>
      <c r="N41" s="183" t="str">
        <f t="shared" si="31"/>
        <v/>
      </c>
      <c r="O41" s="216" t="str">
        <f t="shared" si="32"/>
        <v/>
      </c>
      <c r="P41" s="225" t="str">
        <f t="shared" si="33"/>
        <v/>
      </c>
      <c r="Q41" s="217" t="str">
        <f t="shared" si="34"/>
        <v/>
      </c>
      <c r="R41" s="168" t="str">
        <f t="shared" si="35"/>
        <v/>
      </c>
      <c r="S41" s="218" t="str">
        <f t="shared" si="36"/>
        <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3:40" ht="25.5" thickTop="1" thickBot="1" x14ac:dyDescent="0.4">
      <c r="C42" s="13"/>
      <c r="D42" s="257"/>
      <c r="E42" s="257"/>
      <c r="F42" s="258"/>
      <c r="G42" s="258"/>
      <c r="H42" s="257"/>
      <c r="I42" s="257"/>
      <c r="J42" s="296"/>
      <c r="K42" s="296"/>
      <c r="L42" s="271" t="str">
        <f t="shared" si="29"/>
        <v/>
      </c>
      <c r="M42" s="218" t="str">
        <f t="shared" si="30"/>
        <v/>
      </c>
      <c r="N42" s="183" t="str">
        <f t="shared" si="31"/>
        <v/>
      </c>
      <c r="O42" s="216" t="str">
        <f t="shared" si="32"/>
        <v/>
      </c>
      <c r="P42" s="225" t="str">
        <f t="shared" si="33"/>
        <v/>
      </c>
      <c r="Q42" s="217" t="str">
        <f t="shared" si="34"/>
        <v/>
      </c>
      <c r="R42" s="168" t="str">
        <f t="shared" si="35"/>
        <v/>
      </c>
      <c r="S42" s="218" t="str">
        <f t="shared" si="36"/>
        <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5.5" thickTop="1" thickBot="1" x14ac:dyDescent="0.4">
      <c r="C43" s="13"/>
      <c r="D43" s="257"/>
      <c r="E43" s="257"/>
      <c r="F43" s="258"/>
      <c r="G43" s="258"/>
      <c r="H43" s="257"/>
      <c r="I43" s="257"/>
      <c r="J43" s="296"/>
      <c r="K43" s="296"/>
      <c r="L43" s="271" t="str">
        <f t="shared" si="29"/>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c r="D44" s="257"/>
      <c r="E44" s="257"/>
      <c r="F44" s="258"/>
      <c r="G44" s="258"/>
      <c r="H44" s="257"/>
      <c r="I44" s="257"/>
      <c r="J44" s="296"/>
      <c r="K44" s="296"/>
      <c r="L44" s="271" t="str">
        <f t="shared" si="29"/>
        <v/>
      </c>
      <c r="M44" s="218" t="str">
        <f t="shared" si="30"/>
        <v/>
      </c>
      <c r="N44" s="183" t="str">
        <f t="shared" si="31"/>
        <v/>
      </c>
      <c r="O44" s="216" t="str">
        <f t="shared" si="32"/>
        <v/>
      </c>
      <c r="P44" s="225" t="str">
        <f t="shared" si="33"/>
        <v/>
      </c>
      <c r="Q44" s="217" t="str">
        <f t="shared" si="34"/>
        <v/>
      </c>
      <c r="R44" s="168" t="str">
        <f t="shared" si="35"/>
        <v/>
      </c>
      <c r="S44" s="218" t="str">
        <f t="shared" si="36"/>
        <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c r="D48" s="257"/>
      <c r="E48" s="257"/>
      <c r="F48" s="258"/>
      <c r="G48" s="258"/>
      <c r="H48" s="257"/>
      <c r="I48" s="257"/>
      <c r="J48" s="296"/>
      <c r="K48" s="296"/>
      <c r="L48" s="271" t="str">
        <f t="shared" ref="L48:L59" si="5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c r="D49" s="257"/>
      <c r="E49" s="257"/>
      <c r="F49" s="258"/>
      <c r="G49" s="258"/>
      <c r="H49" s="257"/>
      <c r="I49" s="257"/>
      <c r="J49" s="296"/>
      <c r="K49" s="296"/>
      <c r="L49" s="271" t="str">
        <f t="shared" si="58"/>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c r="D50" s="257"/>
      <c r="E50" s="257"/>
      <c r="F50" s="258"/>
      <c r="G50" s="258"/>
      <c r="H50" s="257"/>
      <c r="I50" s="257"/>
      <c r="J50" s="296"/>
      <c r="K50" s="296"/>
      <c r="L50" s="271" t="str">
        <f t="shared" si="58"/>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5.5" thickTop="1" thickBot="1" x14ac:dyDescent="0.4">
      <c r="C51" s="13"/>
      <c r="D51" s="257"/>
      <c r="E51" s="257"/>
      <c r="F51" s="258"/>
      <c r="G51" s="258"/>
      <c r="H51" s="257"/>
      <c r="I51" s="257"/>
      <c r="J51" s="296"/>
      <c r="K51" s="296"/>
      <c r="L51" s="271" t="str">
        <f t="shared" si="58"/>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5.5" thickTop="1" thickBot="1" x14ac:dyDescent="0.4">
      <c r="C52" s="13"/>
      <c r="D52" s="257"/>
      <c r="E52" s="257"/>
      <c r="F52" s="258"/>
      <c r="G52" s="258"/>
      <c r="H52" s="257"/>
      <c r="I52" s="257"/>
      <c r="J52" s="296"/>
      <c r="K52" s="296"/>
      <c r="L52" s="271" t="str">
        <f t="shared" si="58"/>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5.5" thickTop="1" thickBot="1" x14ac:dyDescent="0.4">
      <c r="C53" s="13"/>
      <c r="D53" s="257"/>
      <c r="E53" s="257"/>
      <c r="F53" s="258"/>
      <c r="G53" s="258"/>
      <c r="H53" s="257"/>
      <c r="I53" s="257"/>
      <c r="J53" s="296"/>
      <c r="K53" s="296"/>
      <c r="L53" s="271" t="str">
        <f t="shared" si="58"/>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5.5" thickTop="1" thickBot="1" x14ac:dyDescent="0.4">
      <c r="C54" s="13"/>
      <c r="D54" s="257"/>
      <c r="E54" s="257"/>
      <c r="F54" s="258"/>
      <c r="G54" s="258"/>
      <c r="H54" s="257"/>
      <c r="I54" s="257"/>
      <c r="J54" s="296"/>
      <c r="K54" s="296"/>
      <c r="L54" s="271" t="str">
        <f t="shared" si="58"/>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5.5" thickTop="1" thickBot="1" x14ac:dyDescent="0.4">
      <c r="C55" s="13"/>
      <c r="D55" s="257"/>
      <c r="E55" s="257"/>
      <c r="F55" s="258"/>
      <c r="G55" s="258"/>
      <c r="H55" s="257"/>
      <c r="I55" s="257"/>
      <c r="J55" s="296"/>
      <c r="K55" s="296"/>
      <c r="L55" s="271" t="str">
        <f t="shared" si="58"/>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5.5" thickTop="1" thickBot="1" x14ac:dyDescent="0.4">
      <c r="C56" s="13"/>
      <c r="D56" s="257"/>
      <c r="E56" s="257"/>
      <c r="F56" s="258"/>
      <c r="G56" s="258"/>
      <c r="H56" s="257"/>
      <c r="I56" s="257"/>
      <c r="J56" s="296"/>
      <c r="K56" s="296"/>
      <c r="L56" s="271" t="str">
        <f t="shared" si="58"/>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5.5" thickTop="1" thickBot="1" x14ac:dyDescent="0.4">
      <c r="C57" s="13"/>
      <c r="D57" s="257"/>
      <c r="E57" s="257"/>
      <c r="F57" s="258"/>
      <c r="G57" s="258"/>
      <c r="H57" s="257"/>
      <c r="I57" s="257"/>
      <c r="J57" s="296"/>
      <c r="K57" s="296"/>
      <c r="L57" s="271" t="str">
        <f t="shared" si="58"/>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5.5" thickTop="1" thickBot="1" x14ac:dyDescent="0.4">
      <c r="C58" s="13"/>
      <c r="D58" s="257"/>
      <c r="E58" s="257"/>
      <c r="F58" s="258"/>
      <c r="G58" s="258"/>
      <c r="H58" s="257"/>
      <c r="I58" s="257"/>
      <c r="J58" s="296"/>
      <c r="K58" s="296"/>
      <c r="L58" s="271" t="str">
        <f t="shared" si="58"/>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5.5" thickTop="1" thickBot="1" x14ac:dyDescent="0.4">
      <c r="C59" s="13"/>
      <c r="D59" s="257"/>
      <c r="E59" s="257"/>
      <c r="F59" s="269"/>
      <c r="G59" s="258"/>
      <c r="H59" s="257"/>
      <c r="I59" s="257"/>
      <c r="J59" s="270"/>
      <c r="K59" s="296"/>
      <c r="L59" s="271" t="str">
        <f t="shared" si="58"/>
        <v/>
      </c>
      <c r="M59" s="218" t="str">
        <f>IF(N59="","","(")</f>
        <v/>
      </c>
      <c r="N59" s="183" t="str">
        <f t="shared" si="2"/>
        <v/>
      </c>
      <c r="O59" s="216" t="str">
        <f>IF(N59="","",",")</f>
        <v/>
      </c>
      <c r="P59" s="225" t="str">
        <f t="shared" si="4"/>
        <v/>
      </c>
      <c r="Q59" s="217" t="str">
        <f>IF(N59="","",",")</f>
        <v/>
      </c>
      <c r="R59" s="168" t="str">
        <f>IF(N59="","",15)</f>
        <v/>
      </c>
      <c r="S59" s="218" t="str">
        <f>IF(N59="","",")")</f>
        <v/>
      </c>
      <c r="T59" s="219" t="str">
        <f>IF(U59="","","(")</f>
        <v/>
      </c>
      <c r="U59" s="181" t="str">
        <f t="shared" si="9"/>
        <v/>
      </c>
      <c r="V59" s="185" t="str">
        <f>IF(U59="","",",")</f>
        <v/>
      </c>
      <c r="W59" s="177" t="str">
        <f t="shared" si="11"/>
        <v/>
      </c>
      <c r="X59" s="185" t="str">
        <f>IF(U59="","",",")</f>
        <v/>
      </c>
      <c r="Y59" s="185" t="str">
        <f>IF(U59="","",250)</f>
        <v/>
      </c>
      <c r="Z59" s="218" t="str">
        <f>IF(U59="","",")")</f>
        <v/>
      </c>
      <c r="AA59" s="175" t="str">
        <f>IF(AB59="","","(")</f>
        <v/>
      </c>
      <c r="AB59" s="183" t="str">
        <f t="shared" si="16"/>
        <v/>
      </c>
      <c r="AC59" s="184" t="str">
        <f>IF(AB59="","",",")</f>
        <v/>
      </c>
      <c r="AD59" s="225" t="str">
        <f>IF(I59="","",I59)</f>
        <v/>
      </c>
      <c r="AE59" s="176" t="str">
        <f>IF(AB59="","",",")</f>
        <v/>
      </c>
      <c r="AF59" s="168" t="str">
        <f>IF(AB59="","",350)</f>
        <v/>
      </c>
      <c r="AG59" s="168" t="str">
        <f>IF(AB59="","",")")</f>
        <v/>
      </c>
      <c r="AH59" s="179" t="str">
        <f>IF(AI59="","","(")</f>
        <v/>
      </c>
      <c r="AI59" s="256" t="str">
        <f t="shared" si="23"/>
        <v/>
      </c>
      <c r="AJ59" s="185" t="str">
        <f>IF(AI59="","",",")</f>
        <v/>
      </c>
      <c r="AK59" s="185" t="str">
        <f>IF(K59="","",K59)</f>
        <v/>
      </c>
      <c r="AL59" s="185" t="str">
        <f>IF(AI59="","",",")</f>
        <v/>
      </c>
      <c r="AM59" s="185" t="str">
        <f>IF(AI59="","",450)</f>
        <v/>
      </c>
      <c r="AN59" s="185" t="str">
        <f>IF(AI59="","",")")</f>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75" thickTop="1" thickBot="1" x14ac:dyDescent="0.4">
      <c r="A61" s="293"/>
      <c r="B61" s="293"/>
      <c r="C61" s="293"/>
      <c r="D61" s="300"/>
      <c r="E61" s="300"/>
      <c r="F61" s="300"/>
      <c r="G61" s="300"/>
      <c r="H61" s="300"/>
      <c r="I61" s="300"/>
      <c r="J61" s="300"/>
      <c r="K61" s="300"/>
      <c r="L61" s="212" t="s">
        <v>2299</v>
      </c>
      <c r="M61" s="218" t="str">
        <f t="shared" ref="M61:M80" si="59">IF(N61="","","(")</f>
        <v/>
      </c>
      <c r="N61" s="183" t="str">
        <f t="shared" si="2"/>
        <v/>
      </c>
      <c r="O61" s="216" t="str">
        <f t="shared" ref="O61:O80" si="60">IF(N61="","",",")</f>
        <v/>
      </c>
      <c r="P61" s="225" t="str">
        <f t="shared" si="4"/>
        <v/>
      </c>
      <c r="Q61" s="217" t="str">
        <f t="shared" ref="Q61:Q80" si="61">IF(N61="","",",")</f>
        <v/>
      </c>
      <c r="R61" s="168" t="str">
        <f t="shared" ref="R61:R80" si="62">IF(N61="","",15)</f>
        <v/>
      </c>
      <c r="S61" s="218" t="str">
        <f t="shared" ref="S61:S80" si="63">IF(N61="","",")")</f>
        <v/>
      </c>
      <c r="T61" s="219" t="str">
        <f t="shared" ref="T61:T80" si="64">IF(U61="","","(")</f>
        <v/>
      </c>
      <c r="U61" s="181" t="str">
        <f t="shared" si="9"/>
        <v/>
      </c>
      <c r="V61" s="185" t="str">
        <f t="shared" ref="V61:V80" si="65">IF(U61="","",",")</f>
        <v/>
      </c>
      <c r="W61" s="177" t="str">
        <f t="shared" si="11"/>
        <v/>
      </c>
      <c r="X61" s="185" t="str">
        <f t="shared" ref="X61:X80" si="66">IF(U61="","",",")</f>
        <v/>
      </c>
      <c r="Y61" s="185" t="str">
        <f t="shared" ref="Y61:Y80" si="67">IF(U61="","",250)</f>
        <v/>
      </c>
      <c r="Z61" s="218" t="str">
        <f t="shared" ref="Z61:Z80" si="68">IF(U61="","",")")</f>
        <v/>
      </c>
      <c r="AA61" s="175" t="str">
        <f t="shared" ref="AA61:AA80" si="69">IF(AB61="","","(")</f>
        <v/>
      </c>
      <c r="AB61" s="183" t="str">
        <f t="shared" si="16"/>
        <v/>
      </c>
      <c r="AC61" s="184" t="str">
        <f t="shared" ref="AC61:AC80" si="70">IF(AB61="","",",")</f>
        <v/>
      </c>
      <c r="AD61" s="225" t="str">
        <f t="shared" ref="AD61:AD101" si="71">IF(I61="","",I61)</f>
        <v/>
      </c>
      <c r="AE61" s="176" t="str">
        <f t="shared" ref="AE61:AE80" si="72">IF(AB61="","",",")</f>
        <v/>
      </c>
      <c r="AF61" s="168" t="str">
        <f t="shared" ref="AF61:AF80" si="73">IF(AB61="","",350)</f>
        <v/>
      </c>
      <c r="AG61" s="168" t="str">
        <f t="shared" ref="AG61:AG80" si="74">IF(AB61="","",")")</f>
        <v/>
      </c>
      <c r="AH61" s="179" t="str">
        <f t="shared" ref="AH61:AH80" si="75">IF(AI61="","","(")</f>
        <v/>
      </c>
      <c r="AI61" s="256" t="str">
        <f t="shared" si="23"/>
        <v/>
      </c>
      <c r="AJ61" s="185" t="str">
        <f t="shared" ref="AJ61:AJ80" si="76">IF(AI61="","",",")</f>
        <v/>
      </c>
      <c r="AK61" s="185" t="str">
        <f t="shared" ref="AK61:AK101" si="77">IF(K61="","",K61)</f>
        <v/>
      </c>
      <c r="AL61" s="185" t="str">
        <f t="shared" ref="AL61:AL80" si="78">IF(AI61="","",",")</f>
        <v/>
      </c>
      <c r="AM61" s="185" t="str">
        <f t="shared" ref="AM61:AM80" si="79">IF(AI61="","",450)</f>
        <v/>
      </c>
      <c r="AN61" s="185" t="str">
        <f t="shared" ref="AN61:AN80" si="80">IF(AI61="","",")")</f>
        <v/>
      </c>
    </row>
    <row r="62" spans="1:40" ht="25.5" thickTop="1" thickBot="1" x14ac:dyDescent="0.4">
      <c r="C62" s="13"/>
      <c r="D62" s="257"/>
      <c r="E62" s="257"/>
      <c r="F62" s="258"/>
      <c r="G62" s="258"/>
      <c r="H62" s="257"/>
      <c r="I62" s="257"/>
      <c r="J62" s="296"/>
      <c r="K62" s="296"/>
      <c r="L62" s="271" t="str">
        <f t="shared" ref="L62:L79" si="81">IF(C62="","",_xlfn.CONCAT("            { line: ","""",C62,", ",M62:AN62,""", sC: ","""",B62,"""},"))</f>
        <v/>
      </c>
      <c r="M62" s="218" t="str">
        <f t="shared" si="59"/>
        <v/>
      </c>
      <c r="N62" s="183" t="str">
        <f t="shared" si="2"/>
        <v/>
      </c>
      <c r="O62" s="216" t="str">
        <f t="shared" si="60"/>
        <v/>
      </c>
      <c r="P62" s="225" t="str">
        <f t="shared" si="4"/>
        <v/>
      </c>
      <c r="Q62" s="217" t="str">
        <f t="shared" si="61"/>
        <v/>
      </c>
      <c r="R62" s="168" t="str">
        <f t="shared" si="62"/>
        <v/>
      </c>
      <c r="S62" s="218" t="str">
        <f t="shared" si="63"/>
        <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5.5" thickTop="1" thickBot="1" x14ac:dyDescent="0.4">
      <c r="C63" s="13"/>
      <c r="D63" s="257"/>
      <c r="E63" s="257"/>
      <c r="F63" s="258"/>
      <c r="G63" s="258"/>
      <c r="H63" s="257"/>
      <c r="I63" s="257"/>
      <c r="J63" s="296"/>
      <c r="K63" s="296"/>
      <c r="L63" s="271" t="str">
        <f t="shared" si="81"/>
        <v/>
      </c>
      <c r="M63" s="218" t="str">
        <f t="shared" si="59"/>
        <v/>
      </c>
      <c r="N63" s="183" t="str">
        <f t="shared" si="2"/>
        <v/>
      </c>
      <c r="O63" s="216" t="str">
        <f t="shared" si="60"/>
        <v/>
      </c>
      <c r="P63" s="225" t="str">
        <f t="shared" si="4"/>
        <v/>
      </c>
      <c r="Q63" s="217" t="str">
        <f t="shared" si="61"/>
        <v/>
      </c>
      <c r="R63" s="168" t="str">
        <f t="shared" si="62"/>
        <v/>
      </c>
      <c r="S63" s="218" t="str">
        <f t="shared" si="63"/>
        <v/>
      </c>
      <c r="T63" s="219" t="str">
        <f t="shared" si="64"/>
        <v/>
      </c>
      <c r="U63" s="181" t="str">
        <f t="shared" si="9"/>
        <v/>
      </c>
      <c r="V63" s="185" t="str">
        <f t="shared" si="65"/>
        <v/>
      </c>
      <c r="W63" s="177" t="str">
        <f t="shared" si="11"/>
        <v/>
      </c>
      <c r="X63" s="185" t="str">
        <f t="shared" si="66"/>
        <v/>
      </c>
      <c r="Y63" s="185" t="str">
        <f t="shared" si="67"/>
        <v/>
      </c>
      <c r="Z63" s="218" t="str">
        <f t="shared" si="68"/>
        <v/>
      </c>
      <c r="AA63" s="175" t="str">
        <f t="shared" si="69"/>
        <v/>
      </c>
      <c r="AB63" s="183" t="str">
        <f t="shared" si="16"/>
        <v/>
      </c>
      <c r="AC63" s="184" t="str">
        <f t="shared" si="70"/>
        <v/>
      </c>
      <c r="AD63" s="225" t="str">
        <f t="shared" si="71"/>
        <v/>
      </c>
      <c r="AE63" s="176" t="str">
        <f t="shared" si="72"/>
        <v/>
      </c>
      <c r="AF63" s="168" t="str">
        <f t="shared" si="73"/>
        <v/>
      </c>
      <c r="AG63" s="168" t="str">
        <f t="shared" si="74"/>
        <v/>
      </c>
      <c r="AH63" s="179" t="str">
        <f t="shared" si="75"/>
        <v/>
      </c>
      <c r="AI63" s="256" t="str">
        <f t="shared" si="23"/>
        <v/>
      </c>
      <c r="AJ63" s="185" t="str">
        <f t="shared" si="76"/>
        <v/>
      </c>
      <c r="AK63" s="185" t="str">
        <f t="shared" si="77"/>
        <v/>
      </c>
      <c r="AL63" s="185" t="str">
        <f t="shared" si="78"/>
        <v/>
      </c>
      <c r="AM63" s="185" t="str">
        <f t="shared" si="79"/>
        <v/>
      </c>
      <c r="AN63" s="185" t="str">
        <f t="shared" si="80"/>
        <v/>
      </c>
    </row>
    <row r="64" spans="1:40" ht="25.5" thickTop="1" thickBot="1" x14ac:dyDescent="0.4">
      <c r="C64" s="13"/>
      <c r="D64" s="257"/>
      <c r="E64" s="257"/>
      <c r="F64" s="258"/>
      <c r="G64" s="258"/>
      <c r="H64" s="257"/>
      <c r="I64" s="257"/>
      <c r="J64" s="296"/>
      <c r="K64" s="296"/>
      <c r="L64" s="271" t="str">
        <f t="shared" si="81"/>
        <v/>
      </c>
      <c r="M64" s="218" t="str">
        <f t="shared" si="59"/>
        <v/>
      </c>
      <c r="N64" s="183" t="str">
        <f t="shared" si="2"/>
        <v/>
      </c>
      <c r="O64" s="216" t="str">
        <f t="shared" si="60"/>
        <v/>
      </c>
      <c r="P64" s="225" t="str">
        <f t="shared" si="4"/>
        <v/>
      </c>
      <c r="Q64" s="217" t="str">
        <f t="shared" si="61"/>
        <v/>
      </c>
      <c r="R64" s="168" t="str">
        <f t="shared" si="62"/>
        <v/>
      </c>
      <c r="S64" s="218" t="str">
        <f t="shared" si="63"/>
        <v/>
      </c>
      <c r="T64" s="219" t="str">
        <f t="shared" si="64"/>
        <v/>
      </c>
      <c r="U64" s="181" t="str">
        <f t="shared" si="9"/>
        <v/>
      </c>
      <c r="V64" s="185" t="str">
        <f t="shared" si="65"/>
        <v/>
      </c>
      <c r="W64" s="177" t="str">
        <f t="shared" si="11"/>
        <v/>
      </c>
      <c r="X64" s="185" t="str">
        <f t="shared" si="66"/>
        <v/>
      </c>
      <c r="Y64" s="185" t="str">
        <f t="shared" si="67"/>
        <v/>
      </c>
      <c r="Z64" s="218" t="str">
        <f t="shared" si="68"/>
        <v/>
      </c>
      <c r="AA64" s="175" t="str">
        <f t="shared" si="69"/>
        <v/>
      </c>
      <c r="AB64" s="183" t="str">
        <f t="shared" si="16"/>
        <v/>
      </c>
      <c r="AC64" s="184" t="str">
        <f t="shared" si="70"/>
        <v/>
      </c>
      <c r="AD64" s="225" t="str">
        <f t="shared" si="71"/>
        <v/>
      </c>
      <c r="AE64" s="176" t="str">
        <f t="shared" si="72"/>
        <v/>
      </c>
      <c r="AF64" s="168" t="str">
        <f t="shared" si="73"/>
        <v/>
      </c>
      <c r="AG64" s="168" t="str">
        <f t="shared" si="74"/>
        <v/>
      </c>
      <c r="AH64" s="179" t="str">
        <f t="shared" si="75"/>
        <v/>
      </c>
      <c r="AI64" s="256" t="str">
        <f t="shared" si="23"/>
        <v/>
      </c>
      <c r="AJ64" s="185" t="str">
        <f t="shared" si="76"/>
        <v/>
      </c>
      <c r="AK64" s="185" t="str">
        <f t="shared" si="77"/>
        <v/>
      </c>
      <c r="AL64" s="185" t="str">
        <f t="shared" si="78"/>
        <v/>
      </c>
      <c r="AM64" s="185" t="str">
        <f t="shared" si="79"/>
        <v/>
      </c>
      <c r="AN64" s="185" t="str">
        <f t="shared" si="80"/>
        <v/>
      </c>
    </row>
    <row r="65" spans="3:40" ht="25.5" thickTop="1" thickBot="1" x14ac:dyDescent="0.4">
      <c r="C65" s="13"/>
      <c r="D65" s="257"/>
      <c r="E65" s="257"/>
      <c r="F65" s="258"/>
      <c r="G65" s="258"/>
      <c r="H65" s="257"/>
      <c r="I65" s="257"/>
      <c r="J65" s="296"/>
      <c r="K65" s="296"/>
      <c r="L65" s="271" t="str">
        <f t="shared" si="81"/>
        <v/>
      </c>
      <c r="M65" s="218" t="str">
        <f t="shared" si="59"/>
        <v/>
      </c>
      <c r="N65" s="183" t="str">
        <f t="shared" si="2"/>
        <v/>
      </c>
      <c r="O65" s="216" t="str">
        <f t="shared" si="60"/>
        <v/>
      </c>
      <c r="P65" s="225" t="str">
        <f t="shared" si="4"/>
        <v/>
      </c>
      <c r="Q65" s="217" t="str">
        <f t="shared" si="61"/>
        <v/>
      </c>
      <c r="R65" s="168" t="str">
        <f t="shared" si="62"/>
        <v/>
      </c>
      <c r="S65" s="218" t="str">
        <f t="shared" si="63"/>
        <v/>
      </c>
      <c r="T65" s="219" t="str">
        <f t="shared" si="64"/>
        <v/>
      </c>
      <c r="U65" s="181" t="str">
        <f t="shared" si="9"/>
        <v/>
      </c>
      <c r="V65" s="185" t="str">
        <f t="shared" si="65"/>
        <v/>
      </c>
      <c r="W65" s="177" t="str">
        <f t="shared" si="11"/>
        <v/>
      </c>
      <c r="X65" s="185" t="str">
        <f t="shared" si="66"/>
        <v/>
      </c>
      <c r="Y65" s="185" t="str">
        <f t="shared" si="67"/>
        <v/>
      </c>
      <c r="Z65" s="218" t="str">
        <f t="shared" si="68"/>
        <v/>
      </c>
      <c r="AA65" s="175" t="str">
        <f t="shared" si="69"/>
        <v/>
      </c>
      <c r="AB65" s="183" t="str">
        <f t="shared" si="16"/>
        <v/>
      </c>
      <c r="AC65" s="184" t="str">
        <f t="shared" si="70"/>
        <v/>
      </c>
      <c r="AD65" s="225" t="str">
        <f t="shared" si="71"/>
        <v/>
      </c>
      <c r="AE65" s="176" t="str">
        <f t="shared" si="72"/>
        <v/>
      </c>
      <c r="AF65" s="168" t="str">
        <f t="shared" si="73"/>
        <v/>
      </c>
      <c r="AG65" s="168" t="str">
        <f t="shared" si="74"/>
        <v/>
      </c>
      <c r="AH65" s="179" t="str">
        <f t="shared" si="75"/>
        <v/>
      </c>
      <c r="AI65" s="256" t="str">
        <f t="shared" si="23"/>
        <v/>
      </c>
      <c r="AJ65" s="185" t="str">
        <f t="shared" si="76"/>
        <v/>
      </c>
      <c r="AK65" s="185" t="str">
        <f t="shared" si="77"/>
        <v/>
      </c>
      <c r="AL65" s="185" t="str">
        <f t="shared" si="78"/>
        <v/>
      </c>
      <c r="AM65" s="185" t="str">
        <f t="shared" si="79"/>
        <v/>
      </c>
      <c r="AN65" s="185" t="str">
        <f t="shared" si="80"/>
        <v/>
      </c>
    </row>
    <row r="66" spans="3:40" ht="25.5" thickTop="1" thickBot="1" x14ac:dyDescent="0.4">
      <c r="C66" s="13"/>
      <c r="D66" s="257"/>
      <c r="E66" s="257"/>
      <c r="F66" s="258"/>
      <c r="G66" s="258"/>
      <c r="H66" s="257"/>
      <c r="I66" s="257"/>
      <c r="J66" s="296"/>
      <c r="K66" s="296"/>
      <c r="L66" s="271" t="str">
        <f t="shared" si="81"/>
        <v/>
      </c>
      <c r="M66" s="218" t="str">
        <f t="shared" si="59"/>
        <v/>
      </c>
      <c r="N66" s="183" t="str">
        <f t="shared" si="2"/>
        <v/>
      </c>
      <c r="O66" s="216" t="str">
        <f t="shared" si="60"/>
        <v/>
      </c>
      <c r="P66" s="225" t="str">
        <f t="shared" si="4"/>
        <v/>
      </c>
      <c r="Q66" s="217" t="str">
        <f t="shared" si="61"/>
        <v/>
      </c>
      <c r="R66" s="168" t="str">
        <f t="shared" si="62"/>
        <v/>
      </c>
      <c r="S66" s="218" t="str">
        <f t="shared" si="63"/>
        <v/>
      </c>
      <c r="T66" s="219" t="str">
        <f t="shared" si="64"/>
        <v/>
      </c>
      <c r="U66" s="181" t="str">
        <f t="shared" si="9"/>
        <v/>
      </c>
      <c r="V66" s="185" t="str">
        <f t="shared" si="65"/>
        <v/>
      </c>
      <c r="W66" s="177" t="str">
        <f t="shared" si="11"/>
        <v/>
      </c>
      <c r="X66" s="185" t="str">
        <f t="shared" si="66"/>
        <v/>
      </c>
      <c r="Y66" s="185" t="str">
        <f t="shared" si="67"/>
        <v/>
      </c>
      <c r="Z66" s="218" t="str">
        <f t="shared" si="68"/>
        <v/>
      </c>
      <c r="AA66" s="175" t="str">
        <f t="shared" si="69"/>
        <v/>
      </c>
      <c r="AB66" s="183" t="str">
        <f t="shared" si="16"/>
        <v/>
      </c>
      <c r="AC66" s="184" t="str">
        <f t="shared" si="70"/>
        <v/>
      </c>
      <c r="AD66" s="225" t="str">
        <f t="shared" si="71"/>
        <v/>
      </c>
      <c r="AE66" s="176" t="str">
        <f t="shared" si="72"/>
        <v/>
      </c>
      <c r="AF66" s="168" t="str">
        <f t="shared" si="73"/>
        <v/>
      </c>
      <c r="AG66" s="168" t="str">
        <f t="shared" si="74"/>
        <v/>
      </c>
      <c r="AH66" s="179" t="str">
        <f t="shared" si="75"/>
        <v/>
      </c>
      <c r="AI66" s="256" t="str">
        <f t="shared" si="23"/>
        <v/>
      </c>
      <c r="AJ66" s="185" t="str">
        <f t="shared" si="76"/>
        <v/>
      </c>
      <c r="AK66" s="185" t="str">
        <f t="shared" si="77"/>
        <v/>
      </c>
      <c r="AL66" s="185" t="str">
        <f t="shared" si="78"/>
        <v/>
      </c>
      <c r="AM66" s="185" t="str">
        <f t="shared" si="79"/>
        <v/>
      </c>
      <c r="AN66" s="185" t="str">
        <f t="shared" si="80"/>
        <v/>
      </c>
    </row>
    <row r="67" spans="3:40" ht="25.5" thickTop="1" thickBot="1" x14ac:dyDescent="0.4">
      <c r="C67" s="13"/>
      <c r="D67" s="257"/>
      <c r="E67" s="257"/>
      <c r="F67" s="258"/>
      <c r="G67" s="258"/>
      <c r="H67" s="257"/>
      <c r="I67" s="257"/>
      <c r="J67" s="296"/>
      <c r="K67" s="296"/>
      <c r="L67" s="282" t="str">
        <f t="shared" si="81"/>
        <v/>
      </c>
      <c r="M67" s="218" t="str">
        <f t="shared" si="59"/>
        <v/>
      </c>
      <c r="N67" s="183" t="str">
        <f t="shared" si="2"/>
        <v/>
      </c>
      <c r="O67" s="216" t="str">
        <f t="shared" si="60"/>
        <v/>
      </c>
      <c r="P67" s="225" t="str">
        <f t="shared" si="4"/>
        <v/>
      </c>
      <c r="Q67" s="217" t="str">
        <f t="shared" si="61"/>
        <v/>
      </c>
      <c r="R67" s="168" t="str">
        <f t="shared" si="62"/>
        <v/>
      </c>
      <c r="S67" s="218" t="str">
        <f t="shared" si="63"/>
        <v/>
      </c>
      <c r="T67" s="219" t="str">
        <f t="shared" si="64"/>
        <v/>
      </c>
      <c r="U67" s="181" t="str">
        <f t="shared" si="9"/>
        <v/>
      </c>
      <c r="V67" s="185" t="str">
        <f t="shared" si="65"/>
        <v/>
      </c>
      <c r="W67" s="177" t="str">
        <f t="shared" si="11"/>
        <v/>
      </c>
      <c r="X67" s="185" t="str">
        <f t="shared" si="66"/>
        <v/>
      </c>
      <c r="Y67" s="185" t="str">
        <f t="shared" si="67"/>
        <v/>
      </c>
      <c r="Z67" s="218" t="str">
        <f t="shared" si="68"/>
        <v/>
      </c>
      <c r="AA67" s="175" t="str">
        <f t="shared" si="69"/>
        <v/>
      </c>
      <c r="AB67" s="183" t="str">
        <f t="shared" si="16"/>
        <v/>
      </c>
      <c r="AC67" s="184" t="str">
        <f t="shared" si="70"/>
        <v/>
      </c>
      <c r="AD67" s="225" t="str">
        <f t="shared" si="71"/>
        <v/>
      </c>
      <c r="AE67" s="176" t="str">
        <f t="shared" si="72"/>
        <v/>
      </c>
      <c r="AF67" s="168" t="str">
        <f t="shared" si="73"/>
        <v/>
      </c>
      <c r="AG67" s="168" t="str">
        <f t="shared" si="74"/>
        <v/>
      </c>
      <c r="AH67" s="179" t="str">
        <f t="shared" si="75"/>
        <v/>
      </c>
      <c r="AI67" s="256" t="str">
        <f t="shared" si="23"/>
        <v/>
      </c>
      <c r="AJ67" s="185" t="str">
        <f t="shared" si="76"/>
        <v/>
      </c>
      <c r="AK67" s="185" t="str">
        <f t="shared" si="77"/>
        <v/>
      </c>
      <c r="AL67" s="185" t="str">
        <f t="shared" si="78"/>
        <v/>
      </c>
      <c r="AM67" s="185" t="str">
        <f t="shared" si="79"/>
        <v/>
      </c>
      <c r="AN67" s="185" t="str">
        <f t="shared" si="80"/>
        <v/>
      </c>
    </row>
    <row r="68" spans="3:40" ht="25.5" thickTop="1" thickBot="1" x14ac:dyDescent="0.4">
      <c r="C68" s="13"/>
      <c r="D68" s="257"/>
      <c r="E68" s="257"/>
      <c r="F68" s="258"/>
      <c r="G68" s="258"/>
      <c r="H68" s="257"/>
      <c r="I68" s="257"/>
      <c r="J68" s="296"/>
      <c r="K68" s="296"/>
      <c r="L68" s="282" t="str">
        <f t="shared" si="81"/>
        <v/>
      </c>
      <c r="M68" s="218" t="str">
        <f t="shared" si="59"/>
        <v/>
      </c>
      <c r="N68" s="183" t="str">
        <f t="shared" si="2"/>
        <v/>
      </c>
      <c r="O68" s="216" t="str">
        <f t="shared" si="60"/>
        <v/>
      </c>
      <c r="P68" s="225" t="str">
        <f t="shared" si="4"/>
        <v/>
      </c>
      <c r="Q68" s="217" t="str">
        <f t="shared" si="61"/>
        <v/>
      </c>
      <c r="R68" s="168" t="str">
        <f t="shared" si="62"/>
        <v/>
      </c>
      <c r="S68" s="218" t="str">
        <f t="shared" si="63"/>
        <v/>
      </c>
      <c r="T68" s="219" t="str">
        <f t="shared" si="64"/>
        <v/>
      </c>
      <c r="U68" s="181" t="str">
        <f t="shared" si="9"/>
        <v/>
      </c>
      <c r="V68" s="185" t="str">
        <f t="shared" si="65"/>
        <v/>
      </c>
      <c r="W68" s="177" t="str">
        <f t="shared" si="11"/>
        <v/>
      </c>
      <c r="X68" s="185" t="str">
        <f t="shared" si="66"/>
        <v/>
      </c>
      <c r="Y68" s="185" t="str">
        <f t="shared" si="67"/>
        <v/>
      </c>
      <c r="Z68" s="218" t="str">
        <f t="shared" si="68"/>
        <v/>
      </c>
      <c r="AA68" s="175" t="str">
        <f t="shared" si="69"/>
        <v/>
      </c>
      <c r="AB68" s="183" t="str">
        <f t="shared" si="16"/>
        <v/>
      </c>
      <c r="AC68" s="184" t="str">
        <f t="shared" si="70"/>
        <v/>
      </c>
      <c r="AD68" s="225" t="str">
        <f t="shared" si="71"/>
        <v/>
      </c>
      <c r="AE68" s="176" t="str">
        <f t="shared" si="72"/>
        <v/>
      </c>
      <c r="AF68" s="168" t="str">
        <f t="shared" si="73"/>
        <v/>
      </c>
      <c r="AG68" s="168" t="str">
        <f t="shared" si="74"/>
        <v/>
      </c>
      <c r="AH68" s="179" t="str">
        <f t="shared" si="75"/>
        <v/>
      </c>
      <c r="AI68" s="256" t="str">
        <f t="shared" si="23"/>
        <v/>
      </c>
      <c r="AJ68" s="185" t="str">
        <f t="shared" si="76"/>
        <v/>
      </c>
      <c r="AK68" s="185" t="str">
        <f t="shared" si="77"/>
        <v/>
      </c>
      <c r="AL68" s="185" t="str">
        <f t="shared" si="78"/>
        <v/>
      </c>
      <c r="AM68" s="185" t="str">
        <f t="shared" si="79"/>
        <v/>
      </c>
      <c r="AN68" s="185" t="str">
        <f t="shared" si="80"/>
        <v/>
      </c>
    </row>
    <row r="69" spans="3:40" ht="25.5" thickTop="1" thickBot="1" x14ac:dyDescent="0.4">
      <c r="C69" s="13"/>
      <c r="D69" s="257"/>
      <c r="E69" s="257"/>
      <c r="F69" s="258"/>
      <c r="G69" s="258"/>
      <c r="H69" s="257"/>
      <c r="I69" s="257"/>
      <c r="J69" s="296"/>
      <c r="K69" s="296"/>
      <c r="L69" s="282" t="str">
        <f t="shared" si="81"/>
        <v/>
      </c>
      <c r="M69" s="218" t="str">
        <f t="shared" si="59"/>
        <v/>
      </c>
      <c r="N69" s="183" t="str">
        <f t="shared" si="2"/>
        <v/>
      </c>
      <c r="O69" s="216" t="str">
        <f t="shared" si="60"/>
        <v/>
      </c>
      <c r="P69" s="225" t="str">
        <f t="shared" si="4"/>
        <v/>
      </c>
      <c r="Q69" s="217" t="str">
        <f t="shared" si="61"/>
        <v/>
      </c>
      <c r="R69" s="168" t="str">
        <f t="shared" si="62"/>
        <v/>
      </c>
      <c r="S69" s="218" t="str">
        <f t="shared" si="63"/>
        <v/>
      </c>
      <c r="T69" s="219" t="str">
        <f t="shared" si="64"/>
        <v/>
      </c>
      <c r="U69" s="181" t="str">
        <f t="shared" si="9"/>
        <v/>
      </c>
      <c r="V69" s="185" t="str">
        <f t="shared" si="65"/>
        <v/>
      </c>
      <c r="W69" s="177" t="str">
        <f t="shared" si="11"/>
        <v/>
      </c>
      <c r="X69" s="185" t="str">
        <f t="shared" si="66"/>
        <v/>
      </c>
      <c r="Y69" s="185" t="str">
        <f t="shared" si="67"/>
        <v/>
      </c>
      <c r="Z69" s="218" t="str">
        <f t="shared" si="68"/>
        <v/>
      </c>
      <c r="AA69" s="175" t="str">
        <f t="shared" si="69"/>
        <v/>
      </c>
      <c r="AB69" s="183" t="str">
        <f t="shared" si="16"/>
        <v/>
      </c>
      <c r="AC69" s="184" t="str">
        <f t="shared" si="70"/>
        <v/>
      </c>
      <c r="AD69" s="225" t="str">
        <f t="shared" si="71"/>
        <v/>
      </c>
      <c r="AE69" s="176" t="str">
        <f t="shared" si="72"/>
        <v/>
      </c>
      <c r="AF69" s="168" t="str">
        <f t="shared" si="73"/>
        <v/>
      </c>
      <c r="AG69" s="168" t="str">
        <f t="shared" si="74"/>
        <v/>
      </c>
      <c r="AH69" s="179" t="str">
        <f t="shared" si="75"/>
        <v/>
      </c>
      <c r="AI69" s="256" t="str">
        <f t="shared" si="23"/>
        <v/>
      </c>
      <c r="AJ69" s="185" t="str">
        <f t="shared" si="76"/>
        <v/>
      </c>
      <c r="AK69" s="185" t="str">
        <f t="shared" si="77"/>
        <v/>
      </c>
      <c r="AL69" s="185" t="str">
        <f t="shared" si="78"/>
        <v/>
      </c>
      <c r="AM69" s="185" t="str">
        <f t="shared" si="79"/>
        <v/>
      </c>
      <c r="AN69" s="185" t="str">
        <f t="shared" si="80"/>
        <v/>
      </c>
    </row>
    <row r="70" spans="3:40" ht="25.5" thickTop="1" thickBot="1" x14ac:dyDescent="0.4">
      <c r="C70" s="13"/>
      <c r="D70" s="257"/>
      <c r="E70" s="257"/>
      <c r="F70" s="258"/>
      <c r="G70" s="258"/>
      <c r="H70" s="257"/>
      <c r="I70" s="257"/>
      <c r="J70" s="296"/>
      <c r="K70" s="296"/>
      <c r="L70" s="271" t="str">
        <f t="shared" si="81"/>
        <v/>
      </c>
      <c r="M70" s="218" t="str">
        <f t="shared" si="59"/>
        <v/>
      </c>
      <c r="N70" s="183" t="str">
        <f t="shared" si="2"/>
        <v/>
      </c>
      <c r="O70" s="216" t="str">
        <f t="shared" si="60"/>
        <v/>
      </c>
      <c r="P70" s="225" t="str">
        <f t="shared" si="4"/>
        <v/>
      </c>
      <c r="Q70" s="217" t="str">
        <f t="shared" si="61"/>
        <v/>
      </c>
      <c r="R70" s="168" t="str">
        <f t="shared" si="62"/>
        <v/>
      </c>
      <c r="S70" s="218" t="str">
        <f t="shared" si="63"/>
        <v/>
      </c>
      <c r="T70" s="219" t="str">
        <f t="shared" si="64"/>
        <v/>
      </c>
      <c r="U70" s="181" t="str">
        <f t="shared" si="9"/>
        <v/>
      </c>
      <c r="V70" s="185" t="str">
        <f t="shared" si="65"/>
        <v/>
      </c>
      <c r="W70" s="177" t="str">
        <f t="shared" si="11"/>
        <v/>
      </c>
      <c r="X70" s="185" t="str">
        <f t="shared" si="66"/>
        <v/>
      </c>
      <c r="Y70" s="185" t="str">
        <f t="shared" si="67"/>
        <v/>
      </c>
      <c r="Z70" s="218" t="str">
        <f t="shared" si="68"/>
        <v/>
      </c>
      <c r="AA70" s="175" t="str">
        <f t="shared" si="69"/>
        <v/>
      </c>
      <c r="AB70" s="183" t="str">
        <f t="shared" si="16"/>
        <v/>
      </c>
      <c r="AC70" s="184" t="str">
        <f t="shared" si="70"/>
        <v/>
      </c>
      <c r="AD70" s="225" t="str">
        <f t="shared" si="71"/>
        <v/>
      </c>
      <c r="AE70" s="176" t="str">
        <f t="shared" si="72"/>
        <v/>
      </c>
      <c r="AF70" s="168" t="str">
        <f t="shared" si="73"/>
        <v/>
      </c>
      <c r="AG70" s="168" t="str">
        <f t="shared" si="74"/>
        <v/>
      </c>
      <c r="AH70" s="179" t="str">
        <f t="shared" si="75"/>
        <v/>
      </c>
      <c r="AI70" s="256" t="str">
        <f t="shared" si="23"/>
        <v/>
      </c>
      <c r="AJ70" s="185" t="str">
        <f t="shared" si="76"/>
        <v/>
      </c>
      <c r="AK70" s="185" t="str">
        <f t="shared" si="77"/>
        <v/>
      </c>
      <c r="AL70" s="185" t="str">
        <f t="shared" si="78"/>
        <v/>
      </c>
      <c r="AM70" s="185" t="str">
        <f t="shared" si="79"/>
        <v/>
      </c>
      <c r="AN70" s="185" t="str">
        <f t="shared" si="80"/>
        <v/>
      </c>
    </row>
    <row r="71" spans="3:40" ht="25.5" thickTop="1" thickBot="1" x14ac:dyDescent="0.4">
      <c r="C71" s="13"/>
      <c r="D71" s="257"/>
      <c r="E71" s="257"/>
      <c r="F71" s="258"/>
      <c r="G71" s="258"/>
      <c r="H71" s="257"/>
      <c r="I71" s="257"/>
      <c r="J71" s="296"/>
      <c r="K71" s="296"/>
      <c r="L71" s="271" t="str">
        <f t="shared" si="81"/>
        <v/>
      </c>
      <c r="M71" s="218" t="str">
        <f t="shared" si="59"/>
        <v/>
      </c>
      <c r="N71" s="183" t="str">
        <f t="shared" si="2"/>
        <v/>
      </c>
      <c r="O71" s="216" t="str">
        <f t="shared" si="60"/>
        <v/>
      </c>
      <c r="P71" s="225" t="str">
        <f t="shared" si="4"/>
        <v/>
      </c>
      <c r="Q71" s="217" t="str">
        <f t="shared" si="61"/>
        <v/>
      </c>
      <c r="R71" s="168" t="str">
        <f t="shared" si="62"/>
        <v/>
      </c>
      <c r="S71" s="218" t="str">
        <f t="shared" si="63"/>
        <v/>
      </c>
      <c r="T71" s="219" t="str">
        <f t="shared" si="64"/>
        <v/>
      </c>
      <c r="U71" s="181" t="str">
        <f t="shared" si="9"/>
        <v/>
      </c>
      <c r="V71" s="185" t="str">
        <f t="shared" si="65"/>
        <v/>
      </c>
      <c r="W71" s="177" t="str">
        <f t="shared" si="11"/>
        <v/>
      </c>
      <c r="X71" s="185" t="str">
        <f t="shared" si="66"/>
        <v/>
      </c>
      <c r="Y71" s="185" t="str">
        <f t="shared" si="67"/>
        <v/>
      </c>
      <c r="Z71" s="218" t="str">
        <f t="shared" si="68"/>
        <v/>
      </c>
      <c r="AA71" s="175" t="str">
        <f t="shared" si="69"/>
        <v/>
      </c>
      <c r="AB71" s="183" t="str">
        <f t="shared" si="16"/>
        <v/>
      </c>
      <c r="AC71" s="184" t="str">
        <f t="shared" si="70"/>
        <v/>
      </c>
      <c r="AD71" s="225" t="str">
        <f t="shared" si="71"/>
        <v/>
      </c>
      <c r="AE71" s="176" t="str">
        <f t="shared" si="72"/>
        <v/>
      </c>
      <c r="AF71" s="168" t="str">
        <f t="shared" si="73"/>
        <v/>
      </c>
      <c r="AG71" s="168" t="str">
        <f t="shared" si="74"/>
        <v/>
      </c>
      <c r="AH71" s="179" t="str">
        <f t="shared" si="75"/>
        <v/>
      </c>
      <c r="AI71" s="256" t="str">
        <f t="shared" si="23"/>
        <v/>
      </c>
      <c r="AJ71" s="185" t="str">
        <f t="shared" si="76"/>
        <v/>
      </c>
      <c r="AK71" s="185" t="str">
        <f t="shared" si="77"/>
        <v/>
      </c>
      <c r="AL71" s="185" t="str">
        <f t="shared" si="78"/>
        <v/>
      </c>
      <c r="AM71" s="185" t="str">
        <f t="shared" si="79"/>
        <v/>
      </c>
      <c r="AN71" s="185" t="str">
        <f t="shared" si="80"/>
        <v/>
      </c>
    </row>
    <row r="72" spans="3:40" ht="25.5" thickTop="1" thickBot="1" x14ac:dyDescent="0.4">
      <c r="C72" s="13"/>
      <c r="D72" s="257"/>
      <c r="E72" s="257"/>
      <c r="F72" s="258"/>
      <c r="G72" s="258"/>
      <c r="H72" s="257"/>
      <c r="I72" s="257"/>
      <c r="J72" s="296"/>
      <c r="K72" s="296"/>
      <c r="L72" s="271" t="str">
        <f t="shared" si="81"/>
        <v/>
      </c>
      <c r="M72" s="218" t="str">
        <f t="shared" si="59"/>
        <v/>
      </c>
      <c r="N72" s="183" t="str">
        <f t="shared" si="2"/>
        <v/>
      </c>
      <c r="O72" s="216" t="str">
        <f t="shared" si="60"/>
        <v/>
      </c>
      <c r="P72" s="225" t="str">
        <f t="shared" si="4"/>
        <v/>
      </c>
      <c r="Q72" s="217" t="str">
        <f t="shared" si="61"/>
        <v/>
      </c>
      <c r="R72" s="168" t="str">
        <f t="shared" si="62"/>
        <v/>
      </c>
      <c r="S72" s="218" t="str">
        <f t="shared" si="63"/>
        <v/>
      </c>
      <c r="T72" s="219" t="str">
        <f t="shared" si="64"/>
        <v/>
      </c>
      <c r="U72" s="181" t="str">
        <f t="shared" si="9"/>
        <v/>
      </c>
      <c r="V72" s="185" t="str">
        <f t="shared" si="65"/>
        <v/>
      </c>
      <c r="W72" s="177" t="str">
        <f t="shared" si="11"/>
        <v/>
      </c>
      <c r="X72" s="185" t="str">
        <f t="shared" si="66"/>
        <v/>
      </c>
      <c r="Y72" s="185" t="str">
        <f t="shared" si="67"/>
        <v/>
      </c>
      <c r="Z72" s="218" t="str">
        <f t="shared" si="68"/>
        <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3:40" ht="25.5" thickTop="1" thickBot="1" x14ac:dyDescent="0.4">
      <c r="C73" s="13"/>
      <c r="D73" s="257"/>
      <c r="E73" s="257"/>
      <c r="F73" s="258"/>
      <c r="G73" s="258"/>
      <c r="H73" s="257"/>
      <c r="I73" s="257"/>
      <c r="J73" s="296"/>
      <c r="K73" s="296"/>
      <c r="L73" s="271" t="str">
        <f t="shared" si="81"/>
        <v/>
      </c>
      <c r="M73" s="218" t="str">
        <f t="shared" si="59"/>
        <v/>
      </c>
      <c r="N73" s="183" t="str">
        <f t="shared" si="2"/>
        <v/>
      </c>
      <c r="O73" s="216" t="str">
        <f t="shared" si="60"/>
        <v/>
      </c>
      <c r="P73" s="225" t="str">
        <f t="shared" si="4"/>
        <v/>
      </c>
      <c r="Q73" s="217" t="str">
        <f t="shared" si="61"/>
        <v/>
      </c>
      <c r="R73" s="168" t="str">
        <f t="shared" si="62"/>
        <v/>
      </c>
      <c r="S73" s="218" t="str">
        <f t="shared" si="63"/>
        <v/>
      </c>
      <c r="T73" s="219" t="str">
        <f t="shared" si="64"/>
        <v/>
      </c>
      <c r="U73" s="181" t="str">
        <f t="shared" si="9"/>
        <v/>
      </c>
      <c r="V73" s="185" t="str">
        <f t="shared" si="65"/>
        <v/>
      </c>
      <c r="W73" s="177" t="str">
        <f t="shared" si="11"/>
        <v/>
      </c>
      <c r="X73" s="185" t="str">
        <f t="shared" si="66"/>
        <v/>
      </c>
      <c r="Y73" s="185" t="str">
        <f t="shared" si="67"/>
        <v/>
      </c>
      <c r="Z73" s="218" t="str">
        <f t="shared" si="68"/>
        <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3:40" ht="25.5" thickTop="1" thickBot="1" x14ac:dyDescent="0.4">
      <c r="C74" s="13"/>
      <c r="D74" s="257"/>
      <c r="E74" s="257"/>
      <c r="F74" s="258"/>
      <c r="G74" s="258"/>
      <c r="H74" s="257"/>
      <c r="I74" s="257"/>
      <c r="J74" s="296"/>
      <c r="K74" s="296"/>
      <c r="L74" s="271" t="str">
        <f t="shared" si="81"/>
        <v/>
      </c>
      <c r="M74" s="218" t="str">
        <f t="shared" si="59"/>
        <v/>
      </c>
      <c r="N74" s="183" t="str">
        <f t="shared" si="2"/>
        <v/>
      </c>
      <c r="O74" s="216" t="str">
        <f t="shared" si="60"/>
        <v/>
      </c>
      <c r="P74" s="225" t="str">
        <f t="shared" si="4"/>
        <v/>
      </c>
      <c r="Q74" s="217" t="str">
        <f t="shared" si="61"/>
        <v/>
      </c>
      <c r="R74" s="168" t="str">
        <f t="shared" si="62"/>
        <v/>
      </c>
      <c r="S74" s="218" t="str">
        <f t="shared" si="63"/>
        <v/>
      </c>
      <c r="T74" s="219" t="str">
        <f t="shared" si="64"/>
        <v/>
      </c>
      <c r="U74" s="181" t="str">
        <f t="shared" si="9"/>
        <v/>
      </c>
      <c r="V74" s="185" t="str">
        <f t="shared" si="65"/>
        <v/>
      </c>
      <c r="W74" s="177" t="str">
        <f t="shared" si="11"/>
        <v/>
      </c>
      <c r="X74" s="185" t="str">
        <f t="shared" si="66"/>
        <v/>
      </c>
      <c r="Y74" s="185" t="str">
        <f t="shared" si="67"/>
        <v/>
      </c>
      <c r="Z74" s="218" t="str">
        <f t="shared" si="68"/>
        <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3:40" ht="25.5" thickTop="1" thickBot="1" x14ac:dyDescent="0.4">
      <c r="C75" s="13"/>
      <c r="D75" s="257"/>
      <c r="E75" s="257"/>
      <c r="F75" s="258"/>
      <c r="G75" s="258"/>
      <c r="H75" s="257"/>
      <c r="I75" s="257"/>
      <c r="J75" s="296"/>
      <c r="K75" s="296"/>
      <c r="L75" s="282" t="str">
        <f t="shared" si="81"/>
        <v/>
      </c>
      <c r="M75" s="218" t="str">
        <f t="shared" si="59"/>
        <v/>
      </c>
      <c r="N75" s="183" t="str">
        <f t="shared" si="2"/>
        <v/>
      </c>
      <c r="O75" s="216" t="str">
        <f t="shared" si="60"/>
        <v/>
      </c>
      <c r="P75" s="225" t="str">
        <f t="shared" si="4"/>
        <v/>
      </c>
      <c r="Q75" s="217" t="str">
        <f t="shared" si="61"/>
        <v/>
      </c>
      <c r="R75" s="168" t="str">
        <f t="shared" si="62"/>
        <v/>
      </c>
      <c r="S75" s="218" t="str">
        <f t="shared" si="63"/>
        <v/>
      </c>
      <c r="T75" s="219" t="str">
        <f t="shared" si="64"/>
        <v/>
      </c>
      <c r="U75" s="181" t="str">
        <f t="shared" si="9"/>
        <v/>
      </c>
      <c r="V75" s="185" t="str">
        <f t="shared" si="65"/>
        <v/>
      </c>
      <c r="W75" s="177" t="str">
        <f t="shared" si="11"/>
        <v/>
      </c>
      <c r="X75" s="185" t="str">
        <f t="shared" si="66"/>
        <v/>
      </c>
      <c r="Y75" s="185" t="str">
        <f t="shared" si="67"/>
        <v/>
      </c>
      <c r="Z75" s="218" t="str">
        <f t="shared" si="68"/>
        <v/>
      </c>
      <c r="AA75" s="175" t="str">
        <f t="shared" si="69"/>
        <v/>
      </c>
      <c r="AB75" s="183" t="str">
        <f t="shared" si="16"/>
        <v/>
      </c>
      <c r="AC75" s="184" t="str">
        <f t="shared" si="70"/>
        <v/>
      </c>
      <c r="AD75" s="225" t="str">
        <f t="shared" si="71"/>
        <v/>
      </c>
      <c r="AE75" s="176" t="str">
        <f t="shared" si="72"/>
        <v/>
      </c>
      <c r="AF75" s="168" t="str">
        <f t="shared" si="73"/>
        <v/>
      </c>
      <c r="AG75" s="168" t="str">
        <f t="shared" si="74"/>
        <v/>
      </c>
      <c r="AH75" s="179" t="str">
        <f t="shared" si="75"/>
        <v/>
      </c>
      <c r="AI75" s="256" t="str">
        <f t="shared" si="23"/>
        <v/>
      </c>
      <c r="AJ75" s="185" t="str">
        <f t="shared" si="76"/>
        <v/>
      </c>
      <c r="AK75" s="185" t="str">
        <f t="shared" si="77"/>
        <v/>
      </c>
      <c r="AL75" s="185" t="str">
        <f t="shared" si="78"/>
        <v/>
      </c>
      <c r="AM75" s="185" t="str">
        <f t="shared" si="79"/>
        <v/>
      </c>
      <c r="AN75" s="185" t="str">
        <f t="shared" si="80"/>
        <v/>
      </c>
    </row>
    <row r="76" spans="3:40" ht="25.5" thickTop="1" thickBot="1" x14ac:dyDescent="0.4">
      <c r="C76" s="13"/>
      <c r="D76" s="257"/>
      <c r="E76" s="257"/>
      <c r="F76" s="258"/>
      <c r="G76" s="258"/>
      <c r="H76" s="257"/>
      <c r="I76" s="257"/>
      <c r="J76" s="296"/>
      <c r="K76" s="296"/>
      <c r="L76" s="282" t="str">
        <f t="shared" si="81"/>
        <v/>
      </c>
      <c r="M76" s="218" t="str">
        <f t="shared" si="59"/>
        <v/>
      </c>
      <c r="N76" s="183" t="str">
        <f t="shared" si="2"/>
        <v/>
      </c>
      <c r="O76" s="216" t="str">
        <f t="shared" si="60"/>
        <v/>
      </c>
      <c r="P76" s="225" t="str">
        <f t="shared" si="4"/>
        <v/>
      </c>
      <c r="Q76" s="217" t="str">
        <f t="shared" si="61"/>
        <v/>
      </c>
      <c r="R76" s="168" t="str">
        <f t="shared" si="62"/>
        <v/>
      </c>
      <c r="S76" s="218" t="str">
        <f t="shared" si="63"/>
        <v/>
      </c>
      <c r="T76" s="219" t="str">
        <f t="shared" si="64"/>
        <v/>
      </c>
      <c r="U76" s="181" t="str">
        <f t="shared" si="9"/>
        <v/>
      </c>
      <c r="V76" s="185" t="str">
        <f t="shared" si="65"/>
        <v/>
      </c>
      <c r="W76" s="177" t="str">
        <f t="shared" si="11"/>
        <v/>
      </c>
      <c r="X76" s="185" t="str">
        <f t="shared" si="66"/>
        <v/>
      </c>
      <c r="Y76" s="185" t="str">
        <f t="shared" si="67"/>
        <v/>
      </c>
      <c r="Z76" s="218" t="str">
        <f t="shared" si="68"/>
        <v/>
      </c>
      <c r="AA76" s="175" t="str">
        <f t="shared" si="69"/>
        <v/>
      </c>
      <c r="AB76" s="183" t="str">
        <f t="shared" si="16"/>
        <v/>
      </c>
      <c r="AC76" s="184" t="str">
        <f t="shared" si="70"/>
        <v/>
      </c>
      <c r="AD76" s="225" t="str">
        <f t="shared" si="71"/>
        <v/>
      </c>
      <c r="AE76" s="176" t="str">
        <f t="shared" si="72"/>
        <v/>
      </c>
      <c r="AF76" s="168" t="str">
        <f t="shared" si="73"/>
        <v/>
      </c>
      <c r="AG76" s="168" t="str">
        <f t="shared" si="74"/>
        <v/>
      </c>
      <c r="AH76" s="179" t="str">
        <f t="shared" si="75"/>
        <v/>
      </c>
      <c r="AI76" s="256" t="str">
        <f t="shared" si="23"/>
        <v/>
      </c>
      <c r="AJ76" s="185" t="str">
        <f t="shared" si="76"/>
        <v/>
      </c>
      <c r="AK76" s="185" t="str">
        <f t="shared" si="77"/>
        <v/>
      </c>
      <c r="AL76" s="185" t="str">
        <f t="shared" si="78"/>
        <v/>
      </c>
      <c r="AM76" s="185" t="str">
        <f t="shared" si="79"/>
        <v/>
      </c>
      <c r="AN76" s="185" t="str">
        <f t="shared" si="80"/>
        <v/>
      </c>
    </row>
    <row r="77" spans="3:40" ht="25.5" thickTop="1" thickBot="1" x14ac:dyDescent="0.4">
      <c r="C77" s="13"/>
      <c r="D77" s="257"/>
      <c r="E77" s="257"/>
      <c r="F77" s="258"/>
      <c r="G77" s="258"/>
      <c r="H77" s="257"/>
      <c r="I77" s="257"/>
      <c r="J77" s="296"/>
      <c r="K77" s="296"/>
      <c r="L77" s="282" t="str">
        <f t="shared" si="81"/>
        <v/>
      </c>
      <c r="M77" s="218" t="str">
        <f t="shared" si="59"/>
        <v/>
      </c>
      <c r="N77" s="183" t="str">
        <f t="shared" si="2"/>
        <v/>
      </c>
      <c r="O77" s="216" t="str">
        <f t="shared" si="60"/>
        <v/>
      </c>
      <c r="P77" s="225" t="str">
        <f t="shared" si="4"/>
        <v/>
      </c>
      <c r="Q77" s="217" t="str">
        <f t="shared" si="61"/>
        <v/>
      </c>
      <c r="R77" s="168" t="str">
        <f t="shared" si="62"/>
        <v/>
      </c>
      <c r="S77" s="218" t="str">
        <f t="shared" si="63"/>
        <v/>
      </c>
      <c r="T77" s="219" t="str">
        <f t="shared" si="64"/>
        <v/>
      </c>
      <c r="U77" s="181" t="str">
        <f t="shared" si="9"/>
        <v/>
      </c>
      <c r="V77" s="185" t="str">
        <f t="shared" si="65"/>
        <v/>
      </c>
      <c r="W77" s="177" t="str">
        <f t="shared" si="11"/>
        <v/>
      </c>
      <c r="X77" s="185" t="str">
        <f t="shared" si="66"/>
        <v/>
      </c>
      <c r="Y77" s="185" t="str">
        <f t="shared" si="67"/>
        <v/>
      </c>
      <c r="Z77" s="218" t="str">
        <f t="shared" si="68"/>
        <v/>
      </c>
      <c r="AA77" s="175" t="str">
        <f t="shared" si="69"/>
        <v/>
      </c>
      <c r="AB77" s="183" t="str">
        <f t="shared" si="16"/>
        <v/>
      </c>
      <c r="AC77" s="184" t="str">
        <f t="shared" si="70"/>
        <v/>
      </c>
      <c r="AD77" s="225" t="str">
        <f t="shared" si="71"/>
        <v/>
      </c>
      <c r="AE77" s="176" t="str">
        <f t="shared" si="72"/>
        <v/>
      </c>
      <c r="AF77" s="168" t="str">
        <f t="shared" si="73"/>
        <v/>
      </c>
      <c r="AG77" s="168" t="str">
        <f t="shared" si="74"/>
        <v/>
      </c>
      <c r="AH77" s="179" t="str">
        <f t="shared" si="75"/>
        <v/>
      </c>
      <c r="AI77" s="256" t="str">
        <f t="shared" si="23"/>
        <v/>
      </c>
      <c r="AJ77" s="185" t="str">
        <f t="shared" si="76"/>
        <v/>
      </c>
      <c r="AK77" s="185" t="str">
        <f t="shared" si="77"/>
        <v/>
      </c>
      <c r="AL77" s="185" t="str">
        <f t="shared" si="78"/>
        <v/>
      </c>
      <c r="AM77" s="185" t="str">
        <f t="shared" si="79"/>
        <v/>
      </c>
      <c r="AN77" s="185" t="str">
        <f t="shared" si="80"/>
        <v/>
      </c>
    </row>
    <row r="78" spans="3:40" ht="25.5" thickTop="1" thickBot="1" x14ac:dyDescent="0.4">
      <c r="C78" s="13"/>
      <c r="D78" s="257"/>
      <c r="E78" s="257"/>
      <c r="F78" s="258"/>
      <c r="G78" s="258"/>
      <c r="H78" s="257"/>
      <c r="I78" s="257"/>
      <c r="J78" s="296"/>
      <c r="K78" s="296"/>
      <c r="L78" s="282" t="str">
        <f t="shared" si="81"/>
        <v/>
      </c>
      <c r="M78" s="218" t="str">
        <f t="shared" si="59"/>
        <v/>
      </c>
      <c r="N78" s="183" t="str">
        <f t="shared" si="2"/>
        <v/>
      </c>
      <c r="O78" s="216" t="str">
        <f t="shared" si="60"/>
        <v/>
      </c>
      <c r="P78" s="225" t="str">
        <f t="shared" si="4"/>
        <v/>
      </c>
      <c r="Q78" s="217" t="str">
        <f t="shared" si="61"/>
        <v/>
      </c>
      <c r="R78" s="168" t="str">
        <f t="shared" si="62"/>
        <v/>
      </c>
      <c r="S78" s="218" t="str">
        <f t="shared" si="63"/>
        <v/>
      </c>
      <c r="T78" s="219" t="str">
        <f t="shared" si="64"/>
        <v/>
      </c>
      <c r="U78" s="181" t="str">
        <f t="shared" si="9"/>
        <v/>
      </c>
      <c r="V78" s="185" t="str">
        <f t="shared" si="65"/>
        <v/>
      </c>
      <c r="W78" s="177" t="str">
        <f t="shared" si="11"/>
        <v/>
      </c>
      <c r="X78" s="185" t="str">
        <f t="shared" si="66"/>
        <v/>
      </c>
      <c r="Y78" s="185" t="str">
        <f t="shared" si="67"/>
        <v/>
      </c>
      <c r="Z78" s="218" t="str">
        <f t="shared" si="68"/>
        <v/>
      </c>
      <c r="AA78" s="175" t="str">
        <f t="shared" si="69"/>
        <v/>
      </c>
      <c r="AB78" s="183" t="str">
        <f t="shared" si="16"/>
        <v/>
      </c>
      <c r="AC78" s="184" t="str">
        <f t="shared" si="70"/>
        <v/>
      </c>
      <c r="AD78" s="225" t="str">
        <f t="shared" si="71"/>
        <v/>
      </c>
      <c r="AE78" s="176" t="str">
        <f t="shared" si="72"/>
        <v/>
      </c>
      <c r="AF78" s="168" t="str">
        <f t="shared" si="73"/>
        <v/>
      </c>
      <c r="AG78" s="168" t="str">
        <f t="shared" si="74"/>
        <v/>
      </c>
      <c r="AH78" s="179" t="str">
        <f t="shared" si="75"/>
        <v/>
      </c>
      <c r="AI78" s="256" t="str">
        <f t="shared" si="23"/>
        <v/>
      </c>
      <c r="AJ78" s="185" t="str">
        <f t="shared" si="76"/>
        <v/>
      </c>
      <c r="AK78" s="185" t="str">
        <f t="shared" si="77"/>
        <v/>
      </c>
      <c r="AL78" s="185" t="str">
        <f t="shared" si="78"/>
        <v/>
      </c>
      <c r="AM78" s="185" t="str">
        <f t="shared" si="79"/>
        <v/>
      </c>
      <c r="AN78" s="185" t="str">
        <f t="shared" si="80"/>
        <v/>
      </c>
    </row>
    <row r="79" spans="3:40" ht="25.5" thickTop="1" thickBot="1" x14ac:dyDescent="0.4">
      <c r="C79" s="13"/>
      <c r="D79" s="257"/>
      <c r="E79" s="257"/>
      <c r="F79" s="258"/>
      <c r="G79" s="258"/>
      <c r="H79" s="257"/>
      <c r="I79" s="257"/>
      <c r="J79" s="296"/>
      <c r="K79" s="296"/>
      <c r="L79" s="282" t="str">
        <f t="shared" si="81"/>
        <v/>
      </c>
      <c r="M79" s="218" t="str">
        <f t="shared" si="59"/>
        <v/>
      </c>
      <c r="N79" s="183" t="str">
        <f t="shared" si="2"/>
        <v/>
      </c>
      <c r="O79" s="216" t="str">
        <f t="shared" si="60"/>
        <v/>
      </c>
      <c r="P79" s="225" t="str">
        <f t="shared" si="4"/>
        <v/>
      </c>
      <c r="Q79" s="217" t="str">
        <f t="shared" si="61"/>
        <v/>
      </c>
      <c r="R79" s="168" t="str">
        <f t="shared" si="62"/>
        <v/>
      </c>
      <c r="S79" s="218" t="str">
        <f t="shared" si="63"/>
        <v/>
      </c>
      <c r="T79" s="219" t="str">
        <f t="shared" si="64"/>
        <v/>
      </c>
      <c r="U79" s="181" t="str">
        <f t="shared" si="9"/>
        <v/>
      </c>
      <c r="V79" s="185" t="str">
        <f t="shared" si="65"/>
        <v/>
      </c>
      <c r="W79" s="177" t="str">
        <f t="shared" si="11"/>
        <v/>
      </c>
      <c r="X79" s="185" t="str">
        <f t="shared" si="66"/>
        <v/>
      </c>
      <c r="Y79" s="185" t="str">
        <f t="shared" si="67"/>
        <v/>
      </c>
      <c r="Z79" s="218" t="str">
        <f t="shared" si="68"/>
        <v/>
      </c>
      <c r="AA79" s="175" t="str">
        <f t="shared" si="69"/>
        <v/>
      </c>
      <c r="AB79" s="183" t="str">
        <f t="shared" si="16"/>
        <v/>
      </c>
      <c r="AC79" s="184" t="str">
        <f t="shared" si="70"/>
        <v/>
      </c>
      <c r="AD79" s="225" t="str">
        <f t="shared" si="71"/>
        <v/>
      </c>
      <c r="AE79" s="176" t="str">
        <f t="shared" si="72"/>
        <v/>
      </c>
      <c r="AF79" s="168" t="str">
        <f t="shared" si="73"/>
        <v/>
      </c>
      <c r="AG79" s="168" t="str">
        <f t="shared" si="74"/>
        <v/>
      </c>
      <c r="AH79" s="179" t="str">
        <f t="shared" si="75"/>
        <v/>
      </c>
      <c r="AI79" s="256" t="str">
        <f t="shared" si="23"/>
        <v/>
      </c>
      <c r="AJ79" s="185" t="str">
        <f t="shared" si="76"/>
        <v/>
      </c>
      <c r="AK79" s="185" t="str">
        <f t="shared" si="77"/>
        <v/>
      </c>
      <c r="AL79" s="185" t="str">
        <f t="shared" si="78"/>
        <v/>
      </c>
      <c r="AM79" s="185" t="str">
        <f t="shared" si="79"/>
        <v/>
      </c>
      <c r="AN79" s="185" t="str">
        <f t="shared" si="80"/>
        <v/>
      </c>
    </row>
    <row r="80" spans="3:40" ht="25.5" thickTop="1" thickBot="1" x14ac:dyDescent="0.4">
      <c r="C80" s="13"/>
      <c r="D80" s="257"/>
      <c r="E80" s="257"/>
      <c r="F80" s="258"/>
      <c r="G80" s="258"/>
      <c r="H80" s="257"/>
      <c r="I80" s="257"/>
      <c r="J80" s="296"/>
      <c r="K80" s="296"/>
      <c r="L80" s="271" t="str">
        <f>IF(C80="","",_xlfn.CONCAT("            { line: ","""",C80,", ",M80:AN80,""", sC: ","""",B80,"""},"))</f>
        <v/>
      </c>
      <c r="M80" s="218" t="str">
        <f t="shared" si="59"/>
        <v/>
      </c>
      <c r="N80" s="183" t="str">
        <f t="shared" si="2"/>
        <v/>
      </c>
      <c r="O80" s="216" t="str">
        <f t="shared" si="60"/>
        <v/>
      </c>
      <c r="P80" s="225" t="str">
        <f t="shared" si="4"/>
        <v/>
      </c>
      <c r="Q80" s="217" t="str">
        <f t="shared" si="61"/>
        <v/>
      </c>
      <c r="R80" s="168" t="str">
        <f t="shared" si="62"/>
        <v/>
      </c>
      <c r="S80" s="218" t="str">
        <f t="shared" si="63"/>
        <v/>
      </c>
      <c r="T80" s="219" t="str">
        <f t="shared" si="64"/>
        <v/>
      </c>
      <c r="U80" s="181" t="str">
        <f t="shared" si="9"/>
        <v/>
      </c>
      <c r="V80" s="185" t="str">
        <f t="shared" si="65"/>
        <v/>
      </c>
      <c r="W80" s="177" t="str">
        <f t="shared" si="11"/>
        <v/>
      </c>
      <c r="X80" s="185" t="str">
        <f t="shared" si="66"/>
        <v/>
      </c>
      <c r="Y80" s="185" t="str">
        <f t="shared" si="67"/>
        <v/>
      </c>
      <c r="Z80" s="218" t="str">
        <f t="shared" si="68"/>
        <v/>
      </c>
      <c r="AA80" s="175" t="str">
        <f t="shared" si="69"/>
        <v/>
      </c>
      <c r="AB80" s="183" t="str">
        <f t="shared" si="16"/>
        <v/>
      </c>
      <c r="AC80" s="184" t="str">
        <f t="shared" si="70"/>
        <v/>
      </c>
      <c r="AD80" s="225" t="str">
        <f t="shared" si="71"/>
        <v/>
      </c>
      <c r="AE80" s="176" t="str">
        <f t="shared" si="72"/>
        <v/>
      </c>
      <c r="AF80" s="168" t="str">
        <f t="shared" si="73"/>
        <v/>
      </c>
      <c r="AG80" s="168" t="str">
        <f t="shared" si="74"/>
        <v/>
      </c>
      <c r="AH80" s="179" t="str">
        <f t="shared" si="75"/>
        <v/>
      </c>
      <c r="AI80" s="256" t="str">
        <f t="shared" si="23"/>
        <v/>
      </c>
      <c r="AJ80" s="185" t="str">
        <f t="shared" si="76"/>
        <v/>
      </c>
      <c r="AK80" s="185" t="str">
        <f t="shared" si="77"/>
        <v/>
      </c>
      <c r="AL80" s="185" t="str">
        <f t="shared" si="78"/>
        <v/>
      </c>
      <c r="AM80" s="185" t="str">
        <f t="shared" si="79"/>
        <v/>
      </c>
      <c r="AN80" s="185" t="str">
        <f t="shared" si="80"/>
        <v/>
      </c>
    </row>
    <row r="81" spans="2:40" ht="27.75" thickTop="1" thickBot="1" x14ac:dyDescent="0.4">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5.5" thickTop="1" thickBot="1" x14ac:dyDescent="0.4">
      <c r="C82" s="13"/>
      <c r="D82" s="257"/>
      <c r="E82" s="257"/>
      <c r="F82" s="258"/>
      <c r="G82" s="258"/>
      <c r="H82" s="257"/>
      <c r="I82" s="257"/>
      <c r="J82" s="296"/>
      <c r="K82" s="296"/>
      <c r="L82" s="271" t="str">
        <f t="shared" ref="L82:L101" si="82">IF(C82="","",_xlfn.CONCAT("            { line: ","""",C82,", ",M82:AN82,""", sC: ","""",B82,"""},"))</f>
        <v/>
      </c>
      <c r="M82" s="218" t="str">
        <f t="shared" ref="M82:M101" si="83">IF(N82="","","(")</f>
        <v/>
      </c>
      <c r="N82" s="183" t="str">
        <f t="shared" ref="N82:N101" si="84">IF(D82="","",D82)</f>
        <v/>
      </c>
      <c r="O82" s="216" t="str">
        <f t="shared" ref="O82:O101" si="85">IF(N82="","",",")</f>
        <v/>
      </c>
      <c r="P82" s="225" t="str">
        <f t="shared" ref="P82:P101" si="86">IF(E82="","",E82)</f>
        <v/>
      </c>
      <c r="Q82" s="217" t="str">
        <f t="shared" ref="Q82:Q101" si="87">IF(N82="","",",")</f>
        <v/>
      </c>
      <c r="R82" s="168" t="str">
        <f t="shared" ref="R82:R101" si="88">IF(N82="","",15)</f>
        <v/>
      </c>
      <c r="S82" s="218" t="str">
        <f t="shared" ref="S82:S101" si="89">IF(N82="","",")")</f>
        <v/>
      </c>
      <c r="T82" s="219" t="str">
        <f t="shared" ref="T82:T101" si="90">IF(U82="","","(")</f>
        <v/>
      </c>
      <c r="U82" s="181" t="str">
        <f t="shared" ref="U82:U101" si="91">IF(F82="","",F82)</f>
        <v/>
      </c>
      <c r="V82" s="185" t="str">
        <f t="shared" ref="V82:V101" si="92">IF(U82="","",",")</f>
        <v/>
      </c>
      <c r="W82" s="177" t="str">
        <f t="shared" ref="W82:W101" si="93">IF(G82="","",G82)</f>
        <v/>
      </c>
      <c r="X82" s="185" t="str">
        <f t="shared" ref="X82:X101" si="94">IF(U82="","",",")</f>
        <v/>
      </c>
      <c r="Y82" s="185" t="str">
        <f t="shared" ref="Y82:Y101" si="95">IF(U82="","",250)</f>
        <v/>
      </c>
      <c r="Z82" s="218" t="str">
        <f t="shared" ref="Z82:Z101" si="96">IF(U82="","",")")</f>
        <v/>
      </c>
      <c r="AA82" s="175" t="str">
        <f t="shared" ref="AA82:AA101" si="97">IF(AB82="","","(")</f>
        <v/>
      </c>
      <c r="AB82" s="183" t="str">
        <f t="shared" ref="AB82:AB101" si="98">IF(H82="","",H82)</f>
        <v/>
      </c>
      <c r="AC82" s="184" t="str">
        <f t="shared" ref="AC82:AC101" si="99">IF(AB82="","",",")</f>
        <v/>
      </c>
      <c r="AD82" s="225" t="str">
        <f t="shared" si="71"/>
        <v/>
      </c>
      <c r="AE82" s="176" t="str">
        <f t="shared" ref="AE82:AE101" si="100">IF(AB82="","",",")</f>
        <v/>
      </c>
      <c r="AF82" s="168" t="str">
        <f t="shared" ref="AF82:AF101" si="101">IF(AB82="","",350)</f>
        <v/>
      </c>
      <c r="AG82" s="168" t="str">
        <f t="shared" ref="AG82:AG101" si="102">IF(AB82="","",")")</f>
        <v/>
      </c>
      <c r="AH82" s="179" t="str">
        <f t="shared" ref="AH82:AH101" si="103">IF(AI82="","","(")</f>
        <v/>
      </c>
      <c r="AI82" s="256" t="str">
        <f t="shared" ref="AI82:AI101" si="104">IF(J82="","",J82)</f>
        <v/>
      </c>
      <c r="AJ82" s="185" t="str">
        <f t="shared" ref="AJ82:AJ101" si="105">IF(AI82="","",",")</f>
        <v/>
      </c>
      <c r="AK82" s="185" t="str">
        <f t="shared" si="77"/>
        <v/>
      </c>
      <c r="AL82" s="185" t="str">
        <f t="shared" ref="AL82:AL101" si="106">IF(AI82="","",",")</f>
        <v/>
      </c>
      <c r="AM82" s="185" t="str">
        <f t="shared" ref="AM82:AM101" si="107">IF(AI82="","",450)</f>
        <v/>
      </c>
      <c r="AN82" s="185" t="str">
        <f t="shared" ref="AN82:AN101" si="108">IF(AI82="","",")")</f>
        <v/>
      </c>
    </row>
    <row r="83" spans="2:40" ht="27.75" thickTop="1" thickBot="1" x14ac:dyDescent="0.4">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5.5" thickTop="1" thickBot="1" x14ac:dyDescent="0.4">
      <c r="C84" s="203" t="s">
        <v>2422</v>
      </c>
      <c r="D84" s="224"/>
      <c r="E84" s="224"/>
      <c r="F84" s="224"/>
      <c r="G84" s="224"/>
      <c r="H84" s="224"/>
      <c r="I84" s="224"/>
      <c r="J84" s="224"/>
      <c r="K84" s="224"/>
      <c r="L84" s="208" t="s">
        <v>2411</v>
      </c>
      <c r="M84" s="218" t="str">
        <f t="shared" ref="M84:M100" si="109">IF(N84="","","(")</f>
        <v/>
      </c>
      <c r="N84" s="183" t="str">
        <f t="shared" ref="N84:N100" si="110">IF(D84="","",D84)</f>
        <v/>
      </c>
      <c r="O84" s="216" t="str">
        <f t="shared" ref="O84:O100" si="111">IF(N84="","",",")</f>
        <v/>
      </c>
      <c r="P84" s="225" t="str">
        <f t="shared" ref="P84:P100" si="112">IF(E84="","",E84)</f>
        <v/>
      </c>
      <c r="Q84" s="217" t="str">
        <f t="shared" ref="Q84:Q100" si="113">IF(N84="","",",")</f>
        <v/>
      </c>
      <c r="R84" s="168" t="str">
        <f t="shared" ref="R84:R100" si="114">IF(N84="","",15)</f>
        <v/>
      </c>
      <c r="S84" s="218" t="str">
        <f t="shared" ref="S84:S100" si="115">IF(N84="","",")")</f>
        <v/>
      </c>
      <c r="T84" s="219" t="str">
        <f t="shared" ref="T84:T100" si="116">IF(U84="","","(")</f>
        <v/>
      </c>
      <c r="U84" s="181" t="str">
        <f t="shared" ref="U84:U100" si="117">IF(F84="","",F84)</f>
        <v/>
      </c>
      <c r="V84" s="185" t="str">
        <f t="shared" ref="V84:V100" si="118">IF(U84="","",",")</f>
        <v/>
      </c>
      <c r="W84" s="177" t="str">
        <f t="shared" ref="W84:W100" si="119">IF(G84="","",G84)</f>
        <v/>
      </c>
      <c r="X84" s="185" t="str">
        <f t="shared" ref="X84:X100" si="120">IF(U84="","",",")</f>
        <v/>
      </c>
      <c r="Y84" s="185" t="str">
        <f t="shared" ref="Y84:Y100" si="121">IF(U84="","",250)</f>
        <v/>
      </c>
      <c r="Z84" s="218" t="str">
        <f t="shared" ref="Z84:Z100" si="122">IF(U84="","",")")</f>
        <v/>
      </c>
      <c r="AA84" s="175" t="str">
        <f t="shared" ref="AA84:AA100" si="123">IF(AB84="","","(")</f>
        <v/>
      </c>
      <c r="AB84" s="183" t="str">
        <f t="shared" ref="AB84:AB100" si="124">IF(H84="","",H84)</f>
        <v/>
      </c>
      <c r="AC84" s="184" t="str">
        <f t="shared" ref="AC84:AC100" si="125">IF(AB84="","",",")</f>
        <v/>
      </c>
      <c r="AD84" s="225" t="str">
        <f t="shared" ref="AD84:AD100" si="126">IF(I84="","",I84)</f>
        <v/>
      </c>
      <c r="AE84" s="176" t="str">
        <f t="shared" ref="AE84:AE100" si="127">IF(AB84="","",",")</f>
        <v/>
      </c>
      <c r="AF84" s="168" t="str">
        <f t="shared" ref="AF84:AF100" si="128">IF(AB84="","",350)</f>
        <v/>
      </c>
      <c r="AG84" s="168" t="str">
        <f t="shared" ref="AG84:AG100" si="129">IF(AB84="","",")")</f>
        <v/>
      </c>
      <c r="AH84" s="179" t="str">
        <f t="shared" ref="AH84:AH100" si="130">IF(AI84="","","(")</f>
        <v/>
      </c>
      <c r="AI84" s="256" t="str">
        <f t="shared" ref="AI84:AI100" si="131">IF(J84="","",J84)</f>
        <v/>
      </c>
      <c r="AJ84" s="185" t="str">
        <f t="shared" ref="AJ84:AJ100" si="132">IF(AI84="","",",")</f>
        <v/>
      </c>
      <c r="AK84" s="185" t="str">
        <f t="shared" ref="AK84:AK100" si="133">IF(K84="","",K84)</f>
        <v/>
      </c>
      <c r="AL84" s="185" t="str">
        <f t="shared" ref="AL84:AL100" si="134">IF(AI84="","",",")</f>
        <v/>
      </c>
      <c r="AM84" s="185" t="str">
        <f t="shared" ref="AM84:AM100" si="135">IF(AI84="","",450)</f>
        <v/>
      </c>
      <c r="AN84" s="185" t="str">
        <f t="shared" ref="AN84:AN100" si="136">IF(AI84="","",")")</f>
        <v/>
      </c>
    </row>
    <row r="85" spans="2:40" ht="25.5" thickTop="1" thickBot="1" x14ac:dyDescent="0.4">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109"/>
        <v/>
      </c>
      <c r="N85" s="183" t="str">
        <f t="shared" si="110"/>
        <v/>
      </c>
      <c r="O85" s="216" t="str">
        <f t="shared" si="111"/>
        <v/>
      </c>
      <c r="P85" s="225" t="str">
        <f t="shared" si="112"/>
        <v/>
      </c>
      <c r="Q85" s="217" t="str">
        <f t="shared" si="113"/>
        <v/>
      </c>
      <c r="R85" s="168" t="str">
        <f t="shared" si="114"/>
        <v/>
      </c>
      <c r="S85" s="218" t="str">
        <f t="shared" si="115"/>
        <v/>
      </c>
      <c r="T85" s="219" t="str">
        <f t="shared" si="116"/>
        <v/>
      </c>
      <c r="U85" s="181" t="str">
        <f t="shared" si="117"/>
        <v/>
      </c>
      <c r="V85" s="185" t="str">
        <f t="shared" si="118"/>
        <v/>
      </c>
      <c r="W85" s="177" t="str">
        <f t="shared" si="119"/>
        <v/>
      </c>
      <c r="X85" s="185" t="str">
        <f t="shared" si="120"/>
        <v/>
      </c>
      <c r="Y85" s="185" t="str">
        <f t="shared" si="121"/>
        <v/>
      </c>
      <c r="Z85" s="218" t="str">
        <f t="shared" si="122"/>
        <v/>
      </c>
      <c r="AA85" s="175" t="str">
        <f t="shared" si="123"/>
        <v/>
      </c>
      <c r="AB85" s="183" t="str">
        <f t="shared" si="124"/>
        <v/>
      </c>
      <c r="AC85" s="184" t="str">
        <f t="shared" si="125"/>
        <v/>
      </c>
      <c r="AD85" s="225" t="str">
        <f t="shared" si="126"/>
        <v/>
      </c>
      <c r="AE85" s="176" t="str">
        <f t="shared" si="127"/>
        <v/>
      </c>
      <c r="AF85" s="168" t="str">
        <f t="shared" si="128"/>
        <v/>
      </c>
      <c r="AG85" s="168" t="str">
        <f t="shared" si="129"/>
        <v/>
      </c>
      <c r="AH85" s="179" t="str">
        <f t="shared" si="130"/>
        <v/>
      </c>
      <c r="AI85" s="256" t="str">
        <f t="shared" si="131"/>
        <v/>
      </c>
      <c r="AJ85" s="185" t="str">
        <f t="shared" si="132"/>
        <v/>
      </c>
      <c r="AK85" s="185" t="str">
        <f t="shared" si="133"/>
        <v/>
      </c>
      <c r="AL85" s="185" t="str">
        <f t="shared" si="134"/>
        <v/>
      </c>
      <c r="AM85" s="185" t="str">
        <f t="shared" si="135"/>
        <v/>
      </c>
      <c r="AN85" s="185" t="str">
        <f t="shared" si="136"/>
        <v/>
      </c>
    </row>
    <row r="86" spans="2:40" ht="25.5" thickTop="1" thickBot="1" x14ac:dyDescent="0.4">
      <c r="B86" t="s">
        <v>2282</v>
      </c>
      <c r="C86" s="285" t="s">
        <v>3056</v>
      </c>
      <c r="D86" s="331"/>
      <c r="E86" s="331"/>
      <c r="F86" s="331"/>
      <c r="G86" s="331"/>
      <c r="H86" s="328"/>
      <c r="I86" s="328"/>
      <c r="J86" s="328"/>
      <c r="K86" s="328"/>
      <c r="L86" s="283" t="str">
        <f>IF(C86="","",_xlfn.CONCAT("            { line: ","""",C86,", ",M86:AN86,""", sC: ","""",B86,"""},"))</f>
        <v xml:space="preserve">            { line: "ASAMBLEA DOS, ", sC: "as"},</v>
      </c>
      <c r="M86" s="218" t="str">
        <f t="shared" si="109"/>
        <v/>
      </c>
      <c r="N86" s="183" t="str">
        <f t="shared" si="110"/>
        <v/>
      </c>
      <c r="O86" s="216" t="str">
        <f t="shared" si="111"/>
        <v/>
      </c>
      <c r="P86" s="225" t="str">
        <f t="shared" si="112"/>
        <v/>
      </c>
      <c r="Q86" s="217" t="str">
        <f t="shared" si="113"/>
        <v/>
      </c>
      <c r="R86" s="168" t="str">
        <f t="shared" si="114"/>
        <v/>
      </c>
      <c r="S86" s="218" t="str">
        <f t="shared" si="115"/>
        <v/>
      </c>
      <c r="T86" s="219" t="str">
        <f t="shared" si="116"/>
        <v/>
      </c>
      <c r="U86" s="181" t="str">
        <f t="shared" si="117"/>
        <v/>
      </c>
      <c r="V86" s="185" t="str">
        <f t="shared" si="118"/>
        <v/>
      </c>
      <c r="W86" s="177" t="str">
        <f t="shared" si="119"/>
        <v/>
      </c>
      <c r="X86" s="185" t="str">
        <f t="shared" si="120"/>
        <v/>
      </c>
      <c r="Y86" s="185" t="str">
        <f t="shared" si="121"/>
        <v/>
      </c>
      <c r="Z86" s="218" t="str">
        <f t="shared" si="122"/>
        <v/>
      </c>
      <c r="AA86" s="175" t="str">
        <f t="shared" si="123"/>
        <v/>
      </c>
      <c r="AB86" s="183" t="str">
        <f t="shared" si="124"/>
        <v/>
      </c>
      <c r="AC86" s="184" t="str">
        <f t="shared" si="125"/>
        <v/>
      </c>
      <c r="AD86" s="225" t="str">
        <f t="shared" si="126"/>
        <v/>
      </c>
      <c r="AE86" s="176" t="str">
        <f t="shared" si="127"/>
        <v/>
      </c>
      <c r="AF86" s="168" t="str">
        <f t="shared" si="128"/>
        <v/>
      </c>
      <c r="AG86" s="168" t="str">
        <f t="shared" si="129"/>
        <v/>
      </c>
      <c r="AH86" s="179" t="str">
        <f t="shared" si="130"/>
        <v/>
      </c>
      <c r="AI86" s="256" t="str">
        <f t="shared" si="131"/>
        <v/>
      </c>
      <c r="AJ86" s="185" t="str">
        <f t="shared" si="132"/>
        <v/>
      </c>
      <c r="AK86" s="185" t="str">
        <f t="shared" si="133"/>
        <v/>
      </c>
      <c r="AL86" s="185" t="str">
        <f t="shared" si="134"/>
        <v/>
      </c>
      <c r="AM86" s="185" t="str">
        <f t="shared" si="135"/>
        <v/>
      </c>
      <c r="AN86" s="185" t="str">
        <f t="shared" si="136"/>
        <v/>
      </c>
    </row>
    <row r="87" spans="2:40" ht="25.5" thickTop="1" thickBot="1" x14ac:dyDescent="0.4">
      <c r="B87" t="s">
        <v>2282</v>
      </c>
      <c r="C87" s="285" t="s">
        <v>3057</v>
      </c>
      <c r="D87" s="286"/>
      <c r="E87" s="286"/>
      <c r="F87" s="286"/>
      <c r="G87" s="286"/>
      <c r="H87" s="227"/>
      <c r="I87" s="227"/>
      <c r="J87" s="227"/>
      <c r="K87" s="227"/>
      <c r="L87" s="283" t="str">
        <f>IF(C87="","",_xlfn.CONCAT("            { line: ","""",C87,", ",M87:AN87,""", sC: ","""",B87,"""},"))</f>
        <v xml:space="preserve">            { line: "ASAMBLEA TRES, ", sC: "as"},</v>
      </c>
      <c r="M87" s="218" t="str">
        <f t="shared" si="109"/>
        <v/>
      </c>
      <c r="N87" s="183" t="str">
        <f t="shared" si="110"/>
        <v/>
      </c>
      <c r="O87" s="216" t="str">
        <f t="shared" si="111"/>
        <v/>
      </c>
      <c r="P87" s="225" t="str">
        <f t="shared" si="112"/>
        <v/>
      </c>
      <c r="Q87" s="217" t="str">
        <f t="shared" si="113"/>
        <v/>
      </c>
      <c r="R87" s="168" t="str">
        <f t="shared" si="114"/>
        <v/>
      </c>
      <c r="S87" s="218" t="str">
        <f t="shared" si="115"/>
        <v/>
      </c>
      <c r="T87" s="219" t="str">
        <f t="shared" si="116"/>
        <v/>
      </c>
      <c r="U87" s="181" t="str">
        <f t="shared" si="117"/>
        <v/>
      </c>
      <c r="V87" s="185" t="str">
        <f t="shared" si="118"/>
        <v/>
      </c>
      <c r="W87" s="177" t="str">
        <f t="shared" si="119"/>
        <v/>
      </c>
      <c r="X87" s="185" t="str">
        <f t="shared" si="120"/>
        <v/>
      </c>
      <c r="Y87" s="185" t="str">
        <f t="shared" si="121"/>
        <v/>
      </c>
      <c r="Z87" s="218" t="str">
        <f t="shared" si="122"/>
        <v/>
      </c>
      <c r="AA87" s="175" t="str">
        <f t="shared" si="123"/>
        <v/>
      </c>
      <c r="AB87" s="183" t="str">
        <f t="shared" si="124"/>
        <v/>
      </c>
      <c r="AC87" s="184" t="str">
        <f t="shared" si="125"/>
        <v/>
      </c>
      <c r="AD87" s="225" t="str">
        <f t="shared" si="126"/>
        <v/>
      </c>
      <c r="AE87" s="176" t="str">
        <f t="shared" si="127"/>
        <v/>
      </c>
      <c r="AF87" s="168" t="str">
        <f t="shared" si="128"/>
        <v/>
      </c>
      <c r="AG87" s="168" t="str">
        <f t="shared" si="129"/>
        <v/>
      </c>
      <c r="AH87" s="179" t="str">
        <f t="shared" si="130"/>
        <v/>
      </c>
      <c r="AI87" s="256" t="str">
        <f t="shared" si="131"/>
        <v/>
      </c>
      <c r="AJ87" s="185" t="str">
        <f t="shared" si="132"/>
        <v/>
      </c>
      <c r="AK87" s="185" t="str">
        <f t="shared" si="133"/>
        <v/>
      </c>
      <c r="AL87" s="185" t="str">
        <f t="shared" si="134"/>
        <v/>
      </c>
      <c r="AM87" s="185" t="str">
        <f t="shared" si="135"/>
        <v/>
      </c>
      <c r="AN87" s="185" t="str">
        <f t="shared" si="136"/>
        <v/>
      </c>
    </row>
    <row r="88" spans="2:40" ht="25.5" thickTop="1" thickBot="1" x14ac:dyDescent="0.4">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109"/>
        <v/>
      </c>
      <c r="N88" s="183" t="str">
        <f t="shared" si="110"/>
        <v/>
      </c>
      <c r="O88" s="216" t="str">
        <f t="shared" si="111"/>
        <v/>
      </c>
      <c r="P88" s="225" t="str">
        <f t="shared" si="112"/>
        <v/>
      </c>
      <c r="Q88" s="217" t="str">
        <f t="shared" si="113"/>
        <v/>
      </c>
      <c r="R88" s="168" t="str">
        <f t="shared" si="114"/>
        <v/>
      </c>
      <c r="S88" s="218" t="str">
        <f t="shared" si="115"/>
        <v/>
      </c>
      <c r="T88" s="219" t="str">
        <f t="shared" si="116"/>
        <v/>
      </c>
      <c r="U88" s="181" t="str">
        <f t="shared" si="117"/>
        <v/>
      </c>
      <c r="V88" s="185" t="str">
        <f t="shared" si="118"/>
        <v/>
      </c>
      <c r="W88" s="177" t="str">
        <f t="shared" si="119"/>
        <v/>
      </c>
      <c r="X88" s="185" t="str">
        <f t="shared" si="120"/>
        <v/>
      </c>
      <c r="Y88" s="185" t="str">
        <f t="shared" si="121"/>
        <v/>
      </c>
      <c r="Z88" s="218" t="str">
        <f t="shared" si="122"/>
        <v/>
      </c>
      <c r="AA88" s="175" t="str">
        <f t="shared" si="123"/>
        <v/>
      </c>
      <c r="AB88" s="183" t="str">
        <f t="shared" si="124"/>
        <v/>
      </c>
      <c r="AC88" s="184" t="str">
        <f t="shared" si="125"/>
        <v/>
      </c>
      <c r="AD88" s="225" t="str">
        <f t="shared" si="126"/>
        <v/>
      </c>
      <c r="AE88" s="176" t="str">
        <f t="shared" si="127"/>
        <v/>
      </c>
      <c r="AF88" s="168" t="str">
        <f t="shared" si="128"/>
        <v/>
      </c>
      <c r="AG88" s="168" t="str">
        <f t="shared" si="129"/>
        <v/>
      </c>
      <c r="AH88" s="179" t="str">
        <f t="shared" si="130"/>
        <v/>
      </c>
      <c r="AI88" s="256" t="str">
        <f t="shared" si="131"/>
        <v/>
      </c>
      <c r="AJ88" s="185" t="str">
        <f t="shared" si="132"/>
        <v/>
      </c>
      <c r="AK88" s="185" t="str">
        <f t="shared" si="133"/>
        <v/>
      </c>
      <c r="AL88" s="185" t="str">
        <f t="shared" si="134"/>
        <v/>
      </c>
      <c r="AM88" s="185" t="str">
        <f t="shared" si="135"/>
        <v/>
      </c>
      <c r="AN88" s="185" t="str">
        <f t="shared" si="136"/>
        <v/>
      </c>
    </row>
    <row r="89" spans="2:40" ht="25.5" thickTop="1" thickBot="1" x14ac:dyDescent="0.4">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109"/>
        <v/>
      </c>
      <c r="N89" s="183" t="str">
        <f t="shared" si="110"/>
        <v/>
      </c>
      <c r="O89" s="216" t="str">
        <f t="shared" si="111"/>
        <v/>
      </c>
      <c r="P89" s="225" t="str">
        <f t="shared" si="112"/>
        <v/>
      </c>
      <c r="Q89" s="217" t="str">
        <f t="shared" si="113"/>
        <v/>
      </c>
      <c r="R89" s="168" t="str">
        <f t="shared" si="114"/>
        <v/>
      </c>
      <c r="S89" s="218" t="str">
        <f t="shared" si="115"/>
        <v/>
      </c>
      <c r="T89" s="219" t="str">
        <f t="shared" si="116"/>
        <v/>
      </c>
      <c r="U89" s="181" t="str">
        <f t="shared" si="117"/>
        <v/>
      </c>
      <c r="V89" s="185" t="str">
        <f t="shared" si="118"/>
        <v/>
      </c>
      <c r="W89" s="177" t="str">
        <f t="shared" si="119"/>
        <v/>
      </c>
      <c r="X89" s="185" t="str">
        <f t="shared" si="120"/>
        <v/>
      </c>
      <c r="Y89" s="185" t="str">
        <f t="shared" si="121"/>
        <v/>
      </c>
      <c r="Z89" s="218" t="str">
        <f t="shared" si="122"/>
        <v/>
      </c>
      <c r="AA89" s="175" t="str">
        <f t="shared" si="123"/>
        <v/>
      </c>
      <c r="AB89" s="183" t="str">
        <f t="shared" si="124"/>
        <v/>
      </c>
      <c r="AC89" s="184" t="str">
        <f t="shared" si="125"/>
        <v/>
      </c>
      <c r="AD89" s="225" t="str">
        <f t="shared" si="126"/>
        <v/>
      </c>
      <c r="AE89" s="176" t="str">
        <f t="shared" si="127"/>
        <v/>
      </c>
      <c r="AF89" s="168" t="str">
        <f t="shared" si="128"/>
        <v/>
      </c>
      <c r="AG89" s="168" t="str">
        <f t="shared" si="129"/>
        <v/>
      </c>
      <c r="AH89" s="179" t="str">
        <f t="shared" si="130"/>
        <v/>
      </c>
      <c r="AI89" s="256" t="str">
        <f t="shared" si="131"/>
        <v/>
      </c>
      <c r="AJ89" s="185" t="str">
        <f t="shared" si="132"/>
        <v/>
      </c>
      <c r="AK89" s="185" t="str">
        <f t="shared" si="133"/>
        <v/>
      </c>
      <c r="AL89" s="185" t="str">
        <f t="shared" si="134"/>
        <v/>
      </c>
      <c r="AM89" s="185" t="str">
        <f t="shared" si="135"/>
        <v/>
      </c>
      <c r="AN89" s="185" t="str">
        <f t="shared" si="136"/>
        <v/>
      </c>
    </row>
    <row r="90" spans="2:40" ht="25.5" thickTop="1" thickBot="1" x14ac:dyDescent="0.4">
      <c r="B90" t="s">
        <v>2282</v>
      </c>
      <c r="C90" s="285" t="s">
        <v>3060</v>
      </c>
      <c r="D90" s="336"/>
      <c r="E90" s="336"/>
      <c r="F90" s="336"/>
      <c r="G90" s="336"/>
      <c r="H90" s="337"/>
      <c r="I90" s="337"/>
      <c r="J90" s="337"/>
      <c r="K90" s="337"/>
      <c r="L90" s="283" t="str">
        <f>IF(C90="","",_xlfn.CONCAT("            { line: ","""",C90,", ",M90:AN90,""", sC: ","""",B90,"""},"))</f>
        <v xml:space="preserve">            { line: "ASAMBLEA SEIS, ", sC: "as"},</v>
      </c>
      <c r="M90" s="218" t="str">
        <f t="shared" si="109"/>
        <v/>
      </c>
      <c r="N90" s="183" t="str">
        <f t="shared" si="110"/>
        <v/>
      </c>
      <c r="O90" s="216" t="str">
        <f t="shared" si="111"/>
        <v/>
      </c>
      <c r="P90" s="225" t="str">
        <f t="shared" si="112"/>
        <v/>
      </c>
      <c r="Q90" s="217" t="str">
        <f t="shared" si="113"/>
        <v/>
      </c>
      <c r="R90" s="168" t="str">
        <f t="shared" si="114"/>
        <v/>
      </c>
      <c r="S90" s="218" t="str">
        <f t="shared" si="115"/>
        <v/>
      </c>
      <c r="T90" s="219" t="str">
        <f t="shared" si="116"/>
        <v/>
      </c>
      <c r="U90" s="181" t="str">
        <f t="shared" si="117"/>
        <v/>
      </c>
      <c r="V90" s="185" t="str">
        <f t="shared" si="118"/>
        <v/>
      </c>
      <c r="W90" s="177" t="str">
        <f t="shared" si="119"/>
        <v/>
      </c>
      <c r="X90" s="185" t="str">
        <f t="shared" si="120"/>
        <v/>
      </c>
      <c r="Y90" s="185" t="str">
        <f t="shared" si="121"/>
        <v/>
      </c>
      <c r="Z90" s="218" t="str">
        <f t="shared" si="122"/>
        <v/>
      </c>
      <c r="AA90" s="175" t="str">
        <f t="shared" si="123"/>
        <v/>
      </c>
      <c r="AB90" s="183" t="str">
        <f t="shared" si="124"/>
        <v/>
      </c>
      <c r="AC90" s="184" t="str">
        <f t="shared" si="125"/>
        <v/>
      </c>
      <c r="AD90" s="225" t="str">
        <f t="shared" si="126"/>
        <v/>
      </c>
      <c r="AE90" s="176" t="str">
        <f t="shared" si="127"/>
        <v/>
      </c>
      <c r="AF90" s="168" t="str">
        <f t="shared" si="128"/>
        <v/>
      </c>
      <c r="AG90" s="168" t="str">
        <f t="shared" si="129"/>
        <v/>
      </c>
      <c r="AH90" s="179" t="str">
        <f t="shared" si="130"/>
        <v/>
      </c>
      <c r="AI90" s="256" t="str">
        <f t="shared" si="131"/>
        <v/>
      </c>
      <c r="AJ90" s="185" t="str">
        <f t="shared" si="132"/>
        <v/>
      </c>
      <c r="AK90" s="185" t="str">
        <f t="shared" si="133"/>
        <v/>
      </c>
      <c r="AL90" s="185" t="str">
        <f t="shared" si="134"/>
        <v/>
      </c>
      <c r="AM90" s="185" t="str">
        <f t="shared" si="135"/>
        <v/>
      </c>
      <c r="AN90" s="185" t="str">
        <f t="shared" si="136"/>
        <v/>
      </c>
    </row>
    <row r="91" spans="2:40" ht="25.5" thickTop="1" thickBot="1" x14ac:dyDescent="0.4">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109"/>
        <v/>
      </c>
      <c r="N91" s="183" t="str">
        <f t="shared" si="110"/>
        <v/>
      </c>
      <c r="O91" s="216" t="str">
        <f t="shared" si="111"/>
        <v/>
      </c>
      <c r="P91" s="225" t="str">
        <f t="shared" si="112"/>
        <v/>
      </c>
      <c r="Q91" s="217" t="str">
        <f t="shared" si="113"/>
        <v/>
      </c>
      <c r="R91" s="168" t="str">
        <f t="shared" si="114"/>
        <v/>
      </c>
      <c r="S91" s="218" t="str">
        <f t="shared" si="115"/>
        <v/>
      </c>
      <c r="T91" s="219" t="str">
        <f t="shared" si="116"/>
        <v/>
      </c>
      <c r="U91" s="181" t="str">
        <f t="shared" si="117"/>
        <v/>
      </c>
      <c r="V91" s="185" t="str">
        <f t="shared" si="118"/>
        <v/>
      </c>
      <c r="W91" s="177" t="str">
        <f t="shared" si="119"/>
        <v/>
      </c>
      <c r="X91" s="185" t="str">
        <f t="shared" si="120"/>
        <v/>
      </c>
      <c r="Y91" s="185" t="str">
        <f t="shared" si="121"/>
        <v/>
      </c>
      <c r="Z91" s="218" t="str">
        <f t="shared" si="122"/>
        <v/>
      </c>
      <c r="AA91" s="175" t="str">
        <f t="shared" si="123"/>
        <v/>
      </c>
      <c r="AB91" s="183" t="str">
        <f t="shared" si="124"/>
        <v/>
      </c>
      <c r="AC91" s="184" t="str">
        <f t="shared" si="125"/>
        <v/>
      </c>
      <c r="AD91" s="225" t="str">
        <f t="shared" si="126"/>
        <v/>
      </c>
      <c r="AE91" s="176" t="str">
        <f t="shared" si="127"/>
        <v/>
      </c>
      <c r="AF91" s="168" t="str">
        <f t="shared" si="128"/>
        <v/>
      </c>
      <c r="AG91" s="168" t="str">
        <f t="shared" si="129"/>
        <v/>
      </c>
      <c r="AH91" s="179" t="str">
        <f t="shared" si="130"/>
        <v/>
      </c>
      <c r="AI91" s="256" t="str">
        <f t="shared" si="131"/>
        <v/>
      </c>
      <c r="AJ91" s="185" t="str">
        <f t="shared" si="132"/>
        <v/>
      </c>
      <c r="AK91" s="185" t="str">
        <f t="shared" si="133"/>
        <v/>
      </c>
      <c r="AL91" s="185" t="str">
        <f t="shared" si="134"/>
        <v/>
      </c>
      <c r="AM91" s="185" t="str">
        <f t="shared" si="135"/>
        <v/>
      </c>
      <c r="AN91" s="185" t="str">
        <f t="shared" si="136"/>
        <v/>
      </c>
    </row>
    <row r="92" spans="2:40" ht="24.95" customHeight="1" thickTop="1" thickBot="1" x14ac:dyDescent="0.3">
      <c r="B92" s="211"/>
      <c r="C92" s="211"/>
      <c r="D92" s="223"/>
      <c r="E92" s="223"/>
      <c r="F92" s="223"/>
      <c r="G92" s="223"/>
      <c r="H92" s="223"/>
      <c r="I92" s="223"/>
      <c r="J92" s="223"/>
      <c r="K92" s="223"/>
      <c r="L92" s="211" t="s">
        <v>2315</v>
      </c>
      <c r="M92" s="218" t="str">
        <f t="shared" si="109"/>
        <v/>
      </c>
      <c r="N92" s="183" t="str">
        <f t="shared" si="110"/>
        <v/>
      </c>
      <c r="O92" s="216" t="str">
        <f t="shared" si="111"/>
        <v/>
      </c>
      <c r="P92" s="225" t="str">
        <f t="shared" si="112"/>
        <v/>
      </c>
      <c r="Q92" s="217" t="str">
        <f t="shared" si="113"/>
        <v/>
      </c>
      <c r="R92" s="168" t="str">
        <f t="shared" si="114"/>
        <v/>
      </c>
      <c r="S92" s="218" t="str">
        <f t="shared" si="115"/>
        <v/>
      </c>
      <c r="T92" s="219" t="str">
        <f t="shared" si="116"/>
        <v/>
      </c>
      <c r="U92" s="181" t="str">
        <f t="shared" si="117"/>
        <v/>
      </c>
      <c r="V92" s="185" t="str">
        <f t="shared" si="118"/>
        <v/>
      </c>
      <c r="W92" s="177" t="str">
        <f t="shared" si="119"/>
        <v/>
      </c>
      <c r="X92" s="185" t="str">
        <f t="shared" si="120"/>
        <v/>
      </c>
      <c r="Y92" s="185" t="str">
        <f t="shared" si="121"/>
        <v/>
      </c>
      <c r="Z92" s="218" t="str">
        <f t="shared" si="122"/>
        <v/>
      </c>
      <c r="AA92" s="175" t="str">
        <f t="shared" si="123"/>
        <v/>
      </c>
      <c r="AB92" s="183" t="str">
        <f t="shared" si="124"/>
        <v/>
      </c>
      <c r="AC92" s="184" t="str">
        <f t="shared" si="125"/>
        <v/>
      </c>
      <c r="AD92" s="225" t="str">
        <f t="shared" si="126"/>
        <v/>
      </c>
      <c r="AE92" s="176" t="str">
        <f t="shared" si="127"/>
        <v/>
      </c>
      <c r="AF92" s="168" t="str">
        <f t="shared" si="128"/>
        <v/>
      </c>
      <c r="AG92" s="168" t="str">
        <f t="shared" si="129"/>
        <v/>
      </c>
      <c r="AH92" s="179" t="str">
        <f t="shared" si="130"/>
        <v/>
      </c>
      <c r="AI92" s="256" t="str">
        <f t="shared" si="131"/>
        <v/>
      </c>
      <c r="AJ92" s="185" t="str">
        <f t="shared" si="132"/>
        <v/>
      </c>
      <c r="AK92" s="185" t="str">
        <f t="shared" si="133"/>
        <v/>
      </c>
      <c r="AL92" s="185" t="str">
        <f t="shared" si="134"/>
        <v/>
      </c>
      <c r="AM92" s="185" t="str">
        <f t="shared" si="135"/>
        <v/>
      </c>
      <c r="AN92" s="185" t="str">
        <f t="shared" si="136"/>
        <v/>
      </c>
    </row>
    <row r="93" spans="2:40" ht="25.5" thickTop="1" thickBot="1" x14ac:dyDescent="0.4">
      <c r="C93" s="203" t="s">
        <v>2312</v>
      </c>
      <c r="D93" s="224"/>
      <c r="E93" s="224"/>
      <c r="F93" s="224"/>
      <c r="G93" s="224"/>
      <c r="H93" s="224"/>
      <c r="I93" s="224"/>
      <c r="J93" s="224"/>
      <c r="K93" s="224"/>
      <c r="L93" s="208" t="s">
        <v>2411</v>
      </c>
      <c r="M93" s="218" t="str">
        <f t="shared" si="109"/>
        <v/>
      </c>
      <c r="N93" s="183" t="str">
        <f t="shared" si="110"/>
        <v/>
      </c>
      <c r="O93" s="216" t="str">
        <f t="shared" si="111"/>
        <v/>
      </c>
      <c r="P93" s="225" t="str">
        <f t="shared" si="112"/>
        <v/>
      </c>
      <c r="Q93" s="217" t="str">
        <f t="shared" si="113"/>
        <v/>
      </c>
      <c r="R93" s="168" t="str">
        <f t="shared" si="114"/>
        <v/>
      </c>
      <c r="S93" s="218" t="str">
        <f t="shared" si="115"/>
        <v/>
      </c>
      <c r="T93" s="219" t="str">
        <f t="shared" si="116"/>
        <v/>
      </c>
      <c r="U93" s="181" t="str">
        <f t="shared" si="117"/>
        <v/>
      </c>
      <c r="V93" s="185" t="str">
        <f t="shared" si="118"/>
        <v/>
      </c>
      <c r="W93" s="177" t="str">
        <f t="shared" si="119"/>
        <v/>
      </c>
      <c r="X93" s="185" t="str">
        <f t="shared" si="120"/>
        <v/>
      </c>
      <c r="Y93" s="185" t="str">
        <f t="shared" si="121"/>
        <v/>
      </c>
      <c r="Z93" s="218" t="str">
        <f t="shared" si="122"/>
        <v/>
      </c>
      <c r="AA93" s="175" t="str">
        <f t="shared" si="123"/>
        <v/>
      </c>
      <c r="AB93" s="183" t="str">
        <f t="shared" si="124"/>
        <v/>
      </c>
      <c r="AC93" s="184" t="str">
        <f t="shared" si="125"/>
        <v/>
      </c>
      <c r="AD93" s="225" t="str">
        <f t="shared" si="126"/>
        <v/>
      </c>
      <c r="AE93" s="176" t="str">
        <f t="shared" si="127"/>
        <v/>
      </c>
      <c r="AF93" s="168" t="str">
        <f t="shared" si="128"/>
        <v/>
      </c>
      <c r="AG93" s="168" t="str">
        <f t="shared" si="129"/>
        <v/>
      </c>
      <c r="AH93" s="179" t="str">
        <f t="shared" si="130"/>
        <v/>
      </c>
      <c r="AI93" s="256" t="str">
        <f t="shared" si="131"/>
        <v/>
      </c>
      <c r="AJ93" s="185" t="str">
        <f t="shared" si="132"/>
        <v/>
      </c>
      <c r="AK93" s="185" t="str">
        <f t="shared" si="133"/>
        <v/>
      </c>
      <c r="AL93" s="185" t="str">
        <f t="shared" si="134"/>
        <v/>
      </c>
      <c r="AM93" s="185" t="str">
        <f t="shared" si="135"/>
        <v/>
      </c>
      <c r="AN93" s="185" t="str">
        <f t="shared" si="136"/>
        <v/>
      </c>
    </row>
    <row r="94" spans="2:40" ht="25.5" thickTop="1" thickBot="1" x14ac:dyDescent="0.4">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109"/>
        <v/>
      </c>
      <c r="N94" s="183" t="str">
        <f t="shared" si="110"/>
        <v/>
      </c>
      <c r="O94" s="216" t="str">
        <f t="shared" si="111"/>
        <v/>
      </c>
      <c r="P94" s="225" t="str">
        <f t="shared" si="112"/>
        <v/>
      </c>
      <c r="Q94" s="217" t="str">
        <f t="shared" si="113"/>
        <v/>
      </c>
      <c r="R94" s="168" t="str">
        <f t="shared" si="114"/>
        <v/>
      </c>
      <c r="S94" s="218" t="str">
        <f t="shared" si="115"/>
        <v/>
      </c>
      <c r="T94" s="219" t="str">
        <f t="shared" si="116"/>
        <v/>
      </c>
      <c r="U94" s="181" t="str">
        <f t="shared" si="117"/>
        <v/>
      </c>
      <c r="V94" s="185" t="str">
        <f t="shared" si="118"/>
        <v/>
      </c>
      <c r="W94" s="177" t="str">
        <f t="shared" si="119"/>
        <v/>
      </c>
      <c r="X94" s="185" t="str">
        <f t="shared" si="120"/>
        <v/>
      </c>
      <c r="Y94" s="185" t="str">
        <f t="shared" si="121"/>
        <v/>
      </c>
      <c r="Z94" s="218" t="str">
        <f t="shared" si="122"/>
        <v/>
      </c>
      <c r="AA94" s="175" t="str">
        <f t="shared" si="123"/>
        <v/>
      </c>
      <c r="AB94" s="183" t="str">
        <f t="shared" si="124"/>
        <v/>
      </c>
      <c r="AC94" s="184" t="str">
        <f t="shared" si="125"/>
        <v/>
      </c>
      <c r="AD94" s="225" t="str">
        <f t="shared" si="126"/>
        <v/>
      </c>
      <c r="AE94" s="176" t="str">
        <f t="shared" si="127"/>
        <v/>
      </c>
      <c r="AF94" s="168" t="str">
        <f t="shared" si="128"/>
        <v/>
      </c>
      <c r="AG94" s="168" t="str">
        <f t="shared" si="129"/>
        <v/>
      </c>
      <c r="AH94" s="179" t="str">
        <f t="shared" si="130"/>
        <v/>
      </c>
      <c r="AI94" s="256" t="str">
        <f t="shared" si="131"/>
        <v/>
      </c>
      <c r="AJ94" s="185" t="str">
        <f t="shared" si="132"/>
        <v/>
      </c>
      <c r="AK94" s="185" t="str">
        <f t="shared" si="133"/>
        <v/>
      </c>
      <c r="AL94" s="185" t="str">
        <f t="shared" si="134"/>
        <v/>
      </c>
      <c r="AM94" s="185" t="str">
        <f t="shared" si="135"/>
        <v/>
      </c>
      <c r="AN94" s="185" t="str">
        <f t="shared" si="136"/>
        <v/>
      </c>
    </row>
    <row r="95" spans="2:40" ht="25.5" thickTop="1" thickBot="1" x14ac:dyDescent="0.4">
      <c r="B95" t="s">
        <v>2282</v>
      </c>
      <c r="C95" s="285" t="s">
        <v>3056</v>
      </c>
      <c r="D95" s="331"/>
      <c r="E95" s="331"/>
      <c r="F95" s="331"/>
      <c r="G95" s="331"/>
      <c r="H95" s="328"/>
      <c r="I95" s="328"/>
      <c r="J95" s="328"/>
      <c r="K95" s="328"/>
      <c r="L95" s="283" t="str">
        <f>IF(C95="","",_xlfn.CONCAT("            { line: ","""",C95,", ",M95:AN95,""", sC: ","""",B95,"""},"))</f>
        <v xml:space="preserve">            { line: "ASAMBLEA DOS, ", sC: "as"},</v>
      </c>
      <c r="M95" s="218" t="str">
        <f t="shared" si="109"/>
        <v/>
      </c>
      <c r="N95" s="183" t="str">
        <f t="shared" si="110"/>
        <v/>
      </c>
      <c r="O95" s="216" t="str">
        <f t="shared" si="111"/>
        <v/>
      </c>
      <c r="P95" s="225" t="str">
        <f t="shared" si="112"/>
        <v/>
      </c>
      <c r="Q95" s="217" t="str">
        <f t="shared" si="113"/>
        <v/>
      </c>
      <c r="R95" s="168" t="str">
        <f t="shared" si="114"/>
        <v/>
      </c>
      <c r="S95" s="218" t="str">
        <f t="shared" si="115"/>
        <v/>
      </c>
      <c r="T95" s="219" t="str">
        <f t="shared" si="116"/>
        <v/>
      </c>
      <c r="U95" s="181" t="str">
        <f t="shared" si="117"/>
        <v/>
      </c>
      <c r="V95" s="185" t="str">
        <f t="shared" si="118"/>
        <v/>
      </c>
      <c r="W95" s="177" t="str">
        <f t="shared" si="119"/>
        <v/>
      </c>
      <c r="X95" s="185" t="str">
        <f t="shared" si="120"/>
        <v/>
      </c>
      <c r="Y95" s="185" t="str">
        <f t="shared" si="121"/>
        <v/>
      </c>
      <c r="Z95" s="218" t="str">
        <f t="shared" si="122"/>
        <v/>
      </c>
      <c r="AA95" s="175" t="str">
        <f t="shared" si="123"/>
        <v/>
      </c>
      <c r="AB95" s="183" t="str">
        <f t="shared" si="124"/>
        <v/>
      </c>
      <c r="AC95" s="184" t="str">
        <f t="shared" si="125"/>
        <v/>
      </c>
      <c r="AD95" s="225" t="str">
        <f t="shared" si="126"/>
        <v/>
      </c>
      <c r="AE95" s="176" t="str">
        <f t="shared" si="127"/>
        <v/>
      </c>
      <c r="AF95" s="168" t="str">
        <f t="shared" si="128"/>
        <v/>
      </c>
      <c r="AG95" s="168" t="str">
        <f t="shared" si="129"/>
        <v/>
      </c>
      <c r="AH95" s="179" t="str">
        <f t="shared" si="130"/>
        <v/>
      </c>
      <c r="AI95" s="256" t="str">
        <f t="shared" si="131"/>
        <v/>
      </c>
      <c r="AJ95" s="185" t="str">
        <f t="shared" si="132"/>
        <v/>
      </c>
      <c r="AK95" s="185" t="str">
        <f t="shared" si="133"/>
        <v/>
      </c>
      <c r="AL95" s="185" t="str">
        <f t="shared" si="134"/>
        <v/>
      </c>
      <c r="AM95" s="185" t="str">
        <f t="shared" si="135"/>
        <v/>
      </c>
      <c r="AN95" s="185" t="str">
        <f t="shared" si="136"/>
        <v/>
      </c>
    </row>
    <row r="96" spans="2:40" ht="25.5" thickTop="1" thickBot="1" x14ac:dyDescent="0.4">
      <c r="B96" t="s">
        <v>2282</v>
      </c>
      <c r="C96" s="285" t="s">
        <v>3057</v>
      </c>
      <c r="D96" s="286"/>
      <c r="E96" s="286"/>
      <c r="F96" s="286"/>
      <c r="G96" s="286"/>
      <c r="H96" s="227"/>
      <c r="I96" s="227"/>
      <c r="J96" s="227"/>
      <c r="K96" s="227"/>
      <c r="L96" s="283" t="str">
        <f>IF(C96="","",_xlfn.CONCAT("            { line: ","""",C96,", ",M96:AN96,""", sC: ","""",B96,"""},"))</f>
        <v xml:space="preserve">            { line: "ASAMBLEA TRES, ", sC: "as"},</v>
      </c>
      <c r="M96" s="218" t="str">
        <f t="shared" si="109"/>
        <v/>
      </c>
      <c r="N96" s="183" t="str">
        <f t="shared" si="110"/>
        <v/>
      </c>
      <c r="O96" s="216" t="str">
        <f t="shared" si="111"/>
        <v/>
      </c>
      <c r="P96" s="225" t="str">
        <f t="shared" si="112"/>
        <v/>
      </c>
      <c r="Q96" s="217" t="str">
        <f t="shared" si="113"/>
        <v/>
      </c>
      <c r="R96" s="168" t="str">
        <f t="shared" si="114"/>
        <v/>
      </c>
      <c r="S96" s="218" t="str">
        <f t="shared" si="115"/>
        <v/>
      </c>
      <c r="T96" s="219" t="str">
        <f t="shared" si="116"/>
        <v/>
      </c>
      <c r="U96" s="181" t="str">
        <f t="shared" si="117"/>
        <v/>
      </c>
      <c r="V96" s="185" t="str">
        <f t="shared" si="118"/>
        <v/>
      </c>
      <c r="W96" s="177" t="str">
        <f t="shared" si="119"/>
        <v/>
      </c>
      <c r="X96" s="185" t="str">
        <f t="shared" si="120"/>
        <v/>
      </c>
      <c r="Y96" s="185" t="str">
        <f t="shared" si="121"/>
        <v/>
      </c>
      <c r="Z96" s="218" t="str">
        <f t="shared" si="122"/>
        <v/>
      </c>
      <c r="AA96" s="175" t="str">
        <f t="shared" si="123"/>
        <v/>
      </c>
      <c r="AB96" s="183" t="str">
        <f t="shared" si="124"/>
        <v/>
      </c>
      <c r="AC96" s="184" t="str">
        <f t="shared" si="125"/>
        <v/>
      </c>
      <c r="AD96" s="225" t="str">
        <f t="shared" si="126"/>
        <v/>
      </c>
      <c r="AE96" s="176" t="str">
        <f t="shared" si="127"/>
        <v/>
      </c>
      <c r="AF96" s="168" t="str">
        <f t="shared" si="128"/>
        <v/>
      </c>
      <c r="AG96" s="168" t="str">
        <f t="shared" si="129"/>
        <v/>
      </c>
      <c r="AH96" s="179" t="str">
        <f t="shared" si="130"/>
        <v/>
      </c>
      <c r="AI96" s="256" t="str">
        <f t="shared" si="131"/>
        <v/>
      </c>
      <c r="AJ96" s="185" t="str">
        <f t="shared" si="132"/>
        <v/>
      </c>
      <c r="AK96" s="185" t="str">
        <f t="shared" si="133"/>
        <v/>
      </c>
      <c r="AL96" s="185" t="str">
        <f t="shared" si="134"/>
        <v/>
      </c>
      <c r="AM96" s="185" t="str">
        <f t="shared" si="135"/>
        <v/>
      </c>
      <c r="AN96" s="185" t="str">
        <f t="shared" si="136"/>
        <v/>
      </c>
    </row>
    <row r="97" spans="2:40" ht="25.5" thickTop="1" thickBot="1" x14ac:dyDescent="0.4">
      <c r="B97" t="s">
        <v>2282</v>
      </c>
      <c r="C97" s="285" t="s">
        <v>3058</v>
      </c>
      <c r="D97" s="331"/>
      <c r="E97" s="331"/>
      <c r="F97" s="331"/>
      <c r="G97" s="331"/>
      <c r="H97" s="328"/>
      <c r="I97" s="328"/>
      <c r="J97" s="328"/>
      <c r="K97" s="328"/>
      <c r="L97" s="283" t="str">
        <f>IF(C97="","",_xlfn.CONCAT("            { line: ","""",C97,", ",M97:AN97,""", sC: ","""",B97,"""},"))</f>
        <v xml:space="preserve">            { line: "ASAMBLEA CUATRO, ", sC: "as"},</v>
      </c>
      <c r="M97" s="218" t="str">
        <f t="shared" si="109"/>
        <v/>
      </c>
      <c r="N97" s="183" t="str">
        <f t="shared" si="110"/>
        <v/>
      </c>
      <c r="O97" s="216" t="str">
        <f t="shared" si="111"/>
        <v/>
      </c>
      <c r="P97" s="225" t="str">
        <f t="shared" si="112"/>
        <v/>
      </c>
      <c r="Q97" s="217" t="str">
        <f t="shared" si="113"/>
        <v/>
      </c>
      <c r="R97" s="168" t="str">
        <f t="shared" si="114"/>
        <v/>
      </c>
      <c r="S97" s="218" t="str">
        <f t="shared" si="115"/>
        <v/>
      </c>
      <c r="T97" s="219" t="str">
        <f t="shared" si="116"/>
        <v/>
      </c>
      <c r="U97" s="181" t="str">
        <f t="shared" si="117"/>
        <v/>
      </c>
      <c r="V97" s="185" t="str">
        <f t="shared" si="118"/>
        <v/>
      </c>
      <c r="W97" s="177" t="str">
        <f t="shared" si="119"/>
        <v/>
      </c>
      <c r="X97" s="185" t="str">
        <f t="shared" si="120"/>
        <v/>
      </c>
      <c r="Y97" s="185" t="str">
        <f t="shared" si="121"/>
        <v/>
      </c>
      <c r="Z97" s="218" t="str">
        <f t="shared" si="122"/>
        <v/>
      </c>
      <c r="AA97" s="175" t="str">
        <f t="shared" si="123"/>
        <v/>
      </c>
      <c r="AB97" s="183" t="str">
        <f t="shared" si="124"/>
        <v/>
      </c>
      <c r="AC97" s="184" t="str">
        <f t="shared" si="125"/>
        <v/>
      </c>
      <c r="AD97" s="225" t="str">
        <f t="shared" si="126"/>
        <v/>
      </c>
      <c r="AE97" s="176" t="str">
        <f t="shared" si="127"/>
        <v/>
      </c>
      <c r="AF97" s="168" t="str">
        <f t="shared" si="128"/>
        <v/>
      </c>
      <c r="AG97" s="168" t="str">
        <f t="shared" si="129"/>
        <v/>
      </c>
      <c r="AH97" s="179" t="str">
        <f t="shared" si="130"/>
        <v/>
      </c>
      <c r="AI97" s="256" t="str">
        <f t="shared" si="131"/>
        <v/>
      </c>
      <c r="AJ97" s="185" t="str">
        <f t="shared" si="132"/>
        <v/>
      </c>
      <c r="AK97" s="185" t="str">
        <f t="shared" si="133"/>
        <v/>
      </c>
      <c r="AL97" s="185" t="str">
        <f t="shared" si="134"/>
        <v/>
      </c>
      <c r="AM97" s="185" t="str">
        <f t="shared" si="135"/>
        <v/>
      </c>
      <c r="AN97" s="185" t="str">
        <f t="shared" si="136"/>
        <v/>
      </c>
    </row>
    <row r="98" spans="2:40" ht="25.5" thickTop="1" thickBot="1" x14ac:dyDescent="0.4">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109"/>
        <v/>
      </c>
      <c r="N98" s="183" t="str">
        <f t="shared" si="110"/>
        <v/>
      </c>
      <c r="O98" s="216" t="str">
        <f t="shared" si="111"/>
        <v/>
      </c>
      <c r="P98" s="225" t="str">
        <f t="shared" si="112"/>
        <v/>
      </c>
      <c r="Q98" s="217" t="str">
        <f t="shared" si="113"/>
        <v/>
      </c>
      <c r="R98" s="168" t="str">
        <f t="shared" si="114"/>
        <v/>
      </c>
      <c r="S98" s="218" t="str">
        <f t="shared" si="115"/>
        <v/>
      </c>
      <c r="T98" s="219" t="str">
        <f t="shared" si="116"/>
        <v/>
      </c>
      <c r="U98" s="181" t="str">
        <f t="shared" si="117"/>
        <v/>
      </c>
      <c r="V98" s="185" t="str">
        <f t="shared" si="118"/>
        <v/>
      </c>
      <c r="W98" s="177" t="str">
        <f t="shared" si="119"/>
        <v/>
      </c>
      <c r="X98" s="185" t="str">
        <f t="shared" si="120"/>
        <v/>
      </c>
      <c r="Y98" s="185" t="str">
        <f t="shared" si="121"/>
        <v/>
      </c>
      <c r="Z98" s="218" t="str">
        <f t="shared" si="122"/>
        <v/>
      </c>
      <c r="AA98" s="175" t="str">
        <f t="shared" si="123"/>
        <v/>
      </c>
      <c r="AB98" s="183" t="str">
        <f t="shared" si="124"/>
        <v/>
      </c>
      <c r="AC98" s="184" t="str">
        <f t="shared" si="125"/>
        <v/>
      </c>
      <c r="AD98" s="225" t="str">
        <f t="shared" si="126"/>
        <v/>
      </c>
      <c r="AE98" s="176" t="str">
        <f t="shared" si="127"/>
        <v/>
      </c>
      <c r="AF98" s="168" t="str">
        <f t="shared" si="128"/>
        <v/>
      </c>
      <c r="AG98" s="168" t="str">
        <f t="shared" si="129"/>
        <v/>
      </c>
      <c r="AH98" s="179" t="str">
        <f t="shared" si="130"/>
        <v/>
      </c>
      <c r="AI98" s="256" t="str">
        <f t="shared" si="131"/>
        <v/>
      </c>
      <c r="AJ98" s="185" t="str">
        <f t="shared" si="132"/>
        <v/>
      </c>
      <c r="AK98" s="185" t="str">
        <f t="shared" si="133"/>
        <v/>
      </c>
      <c r="AL98" s="185" t="str">
        <f t="shared" si="134"/>
        <v/>
      </c>
      <c r="AM98" s="185" t="str">
        <f t="shared" si="135"/>
        <v/>
      </c>
      <c r="AN98" s="185" t="str">
        <f t="shared" si="136"/>
        <v/>
      </c>
    </row>
    <row r="99" spans="2:40" ht="25.5" thickTop="1" thickBot="1" x14ac:dyDescent="0.4">
      <c r="B99" t="s">
        <v>2282</v>
      </c>
      <c r="C99" s="285" t="s">
        <v>3060</v>
      </c>
      <c r="D99" s="336"/>
      <c r="E99" s="336"/>
      <c r="F99" s="336"/>
      <c r="G99" s="336"/>
      <c r="H99" s="337"/>
      <c r="I99" s="337"/>
      <c r="J99" s="337"/>
      <c r="K99" s="337"/>
      <c r="L99" s="283" t="str">
        <f>IF(C99="","",_xlfn.CONCAT("            { line: ","""",C99,", ",M99:AN99,""", sC: ","""",B99,"""},"))</f>
        <v xml:space="preserve">            { line: "ASAMBLEA SEIS, ", sC: "as"},</v>
      </c>
      <c r="M99" s="218" t="str">
        <f t="shared" si="109"/>
        <v/>
      </c>
      <c r="N99" s="183" t="str">
        <f t="shared" si="110"/>
        <v/>
      </c>
      <c r="O99" s="216" t="str">
        <f t="shared" si="111"/>
        <v/>
      </c>
      <c r="P99" s="225" t="str">
        <f t="shared" si="112"/>
        <v/>
      </c>
      <c r="Q99" s="217" t="str">
        <f t="shared" si="113"/>
        <v/>
      </c>
      <c r="R99" s="168" t="str">
        <f t="shared" si="114"/>
        <v/>
      </c>
      <c r="S99" s="218" t="str">
        <f t="shared" si="115"/>
        <v/>
      </c>
      <c r="T99" s="219" t="str">
        <f t="shared" si="116"/>
        <v/>
      </c>
      <c r="U99" s="181" t="str">
        <f t="shared" si="117"/>
        <v/>
      </c>
      <c r="V99" s="185" t="str">
        <f t="shared" si="118"/>
        <v/>
      </c>
      <c r="W99" s="177" t="str">
        <f t="shared" si="119"/>
        <v/>
      </c>
      <c r="X99" s="185" t="str">
        <f t="shared" si="120"/>
        <v/>
      </c>
      <c r="Y99" s="185" t="str">
        <f t="shared" si="121"/>
        <v/>
      </c>
      <c r="Z99" s="218" t="str">
        <f t="shared" si="122"/>
        <v/>
      </c>
      <c r="AA99" s="175" t="str">
        <f t="shared" si="123"/>
        <v/>
      </c>
      <c r="AB99" s="183" t="str">
        <f t="shared" si="124"/>
        <v/>
      </c>
      <c r="AC99" s="184" t="str">
        <f t="shared" si="125"/>
        <v/>
      </c>
      <c r="AD99" s="225" t="str">
        <f t="shared" si="126"/>
        <v/>
      </c>
      <c r="AE99" s="176" t="str">
        <f t="shared" si="127"/>
        <v/>
      </c>
      <c r="AF99" s="168" t="str">
        <f t="shared" si="128"/>
        <v/>
      </c>
      <c r="AG99" s="168" t="str">
        <f t="shared" si="129"/>
        <v/>
      </c>
      <c r="AH99" s="179" t="str">
        <f t="shared" si="130"/>
        <v/>
      </c>
      <c r="AI99" s="256" t="str">
        <f t="shared" si="131"/>
        <v/>
      </c>
      <c r="AJ99" s="185" t="str">
        <f t="shared" si="132"/>
        <v/>
      </c>
      <c r="AK99" s="185" t="str">
        <f t="shared" si="133"/>
        <v/>
      </c>
      <c r="AL99" s="185" t="str">
        <f t="shared" si="134"/>
        <v/>
      </c>
      <c r="AM99" s="185" t="str">
        <f t="shared" si="135"/>
        <v/>
      </c>
      <c r="AN99" s="185" t="str">
        <f t="shared" si="136"/>
        <v/>
      </c>
    </row>
    <row r="100" spans="2:40" ht="25.5" thickTop="1" thickBot="1" x14ac:dyDescent="0.4">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109"/>
        <v/>
      </c>
      <c r="N100" s="183" t="str">
        <f t="shared" si="110"/>
        <v/>
      </c>
      <c r="O100" s="216" t="str">
        <f t="shared" si="111"/>
        <v/>
      </c>
      <c r="P100" s="225" t="str">
        <f t="shared" si="112"/>
        <v/>
      </c>
      <c r="Q100" s="217" t="str">
        <f t="shared" si="113"/>
        <v/>
      </c>
      <c r="R100" s="168" t="str">
        <f t="shared" si="114"/>
        <v/>
      </c>
      <c r="S100" s="218" t="str">
        <f t="shared" si="115"/>
        <v/>
      </c>
      <c r="T100" s="219" t="str">
        <f t="shared" si="116"/>
        <v/>
      </c>
      <c r="U100" s="181" t="str">
        <f t="shared" si="117"/>
        <v/>
      </c>
      <c r="V100" s="185" t="str">
        <f t="shared" si="118"/>
        <v/>
      </c>
      <c r="W100" s="177" t="str">
        <f t="shared" si="119"/>
        <v/>
      </c>
      <c r="X100" s="185" t="str">
        <f t="shared" si="120"/>
        <v/>
      </c>
      <c r="Y100" s="185" t="str">
        <f t="shared" si="121"/>
        <v/>
      </c>
      <c r="Z100" s="218" t="str">
        <f t="shared" si="122"/>
        <v/>
      </c>
      <c r="AA100" s="175" t="str">
        <f t="shared" si="123"/>
        <v/>
      </c>
      <c r="AB100" s="183" t="str">
        <f t="shared" si="124"/>
        <v/>
      </c>
      <c r="AC100" s="184" t="str">
        <f t="shared" si="125"/>
        <v/>
      </c>
      <c r="AD100" s="225" t="str">
        <f t="shared" si="126"/>
        <v/>
      </c>
      <c r="AE100" s="176" t="str">
        <f t="shared" si="127"/>
        <v/>
      </c>
      <c r="AF100" s="168" t="str">
        <f t="shared" si="128"/>
        <v/>
      </c>
      <c r="AG100" s="168" t="str">
        <f t="shared" si="129"/>
        <v/>
      </c>
      <c r="AH100" s="179" t="str">
        <f t="shared" si="130"/>
        <v/>
      </c>
      <c r="AI100" s="256" t="str">
        <f t="shared" si="131"/>
        <v/>
      </c>
      <c r="AJ100" s="185" t="str">
        <f t="shared" si="132"/>
        <v/>
      </c>
      <c r="AK100" s="185" t="str">
        <f t="shared" si="133"/>
        <v/>
      </c>
      <c r="AL100" s="185" t="str">
        <f t="shared" si="134"/>
        <v/>
      </c>
      <c r="AM100" s="185" t="str">
        <f t="shared" si="135"/>
        <v/>
      </c>
      <c r="AN100" s="185" t="str">
        <f t="shared" si="136"/>
        <v/>
      </c>
    </row>
    <row r="101" spans="2:40" ht="25.5" thickTop="1" thickBot="1" x14ac:dyDescent="0.4">
      <c r="C101" s="13"/>
      <c r="D101" s="257"/>
      <c r="E101" s="257"/>
      <c r="F101" s="258"/>
      <c r="G101" s="258"/>
      <c r="H101" s="257"/>
      <c r="I101" s="257"/>
      <c r="J101" s="296"/>
      <c r="K101" s="296"/>
      <c r="L101" s="271" t="str">
        <f t="shared" si="82"/>
        <v/>
      </c>
      <c r="M101" s="218" t="str">
        <f t="shared" si="83"/>
        <v/>
      </c>
      <c r="N101" s="183" t="str">
        <f t="shared" si="84"/>
        <v/>
      </c>
      <c r="O101" s="216" t="str">
        <f t="shared" si="85"/>
        <v/>
      </c>
      <c r="P101" s="225" t="str">
        <f t="shared" si="86"/>
        <v/>
      </c>
      <c r="Q101" s="217" t="str">
        <f t="shared" si="87"/>
        <v/>
      </c>
      <c r="R101" s="168" t="str">
        <f t="shared" si="88"/>
        <v/>
      </c>
      <c r="S101" s="218" t="str">
        <f t="shared" si="89"/>
        <v/>
      </c>
      <c r="T101" s="219" t="str">
        <f t="shared" si="90"/>
        <v/>
      </c>
      <c r="U101" s="181" t="str">
        <f t="shared" si="91"/>
        <v/>
      </c>
      <c r="V101" s="185" t="str">
        <f t="shared" si="92"/>
        <v/>
      </c>
      <c r="W101" s="177" t="str">
        <f t="shared" si="93"/>
        <v/>
      </c>
      <c r="X101" s="185" t="str">
        <f t="shared" si="94"/>
        <v/>
      </c>
      <c r="Y101" s="185" t="str">
        <f t="shared" si="95"/>
        <v/>
      </c>
      <c r="Z101" s="218" t="str">
        <f t="shared" si="96"/>
        <v/>
      </c>
      <c r="AA101" s="175" t="str">
        <f t="shared" si="97"/>
        <v/>
      </c>
      <c r="AB101" s="183" t="str">
        <f t="shared" si="98"/>
        <v/>
      </c>
      <c r="AC101" s="184" t="str">
        <f t="shared" si="99"/>
        <v/>
      </c>
      <c r="AD101" s="225" t="str">
        <f t="shared" si="71"/>
        <v/>
      </c>
      <c r="AE101" s="176" t="str">
        <f t="shared" si="100"/>
        <v/>
      </c>
      <c r="AF101" s="168" t="str">
        <f t="shared" si="101"/>
        <v/>
      </c>
      <c r="AG101" s="168" t="str">
        <f t="shared" si="102"/>
        <v/>
      </c>
      <c r="AH101" s="179" t="str">
        <f t="shared" si="103"/>
        <v/>
      </c>
      <c r="AI101" s="256" t="str">
        <f t="shared" si="104"/>
        <v/>
      </c>
      <c r="AJ101" s="185" t="str">
        <f t="shared" si="105"/>
        <v/>
      </c>
      <c r="AK101" s="185" t="str">
        <f t="shared" si="77"/>
        <v/>
      </c>
      <c r="AL101" s="185" t="str">
        <f t="shared" si="106"/>
        <v/>
      </c>
      <c r="AM101" s="185" t="str">
        <f t="shared" si="107"/>
        <v/>
      </c>
      <c r="AN101" s="185" t="str">
        <f t="shared" si="108"/>
        <v/>
      </c>
    </row>
    <row r="102" spans="2:40" ht="24" customHeight="1" thickTop="1" x14ac:dyDescent="0.4">
      <c r="B102" s="211"/>
      <c r="C102" s="211"/>
      <c r="D102" s="211"/>
      <c r="E102" s="211"/>
      <c r="F102" s="211"/>
      <c r="G102" s="211"/>
      <c r="H102" s="211"/>
      <c r="I102" s="211"/>
      <c r="J102" s="211"/>
      <c r="K102" s="211"/>
      <c r="L102" s="213" t="e">
        <f ca="1">_xlfn.CONCAT("]}, // ULTIMA LINEA DEL CANTO: ",L1)</f>
        <v>#N/A</v>
      </c>
      <c r="M102" s="211"/>
    </row>
    <row r="103" spans="2:40" ht="20.25" x14ac:dyDescent="0.25">
      <c r="L103" s="214" t="s">
        <v>2316</v>
      </c>
      <c r="M103" s="166"/>
    </row>
    <row r="104" spans="2:40" x14ac:dyDescent="0.25">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68</vt:i4>
      </vt:variant>
      <vt:variant>
        <vt:lpstr>Named Ranges</vt:lpstr>
      </vt:variant>
      <vt:variant>
        <vt:i4>1</vt:i4>
      </vt:variant>
    </vt:vector>
  </HeadingPairs>
  <TitlesOfParts>
    <vt:vector size="69"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COMO OVEJA QUE VE</vt:lpstr>
      <vt:lpstr>CONSOLAD A MI PUEBLO</vt:lpstr>
      <vt:lpstr>CRISTO ES LA LUZ</vt:lpstr>
      <vt:lpstr>CUANDO EL SEÑOR</vt:lpstr>
      <vt:lpstr>CUANDO ISRAEL SALIÓ DE EGIPTO</vt:lpstr>
      <vt:lpstr>DAYENÚ</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2025-08-13T17:05:05Z</dcterms:modified>
</cp:coreProperties>
</file>