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1C3F5F8-4D29-4182-A48F-FDE63B2FD1F0}" xr6:coauthVersionLast="47" xr6:coauthVersionMax="47" xr10:uidLastSave="{00000000-0000-0000-0000-000000000000}"/>
  <bookViews>
    <workbookView xWindow="-105" yWindow="0" windowWidth="32475" windowHeight="20985" tabRatio="693" firstSheet="3" activeTab="10"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IA, MADRE MÍA" sheetId="7" r:id="rId12"/>
    <sheet name="boceto" sheetId="36" state="hidden" r:id="rId13"/>
  </sheets>
  <functionGroups builtInGroupCount="19"/>
  <externalReferences>
    <externalReference r:id="rId14"/>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2" i="77" l="1"/>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H65" i="77" l="1"/>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4" i="77" l="1"/>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 a="1"/>
  <c r="C1" i="7" l="1"/>
  <c r="C11" i="7" s="1"/>
  <c r="L11" i="7" s="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36" a="1"/>
  <c r="C12" i="7" l="1"/>
  <c r="L12" i="7" s="1"/>
  <c r="L1" i="7"/>
  <c r="L94" i="7" s="1"/>
  <c r="B26" i="7"/>
  <c r="C26" i="7" s="1"/>
  <c r="L26" i="7" s="1"/>
  <c r="B27" i="7"/>
  <c r="C27" i="7" s="1"/>
  <c r="L27" i="7" s="1"/>
  <c r="C10" i="7"/>
  <c r="L10" i="7" s="1"/>
  <c r="C1" i="36"/>
  <c r="B26" i="36" s="1"/>
  <c r="C26" i="36" s="1"/>
  <c r="L26" i="36" s="1"/>
  <c r="L77" i="77"/>
  <c r="L4" i="77"/>
  <c r="C9" i="77"/>
  <c r="L9" i="77" s="1"/>
  <c r="C7" i="77" a="1"/>
  <c r="C7" i="77" s="1"/>
  <c r="C8" i="77"/>
  <c r="L8" i="77" s="1"/>
  <c r="C16" i="7"/>
  <c r="L16" i="7" s="1"/>
  <c r="L7" i="76"/>
  <c r="C19" i="76"/>
  <c r="L19" i="76" s="1"/>
  <c r="C12" i="36" l="1"/>
  <c r="L12" i="36" s="1"/>
  <c r="C8" i="7"/>
  <c r="L8" i="7" s="1"/>
  <c r="L4" i="7"/>
  <c r="L1" i="36"/>
  <c r="L102" i="36" s="1"/>
  <c r="C11" i="36"/>
  <c r="L11" i="36" s="1"/>
  <c r="C10" i="36"/>
  <c r="L10" i="36" s="1"/>
  <c r="C16" i="36"/>
  <c r="L16" i="36" s="1"/>
  <c r="B27" i="36"/>
  <c r="C27" i="36" s="1"/>
  <c r="L27" i="36" s="1"/>
  <c r="C9" i="7"/>
  <c r="L9" i="7" s="1"/>
  <c r="C7" i="7" a="1"/>
  <c r="C7" i="7" s="1"/>
  <c r="C19" i="77"/>
  <c r="L19" i="77" s="1"/>
  <c r="L7" i="77"/>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<sst xmlns="http://schemas.openxmlformats.org/spreadsheetml/2006/main" count="5039" uniqueCount="1147">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</sst>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88743DD1-5F98-4F20-849C-976B94F8156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B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1053</v>
      </c>
      <c r="D30" s="112" t="s">
        <v>1047</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1049</v>
      </c>
      <c r="C31" s="113" t="s">
        <v>1054</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1055</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1056</v>
      </c>
      <c r="D33" s="112" t="s">
        <v>1047</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1057</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1058</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1059</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1060</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1061</v>
      </c>
      <c r="D39" s="112" t="s">
        <v>1047</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1062</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1063</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1064</v>
      </c>
      <c r="D42" s="112" t="s">
        <v>1047</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1065</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1066</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1067</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1068</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1069</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1070</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1050</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1071</v>
      </c>
      <c r="D51" s="112" t="s">
        <v>1047</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1072</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1073</v>
      </c>
      <c r="D53" s="112" t="s">
        <v>1013</v>
      </c>
      <c r="E53" s="52">
        <v>7</v>
      </c>
      <c r="F53" s="53" t="s">
        <v>1047</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1074</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1075</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1076</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1077</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1078</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1079</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1080</v>
      </c>
      <c r="D61" s="112" t="s">
        <v>1047</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1081</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1082</v>
      </c>
      <c r="D63" s="112" t="s">
        <v>1047</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1083</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1053</v>
      </c>
      <c r="D67" s="83" t="s">
        <v>1047</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1049</v>
      </c>
      <c r="C68" s="85" t="s">
        <v>1054</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1055</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1056</v>
      </c>
      <c r="D70" s="83" t="s">
        <v>1047</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1084</v>
      </c>
      <c r="D30" s="112" t="s">
        <v>1047</v>
      </c>
      <c r="E30" s="52" t="s">
        <v>1012</v>
      </c>
      <c r="F30" s="53" t="s">
        <v>1015</v>
      </c>
      <c r="G30" s="53" t="s">
        <v>1012</v>
      </c>
      <c r="H30" s="52" t="s">
        <v>1047</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1049</v>
      </c>
      <c r="C31" s="113" t="s">
        <v>1085</v>
      </c>
      <c r="D31" s="112" t="s">
        <v>1015</v>
      </c>
      <c r="E31" s="52" t="s">
        <v>1012</v>
      </c>
      <c r="F31" s="53" t="s">
        <v>1047</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1101</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1087</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1088</v>
      </c>
      <c r="D36" s="112" t="s">
        <v>1051</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1089</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1090</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1091</v>
      </c>
      <c r="D41" s="83" t="s">
        <v>1047</v>
      </c>
      <c r="E41" s="83" t="s">
        <v>1012</v>
      </c>
      <c r="F41" s="83" t="s">
        <v>1015</v>
      </c>
      <c r="G41" s="83" t="s">
        <v>1012</v>
      </c>
      <c r="H41" s="83" t="s">
        <v>1047</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1049</v>
      </c>
      <c r="C42" s="85" t="s">
        <v>1085</v>
      </c>
      <c r="D42" s="86" t="s">
        <v>1015</v>
      </c>
      <c r="E42" s="86" t="s">
        <v>1012</v>
      </c>
      <c r="F42" s="86" t="s">
        <v>1047</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1086</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1092</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1093</v>
      </c>
      <c r="D46" s="112" t="s">
        <v>1094</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1095</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1096</v>
      </c>
      <c r="D48" s="112" t="s">
        <v>1051</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1097</v>
      </c>
      <c r="D50" s="112" t="s">
        <v>1052</v>
      </c>
      <c r="E50" s="52" t="s">
        <v>1048</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1098</v>
      </c>
      <c r="D51" s="112" t="s">
        <v>1051</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1099</v>
      </c>
      <c r="D53" s="112" t="s">
        <v>1047</v>
      </c>
      <c r="E53" s="52" t="s">
        <v>1012</v>
      </c>
      <c r="F53" s="53" t="s">
        <v>1048</v>
      </c>
      <c r="G53" s="53"/>
      <c r="H53" s="52" t="s">
        <v>1047</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1100</v>
      </c>
      <c r="D54" s="112" t="s">
        <v>1048</v>
      </c>
      <c r="E54" s="52"/>
      <c r="F54" s="53" t="s">
        <v>1047</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1050</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1102</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1118</v>
      </c>
      <c r="C31" s="113" t="s">
        <v>1103</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1104</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1105</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1106</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1107</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1108</v>
      </c>
      <c r="D37" s="112" t="s">
        <v>1047</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1109</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1110</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1111</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5.5" thickTop="1" thickBot="1" x14ac:dyDescent="0.4">
      <c r="B43" t="s">
        <v>997</v>
      </c>
      <c r="C43" s="82" t="s">
        <v>1102</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1103</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1104</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1105</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1106</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1107</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1112</v>
      </c>
      <c r="D50" s="112" t="s">
        <v>1047</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1113</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1114</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1115</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C54" s="113" t="s">
        <v>1116</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1117</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5.5" thickTop="1" thickBot="1" x14ac:dyDescent="0.4">
      <c r="B58" t="s">
        <v>997</v>
      </c>
      <c r="C58" s="82" t="s">
        <v>1102</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1103</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85" t="s">
        <v>1104</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thickTop="1" thickBot="1" x14ac:dyDescent="0.4">
      <c r="B61" t="s">
        <v>999</v>
      </c>
      <c r="C61" s="85" t="s">
        <v>1105</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thickTop="1" thickBot="1" x14ac:dyDescent="0.4">
      <c r="B62" t="s">
        <v>999</v>
      </c>
      <c r="C62" s="85" t="s">
        <v>1106</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thickTop="1" thickBot="1" x14ac:dyDescent="0.4">
      <c r="B63" t="s">
        <v>999</v>
      </c>
      <c r="C63" s="93" t="s">
        <v>1107</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75" thickTop="1" thickBot="1" x14ac:dyDescent="0.4">
      <c r="A64" s="76"/>
      <c r="B64" s="76"/>
      <c r="C64" s="76" t="s">
        <v>1050</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5.5" hidden="1" outlineLevel="1" thickTop="1" thickBot="1" x14ac:dyDescent="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5.5" hidden="1" outlineLevel="1" thickTop="1" thickBot="1" x14ac:dyDescent="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5.5" hidden="1" outlineLevel="1" thickTop="1" thickBot="1" x14ac:dyDescent="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5.5" hidden="1" outlineLevel="1" thickTop="1" thickBot="1" x14ac:dyDescent="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5.5" hidden="1" outlineLevel="1" thickTop="1" thickBot="1" x14ac:dyDescent="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5.5" hidden="1" outlineLevel="1" thickTop="1" thickBot="1" x14ac:dyDescent="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5.5" hidden="1" outlineLevel="1" thickTop="1" thickBot="1" x14ac:dyDescent="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5.5" hidden="1" outlineLevel="1" thickTop="1" thickBot="1" x14ac:dyDescent="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5.5" hidden="1" outlineLevel="1" thickTop="1" thickBot="1" x14ac:dyDescent="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5.5" hidden="1" outlineLevel="1" thickTop="1" thickBot="1" x14ac:dyDescent="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hidden="1" outlineLevel="1" thickTop="1" thickBot="1" x14ac:dyDescent="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hidden="1" outlineLevel="1" thickTop="1" thickBot="1" x14ac:dyDescent="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5.5" hidden="1" outlineLevel="1" thickTop="1" thickBot="1" x14ac:dyDescent="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5.5" hidden="1" outlineLevel="1" thickTop="1" thickBot="1" x14ac:dyDescent="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5.5" hidden="1" outlineLevel="1" thickTop="1" thickBot="1" x14ac:dyDescent="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5.5" hidden="1" outlineLevel="1" thickTop="1" thickBot="1" x14ac:dyDescent="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tabSelected="1"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"/resucito/src/index.html?canto=mariadejasnagora"</v>
      </c>
      <c r="L26" s="48" t="str">
        <f ca="1">_xlfn.CONCAT("        ant: ",C26,",")</f>
        <v xml:space="preserve">        ant: "/resucito/src/index.html?canto=mariadejasnagora",</v>
      </c>
    </row>
    <row r="27" spans="1:40" ht="23.25" x14ac:dyDescent="0.25">
      <c r="B27">
        <f ca="1">+C1+1</f>
        <v>112</v>
      </c>
      <c r="C27" t="str">
        <f ca="1">VLOOKUP(B27,Table4[],13,FALSE)</f>
        <v>"/resucito/src/index.html?canto=mariamadredelcaminoardiente"</v>
      </c>
      <c r="L27" s="48" t="str">
        <f ca="1">_xlfn.CONCAT("        sig: ",C27,",")</f>
        <v xml:space="preserve">        sig: "/resucito/src/index.html?canto=mariamadredelcaminoardiente",</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1119</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5.5" thickTop="1" thickBot="1" x14ac:dyDescent="0.4">
      <c r="C32" s="113" t="s">
        <v>1120</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1121</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1122</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1123</v>
      </c>
      <c r="D35" s="112" t="s">
        <v>1047</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1124</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1125</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1126</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1127</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999</v>
      </c>
      <c r="C42" s="113" t="s">
        <v>1128</v>
      </c>
      <c r="D42" s="112" t="s">
        <v>1011</v>
      </c>
      <c r="E42" s="52">
        <v>7</v>
      </c>
      <c r="F42" s="53" t="s">
        <v>1129</v>
      </c>
      <c r="G42" s="53" t="s">
        <v>1130</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1131</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1128</v>
      </c>
      <c r="D44" s="112" t="s">
        <v>1011</v>
      </c>
      <c r="E44" s="52">
        <v>7</v>
      </c>
      <c r="F44" s="53" t="s">
        <v>1129</v>
      </c>
      <c r="G44" s="53" t="s">
        <v>1130</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1132</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1133</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1134</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1135</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5.5" thickTop="1" thickBot="1" x14ac:dyDescent="0.4">
      <c r="B52" t="s">
        <v>997</v>
      </c>
      <c r="C52" s="82" t="s">
        <v>1146</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1125</v>
      </c>
      <c r="D53" s="86" t="s">
        <v>1015</v>
      </c>
      <c r="E53" s="86">
        <v>7</v>
      </c>
      <c r="F53" s="86" t="s">
        <v>1013</v>
      </c>
      <c r="G53" s="86" t="s">
        <v>1012</v>
      </c>
      <c r="H53" s="87"/>
      <c r="I53" s="87"/>
      <c r="J53" s="87"/>
      <c r="K53" s="87"/>
      <c r="L53" s="88" t="str">
        <f>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1126</v>
      </c>
      <c r="D54" s="86" t="s">
        <v>1015</v>
      </c>
      <c r="E54" s="86"/>
      <c r="F54" s="86" t="s">
        <v>1011</v>
      </c>
      <c r="G54" s="86"/>
      <c r="H54" s="87"/>
      <c r="I54" s="87"/>
      <c r="J54" s="87"/>
      <c r="K54" s="87"/>
      <c r="L54" s="88" t="str">
        <f>IF(C54="","",_xlfn.CONCAT("            { line: ","""",C54,", ",M54:AN54,""", sC: ","""",B54,"""},"))</f>
        <v xml:space="preserve">            { line: "VEN A VIVIR CONMIGO,, (Sol,,14)(Mi,,250)", sC: "as"},</v>
      </c>
      <c r="M54" s="56" t="str">
        <f t="shared" ref="M54" si="112">IF(N54="","","(")</f>
        <v>(</v>
      </c>
      <c r="N54" s="57" t="str">
        <f t="shared" ref="N54" si="113">IF(D54="","",D54)</f>
        <v>Sol</v>
      </c>
      <c r="O54" s="58" t="str">
        <f t="shared" ref="O54" si="114">IF(N54="","",",")</f>
        <v>,</v>
      </c>
      <c r="P54" s="59" t="str">
        <f t="shared" ref="P54" si="115">IF(E54="","",E54)</f>
        <v/>
      </c>
      <c r="Q54" s="60" t="str">
        <f t="shared" ref="Q54" si="116">IF(N54="","",",")</f>
        <v>,</v>
      </c>
      <c r="R54" s="61">
        <f t="shared" ref="R54" si="117">IF(N54="Do",10,IF(N54="Re",22,IF(N54="Mi",20,IF(N54="Fa",20,IF(N54="Sol",14,IF(N54="La",20,IF(N54="Si",20,IF(N54="Do#",14,IF(N54="Fa#",15,IF(N54="Sol#",20,""))))))))))</f>
        <v>14</v>
      </c>
      <c r="S54" s="56" t="str">
        <f t="shared" ref="S54" si="118">IF(N54="","",")")</f>
        <v>)</v>
      </c>
      <c r="T54" s="62" t="str">
        <f t="shared" ref="T54" si="119">IF(U54="","","(")</f>
        <v>(</v>
      </c>
      <c r="U54" s="63" t="str">
        <f t="shared" ref="U54" si="120">IF(F54="","",F54)</f>
        <v>Mi</v>
      </c>
      <c r="V54" s="64" t="str">
        <f t="shared" ref="V54" si="121">IF(U54="","",",")</f>
        <v>,</v>
      </c>
      <c r="W54" s="65" t="str">
        <f t="shared" ref="W54" si="122">IF(G54="","",G54)</f>
        <v/>
      </c>
      <c r="X54" s="64" t="str">
        <f t="shared" ref="X54" si="123">IF(U54="","",",")</f>
        <v>,</v>
      </c>
      <c r="Y54" s="64">
        <f t="shared" ref="Y54" si="124">IF(U54="","",250)</f>
        <v>250</v>
      </c>
      <c r="Z54" s="56" t="str">
        <f t="shared" ref="Z54" si="125">IF(U54="","",")")</f>
        <v>)</v>
      </c>
      <c r="AA54" s="66" t="str">
        <f t="shared" ref="AA54" si="126">IF(AB54="","","(")</f>
        <v/>
      </c>
      <c r="AB54" s="57" t="str">
        <f t="shared" ref="AB54" si="127">IF(H54="","",H54)</f>
        <v/>
      </c>
      <c r="AC54" s="67" t="str">
        <f t="shared" ref="AC54" si="128">IF(AB54="","",",")</f>
        <v/>
      </c>
      <c r="AD54" s="59" t="str">
        <f t="shared" ref="AD54" si="129">IF(I54="","",I54)</f>
        <v/>
      </c>
      <c r="AE54" s="68" t="str">
        <f t="shared" ref="AE54" si="130">IF(AB54="","",",")</f>
        <v/>
      </c>
      <c r="AF54" s="61" t="str">
        <f t="shared" ref="AF54" si="131">IF(AB54="","",350)</f>
        <v/>
      </c>
      <c r="AG54" s="61" t="str">
        <f t="shared" ref="AG54" si="132">IF(AB54="","",")")</f>
        <v/>
      </c>
      <c r="AH54" s="69" t="str">
        <f t="shared" ref="AH54" si="133">IF(AI54="","","(")</f>
        <v/>
      </c>
      <c r="AI54" s="70" t="str">
        <f t="shared" ref="AI54" si="134">IF(J54="","",J54)</f>
        <v/>
      </c>
      <c r="AJ54" s="64" t="str">
        <f t="shared" ref="AJ54" si="135">IF(AI54="","",",")</f>
        <v/>
      </c>
      <c r="AK54" s="64" t="str">
        <f t="shared" ref="AK54" si="136">IF(K54="","",K54)</f>
        <v/>
      </c>
      <c r="AL54" s="64" t="str">
        <f t="shared" ref="AL54" si="137">IF(AI54="","",",")</f>
        <v/>
      </c>
      <c r="AM54" s="64" t="str">
        <f t="shared" ref="AM54" si="138">IF(AI54="","",450)</f>
        <v/>
      </c>
      <c r="AN54" s="64" t="str">
        <f t="shared" ref="AN54" si="139">IF(AI54="","",")")</f>
        <v/>
      </c>
    </row>
    <row r="55" spans="1:40" ht="25.5" thickTop="1" thickBot="1" x14ac:dyDescent="0.4">
      <c r="B55" t="s">
        <v>999</v>
      </c>
      <c r="C55" s="85" t="s">
        <v>1127</v>
      </c>
      <c r="D55" s="89" t="s">
        <v>1015</v>
      </c>
      <c r="E55" s="89"/>
      <c r="F55" s="89" t="s">
        <v>1011</v>
      </c>
      <c r="G55" s="89"/>
      <c r="H55" s="90"/>
      <c r="I55" s="90"/>
      <c r="J55" s="90"/>
      <c r="K55" s="90"/>
      <c r="L55" s="88" t="str">
        <f>IF(C55="","",_xlfn.CONCAT("            { line: ","""",C55,", ",M55:AN55,""", sC: ","""",B55,"""},"))</f>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1128</v>
      </c>
      <c r="D56" s="86" t="s">
        <v>1011</v>
      </c>
      <c r="E56" s="86">
        <v>7</v>
      </c>
      <c r="F56" s="86" t="s">
        <v>1129</v>
      </c>
      <c r="G56" s="86" t="s">
        <v>1130</v>
      </c>
      <c r="H56" s="87"/>
      <c r="I56" s="87"/>
      <c r="J56" s="87"/>
      <c r="K56" s="87"/>
      <c r="L56" s="88" t="str">
        <f>IF(C56="","",_xlfn.CONCAT("            { line: ","""",C56,", ",M56:AN56,""", sC: ","""",B56,"""},"))</f>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1131</v>
      </c>
      <c r="D57" s="89" t="s">
        <v>1011</v>
      </c>
      <c r="E57" s="89"/>
      <c r="F57" s="89"/>
      <c r="G57" s="89"/>
      <c r="H57" s="90"/>
      <c r="I57" s="90"/>
      <c r="J57" s="90"/>
      <c r="K57" s="90"/>
      <c r="L57" s="88" t="str">
        <f>IF(C57="","",_xlfn.CONCAT("            { line: ","""",C57,", ",M57:AN57,""", sC: ","""",B57,"""},"))</f>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85" t="s">
        <v>1128</v>
      </c>
      <c r="D58" s="91" t="s">
        <v>1011</v>
      </c>
      <c r="E58" s="91">
        <v>7</v>
      </c>
      <c r="F58" s="91" t="s">
        <v>1129</v>
      </c>
      <c r="G58" s="91" t="s">
        <v>1130</v>
      </c>
      <c r="H58" s="92"/>
      <c r="I58" s="92"/>
      <c r="J58" s="92"/>
      <c r="K58" s="92"/>
      <c r="L58" s="88" t="str">
        <f>IF(C58="","",_xlfn.CONCAT("            { line: ","""",C58,", ",M58:AN58,""", sC: ","""",B58,"""},"))</f>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5.5" thickTop="1" thickBot="1" x14ac:dyDescent="0.4">
      <c r="B59" t="s">
        <v>999</v>
      </c>
      <c r="C59" s="93" t="s">
        <v>1132</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75" thickTop="1" thickBot="1" x14ac:dyDescent="0.4">
      <c r="A60" s="76"/>
      <c r="B60" s="76"/>
      <c r="C60" s="76" t="s">
        <v>1050</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1136</v>
      </c>
      <c r="D61" s="112" t="s">
        <v>1011</v>
      </c>
      <c r="E61" s="52"/>
      <c r="F61" s="53"/>
      <c r="G61" s="53"/>
      <c r="H61" s="52"/>
      <c r="I61" s="52"/>
      <c r="J61" s="54"/>
      <c r="K61" s="54"/>
      <c r="L61" s="55" t="str">
        <f t="shared" ref="L61:L76" si="140">IF(C61="","",_xlfn.CONCAT("            { line: ","""",C61,", ",M61:AN61,""", sC: ","""",B61,"""},"))</f>
        <v xml:space="preserve">            { line: "Llegaron, pues, los soldados,, (Mi,,20)", sC: "tc"},</v>
      </c>
      <c r="M61" s="56" t="str">
        <f t="shared" ref="M61:M76" si="141">IF(N61="","","(")</f>
        <v>(</v>
      </c>
      <c r="N61" s="57" t="str">
        <f t="shared" si="2"/>
        <v>Mi</v>
      </c>
      <c r="O61" s="58" t="str">
        <f t="shared" ref="O61:O76" si="142">IF(N61="","",",")</f>
        <v>,</v>
      </c>
      <c r="P61" s="59" t="str">
        <f t="shared" si="4"/>
        <v/>
      </c>
      <c r="Q61" s="60" t="str">
        <f t="shared" ref="Q61:Q76" si="143">IF(N61="","",",")</f>
        <v>,</v>
      </c>
      <c r="R61" s="61">
        <f t="shared" si="28"/>
        <v>20</v>
      </c>
      <c r="S61" s="56" t="str">
        <f t="shared" ref="S61:S76" si="144">IF(N61="","",")")</f>
        <v>)</v>
      </c>
      <c r="T61" s="62" t="str">
        <f t="shared" ref="T61:T76" si="145">IF(U61="","","(")</f>
        <v/>
      </c>
      <c r="U61" s="63" t="str">
        <f t="shared" si="8"/>
        <v/>
      </c>
      <c r="V61" s="64" t="str">
        <f t="shared" ref="V61:V76" si="146">IF(U61="","",",")</f>
        <v/>
      </c>
      <c r="W61" s="65" t="str">
        <f t="shared" si="10"/>
        <v/>
      </c>
      <c r="X61" s="64" t="str">
        <f t="shared" ref="X61:X76" si="147">IF(U61="","",",")</f>
        <v/>
      </c>
      <c r="Y61" s="64" t="str">
        <f t="shared" ref="Y61:Y76" si="148">IF(U61="","",250)</f>
        <v/>
      </c>
      <c r="Z61" s="56" t="str">
        <f t="shared" ref="Z61:Z76" si="149">IF(U61="","",")")</f>
        <v/>
      </c>
      <c r="AA61" s="66" t="str">
        <f t="shared" ref="AA61:AA76" si="150">IF(AB61="","","(")</f>
        <v/>
      </c>
      <c r="AB61" s="57" t="str">
        <f t="shared" si="15"/>
        <v/>
      </c>
      <c r="AC61" s="67" t="str">
        <f t="shared" ref="AC61:AC76" si="151">IF(AB61="","",",")</f>
        <v/>
      </c>
      <c r="AD61" s="59" t="str">
        <f t="shared" ref="AD61:AD76" si="152">IF(I61="","",I61)</f>
        <v/>
      </c>
      <c r="AE61" s="68" t="str">
        <f t="shared" ref="AE61:AE76" si="153">IF(AB61="","",",")</f>
        <v/>
      </c>
      <c r="AF61" s="61" t="str">
        <f t="shared" ref="AF61:AF76" si="154">IF(AB61="","",350)</f>
        <v/>
      </c>
      <c r="AG61" s="61" t="str">
        <f t="shared" ref="AG61:AG76" si="155">IF(AB61="","",")")</f>
        <v/>
      </c>
      <c r="AH61" s="69" t="str">
        <f t="shared" ref="AH61:AH76" si="156">IF(AI61="","","(")</f>
        <v/>
      </c>
      <c r="AI61" s="70" t="str">
        <f t="shared" si="22"/>
        <v/>
      </c>
      <c r="AJ61" s="64" t="str">
        <f t="shared" ref="AJ61:AJ76" si="157">IF(AI61="","",",")</f>
        <v/>
      </c>
      <c r="AK61" s="64" t="str">
        <f t="shared" ref="AK61:AK76" si="158">IF(K61="","",K61)</f>
        <v/>
      </c>
      <c r="AL61" s="64" t="str">
        <f t="shared" ref="AL61:AL76" si="159">IF(AI61="","",",")</f>
        <v/>
      </c>
      <c r="AM61" s="64" t="str">
        <f t="shared" ref="AM61:AM76" si="160">IF(AI61="","",450)</f>
        <v/>
      </c>
      <c r="AN61" s="64" t="str">
        <f t="shared" ref="AN61:AN76" si="161">IF(AI61="","",")")</f>
        <v/>
      </c>
    </row>
    <row r="62" spans="1:40" ht="25.5" thickTop="1" thickBot="1" x14ac:dyDescent="0.4">
      <c r="C62" s="113" t="s">
        <v>1137</v>
      </c>
      <c r="D62" s="112"/>
      <c r="E62" s="52"/>
      <c r="F62" s="53"/>
      <c r="G62" s="53"/>
      <c r="H62" s="52"/>
      <c r="I62" s="52"/>
      <c r="J62" s="54"/>
      <c r="K62" s="54"/>
      <c r="L62" s="55" t="str">
        <f t="shared" si="140"/>
        <v xml:space="preserve">            { line: "y viendo que estaba muerto, ", sC: ""},</v>
      </c>
      <c r="M62" s="56" t="str">
        <f t="shared" si="141"/>
        <v/>
      </c>
      <c r="N62" s="57" t="str">
        <f t="shared" si="2"/>
        <v/>
      </c>
      <c r="O62" s="58" t="str">
        <f t="shared" si="142"/>
        <v/>
      </c>
      <c r="P62" s="59" t="str">
        <f t="shared" si="4"/>
        <v/>
      </c>
      <c r="Q62" s="60" t="str">
        <f t="shared" si="143"/>
        <v/>
      </c>
      <c r="R62" s="61" t="str">
        <f t="shared" si="28"/>
        <v/>
      </c>
      <c r="S62" s="56" t="str">
        <f t="shared" si="144"/>
        <v/>
      </c>
      <c r="T62" s="62" t="str">
        <f t="shared" si="145"/>
        <v/>
      </c>
      <c r="U62" s="63" t="str">
        <f t="shared" si="8"/>
        <v/>
      </c>
      <c r="V62" s="64" t="str">
        <f t="shared" si="146"/>
        <v/>
      </c>
      <c r="W62" s="65" t="str">
        <f t="shared" si="10"/>
        <v/>
      </c>
      <c r="X62" s="64" t="str">
        <f t="shared" si="147"/>
        <v/>
      </c>
      <c r="Y62" s="64" t="str">
        <f t="shared" si="148"/>
        <v/>
      </c>
      <c r="Z62" s="56" t="str">
        <f t="shared" si="149"/>
        <v/>
      </c>
      <c r="AA62" s="66" t="str">
        <f t="shared" si="150"/>
        <v/>
      </c>
      <c r="AB62" s="57" t="str">
        <f t="shared" si="15"/>
        <v/>
      </c>
      <c r="AC62" s="67" t="str">
        <f t="shared" si="151"/>
        <v/>
      </c>
      <c r="AD62" s="59" t="str">
        <f t="shared" si="152"/>
        <v/>
      </c>
      <c r="AE62" s="68" t="str">
        <f t="shared" si="153"/>
        <v/>
      </c>
      <c r="AF62" s="61" t="str">
        <f t="shared" si="154"/>
        <v/>
      </c>
      <c r="AG62" s="61" t="str">
        <f t="shared" si="155"/>
        <v/>
      </c>
      <c r="AH62" s="69" t="str">
        <f t="shared" si="156"/>
        <v/>
      </c>
      <c r="AI62" s="70" t="str">
        <f t="shared" si="22"/>
        <v/>
      </c>
      <c r="AJ62" s="64" t="str">
        <f t="shared" si="157"/>
        <v/>
      </c>
      <c r="AK62" s="64" t="str">
        <f t="shared" si="158"/>
        <v/>
      </c>
      <c r="AL62" s="64" t="str">
        <f t="shared" si="159"/>
        <v/>
      </c>
      <c r="AM62" s="64" t="str">
        <f t="shared" si="160"/>
        <v/>
      </c>
      <c r="AN62" s="64" t="str">
        <f t="shared" si="161"/>
        <v/>
      </c>
    </row>
    <row r="63" spans="1:40" ht="25.5" thickTop="1" thickBot="1" x14ac:dyDescent="0.4">
      <c r="C63" s="113" t="s">
        <v>1138</v>
      </c>
      <c r="D63" s="112"/>
      <c r="E63" s="52"/>
      <c r="F63" s="53"/>
      <c r="G63" s="53"/>
      <c r="H63" s="52"/>
      <c r="I63" s="52"/>
      <c r="J63" s="54"/>
      <c r="K63" s="54"/>
      <c r="L63" s="55" t="str">
        <f t="shared" si="140"/>
        <v xml:space="preserve">            { line: "no le quebraron las piernas,, ", sC: ""},</v>
      </c>
      <c r="M63" s="56" t="str">
        <f t="shared" si="141"/>
        <v/>
      </c>
      <c r="N63" s="57" t="str">
        <f t="shared" si="2"/>
        <v/>
      </c>
      <c r="O63" s="58" t="str">
        <f t="shared" si="142"/>
        <v/>
      </c>
      <c r="P63" s="59" t="str">
        <f t="shared" si="4"/>
        <v/>
      </c>
      <c r="Q63" s="60" t="str">
        <f t="shared" si="143"/>
        <v/>
      </c>
      <c r="R63" s="61" t="str">
        <f t="shared" si="28"/>
        <v/>
      </c>
      <c r="S63" s="56" t="str">
        <f t="shared" si="144"/>
        <v/>
      </c>
      <c r="T63" s="62" t="str">
        <f t="shared" si="145"/>
        <v/>
      </c>
      <c r="U63" s="63" t="str">
        <f t="shared" si="8"/>
        <v/>
      </c>
      <c r="V63" s="64" t="str">
        <f t="shared" si="146"/>
        <v/>
      </c>
      <c r="W63" s="65" t="str">
        <f t="shared" si="10"/>
        <v/>
      </c>
      <c r="X63" s="64" t="str">
        <f t="shared" si="147"/>
        <v/>
      </c>
      <c r="Y63" s="64" t="str">
        <f t="shared" si="148"/>
        <v/>
      </c>
      <c r="Z63" s="56" t="str">
        <f t="shared" si="149"/>
        <v/>
      </c>
      <c r="AA63" s="66" t="str">
        <f t="shared" si="150"/>
        <v/>
      </c>
      <c r="AB63" s="57" t="str">
        <f t="shared" si="15"/>
        <v/>
      </c>
      <c r="AC63" s="67" t="str">
        <f t="shared" si="151"/>
        <v/>
      </c>
      <c r="AD63" s="59" t="str">
        <f t="shared" si="152"/>
        <v/>
      </c>
      <c r="AE63" s="68" t="str">
        <f t="shared" si="153"/>
        <v/>
      </c>
      <c r="AF63" s="61" t="str">
        <f t="shared" si="154"/>
        <v/>
      </c>
      <c r="AG63" s="61" t="str">
        <f t="shared" si="155"/>
        <v/>
      </c>
      <c r="AH63" s="69" t="str">
        <f t="shared" si="156"/>
        <v/>
      </c>
      <c r="AI63" s="70" t="str">
        <f t="shared" si="22"/>
        <v/>
      </c>
      <c r="AJ63" s="64" t="str">
        <f t="shared" si="157"/>
        <v/>
      </c>
      <c r="AK63" s="64" t="str">
        <f t="shared" si="158"/>
        <v/>
      </c>
      <c r="AL63" s="64" t="str">
        <f t="shared" si="159"/>
        <v/>
      </c>
      <c r="AM63" s="64" t="str">
        <f t="shared" si="160"/>
        <v/>
      </c>
      <c r="AN63" s="64" t="str">
        <f t="shared" si="161"/>
        <v/>
      </c>
    </row>
    <row r="64" spans="1:40" ht="25.5" thickTop="1" thickBot="1" x14ac:dyDescent="0.4">
      <c r="C64" s="113" t="s">
        <v>1139</v>
      </c>
      <c r="D64" s="112"/>
      <c r="E64" s="52"/>
      <c r="F64" s="53"/>
      <c r="G64" s="53"/>
      <c r="H64" s="52"/>
      <c r="I64" s="52"/>
      <c r="J64" s="54"/>
      <c r="K64" s="54"/>
      <c r="L64" s="55" t="str">
        <f t="shared" si="140"/>
        <v xml:space="preserve">            { line: "mas uno de los soldados, ", sC: ""},</v>
      </c>
      <c r="M64" s="56" t="str">
        <f t="shared" si="141"/>
        <v/>
      </c>
      <c r="N64" s="57" t="str">
        <f t="shared" si="2"/>
        <v/>
      </c>
      <c r="O64" s="58" t="str">
        <f t="shared" si="142"/>
        <v/>
      </c>
      <c r="P64" s="59" t="str">
        <f t="shared" si="4"/>
        <v/>
      </c>
      <c r="Q64" s="60" t="str">
        <f t="shared" si="143"/>
        <v/>
      </c>
      <c r="R64" s="61" t="str">
        <f t="shared" si="28"/>
        <v/>
      </c>
      <c r="S64" s="56" t="str">
        <f t="shared" si="144"/>
        <v/>
      </c>
      <c r="T64" s="62" t="str">
        <f t="shared" si="145"/>
        <v/>
      </c>
      <c r="U64" s="63" t="str">
        <f t="shared" si="8"/>
        <v/>
      </c>
      <c r="V64" s="64" t="str">
        <f t="shared" si="146"/>
        <v/>
      </c>
      <c r="W64" s="65" t="str">
        <f t="shared" si="10"/>
        <v/>
      </c>
      <c r="X64" s="64" t="str">
        <f t="shared" si="147"/>
        <v/>
      </c>
      <c r="Y64" s="64" t="str">
        <f t="shared" si="148"/>
        <v/>
      </c>
      <c r="Z64" s="56" t="str">
        <f t="shared" si="149"/>
        <v/>
      </c>
      <c r="AA64" s="66" t="str">
        <f t="shared" si="150"/>
        <v/>
      </c>
      <c r="AB64" s="57" t="str">
        <f t="shared" si="15"/>
        <v/>
      </c>
      <c r="AC64" s="67" t="str">
        <f t="shared" si="151"/>
        <v/>
      </c>
      <c r="AD64" s="59" t="str">
        <f t="shared" si="152"/>
        <v/>
      </c>
      <c r="AE64" s="68" t="str">
        <f t="shared" si="153"/>
        <v/>
      </c>
      <c r="AF64" s="61" t="str">
        <f t="shared" si="154"/>
        <v/>
      </c>
      <c r="AG64" s="61" t="str">
        <f t="shared" si="155"/>
        <v/>
      </c>
      <c r="AH64" s="69" t="str">
        <f t="shared" si="156"/>
        <v/>
      </c>
      <c r="AI64" s="70" t="str">
        <f t="shared" si="22"/>
        <v/>
      </c>
      <c r="AJ64" s="64" t="str">
        <f t="shared" si="157"/>
        <v/>
      </c>
      <c r="AK64" s="64" t="str">
        <f t="shared" si="158"/>
        <v/>
      </c>
      <c r="AL64" s="64" t="str">
        <f t="shared" si="159"/>
        <v/>
      </c>
      <c r="AM64" s="64" t="str">
        <f t="shared" si="160"/>
        <v/>
      </c>
      <c r="AN64" s="64" t="str">
        <f t="shared" si="161"/>
        <v/>
      </c>
    </row>
    <row r="65" spans="1:40" ht="25.5" thickTop="1" thickBot="1" x14ac:dyDescent="0.4">
      <c r="C65" s="113" t="s">
        <v>1140</v>
      </c>
      <c r="D65" s="112"/>
      <c r="E65" s="52"/>
      <c r="F65" s="53"/>
      <c r="G65" s="53"/>
      <c r="H65" s="52"/>
      <c r="I65" s="52"/>
      <c r="J65" s="54"/>
      <c r="K65" s="54"/>
      <c r="L65" s="78" t="str">
        <f t="shared" si="140"/>
        <v xml:space="preserve">            { line: "le atravesó el costado con la lanza, ", sC: ""},</v>
      </c>
      <c r="M65" s="56" t="str">
        <f t="shared" si="141"/>
        <v/>
      </c>
      <c r="N65" s="57" t="str">
        <f t="shared" si="2"/>
        <v/>
      </c>
      <c r="O65" s="58" t="str">
        <f t="shared" si="142"/>
        <v/>
      </c>
      <c r="P65" s="59" t="str">
        <f t="shared" si="4"/>
        <v/>
      </c>
      <c r="Q65" s="60" t="str">
        <f t="shared" si="143"/>
        <v/>
      </c>
      <c r="R65" s="61" t="str">
        <f t="shared" si="28"/>
        <v/>
      </c>
      <c r="S65" s="56" t="str">
        <f t="shared" si="144"/>
        <v/>
      </c>
      <c r="T65" s="62" t="str">
        <f t="shared" si="145"/>
        <v/>
      </c>
      <c r="U65" s="63" t="str">
        <f t="shared" si="8"/>
        <v/>
      </c>
      <c r="V65" s="64" t="str">
        <f t="shared" si="146"/>
        <v/>
      </c>
      <c r="W65" s="65" t="str">
        <f t="shared" si="10"/>
        <v/>
      </c>
      <c r="X65" s="64" t="str">
        <f t="shared" si="147"/>
        <v/>
      </c>
      <c r="Y65" s="64" t="str">
        <f t="shared" si="148"/>
        <v/>
      </c>
      <c r="Z65" s="56" t="str">
        <f t="shared" si="149"/>
        <v/>
      </c>
      <c r="AA65" s="66" t="str">
        <f t="shared" si="150"/>
        <v/>
      </c>
      <c r="AB65" s="57" t="str">
        <f t="shared" si="15"/>
        <v/>
      </c>
      <c r="AC65" s="67" t="str">
        <f t="shared" si="151"/>
        <v/>
      </c>
      <c r="AD65" s="59" t="str">
        <f t="shared" si="152"/>
        <v/>
      </c>
      <c r="AE65" s="68" t="str">
        <f t="shared" si="153"/>
        <v/>
      </c>
      <c r="AF65" s="61" t="str">
        <f t="shared" si="154"/>
        <v/>
      </c>
      <c r="AG65" s="61" t="str">
        <f t="shared" si="155"/>
        <v/>
      </c>
      <c r="AH65" s="69" t="str">
        <f t="shared" si="156"/>
        <v/>
      </c>
      <c r="AI65" s="70" t="str">
        <f t="shared" si="22"/>
        <v/>
      </c>
      <c r="AJ65" s="64" t="str">
        <f t="shared" si="157"/>
        <v/>
      </c>
      <c r="AK65" s="64" t="str">
        <f t="shared" si="158"/>
        <v/>
      </c>
      <c r="AL65" s="64" t="str">
        <f t="shared" si="159"/>
        <v/>
      </c>
      <c r="AM65" s="64" t="str">
        <f t="shared" si="160"/>
        <v/>
      </c>
      <c r="AN65" s="64" t="str">
        <f t="shared" si="161"/>
        <v/>
      </c>
    </row>
    <row r="66" spans="1:40" ht="25.5" thickTop="1" thickBot="1" x14ac:dyDescent="0.4">
      <c r="C66" s="113" t="s">
        <v>1141</v>
      </c>
      <c r="D66" s="112" t="s">
        <v>1129</v>
      </c>
      <c r="E66" s="52" t="s">
        <v>1130</v>
      </c>
      <c r="F66" s="53" t="s">
        <v>1011</v>
      </c>
      <c r="G66" s="53"/>
      <c r="H66" s="52"/>
      <c r="I66" s="52"/>
      <c r="J66" s="54"/>
      <c r="K66" s="54"/>
      <c r="L66" s="78" t="str">
        <f t="shared" si="140"/>
        <v xml:space="preserve">            { line: "y al instante salió sangre y agua,, (Fa,maj7,20)(Mi,,250)", sC: ""},</v>
      </c>
      <c r="M66" s="56" t="str">
        <f t="shared" si="141"/>
        <v>(</v>
      </c>
      <c r="N66" s="57" t="str">
        <f t="shared" si="2"/>
        <v>Fa</v>
      </c>
      <c r="O66" s="58" t="str">
        <f t="shared" si="142"/>
        <v>,</v>
      </c>
      <c r="P66" s="59" t="str">
        <f t="shared" si="4"/>
        <v>maj7</v>
      </c>
      <c r="Q66" s="60" t="str">
        <f t="shared" si="143"/>
        <v>,</v>
      </c>
      <c r="R66" s="61">
        <f t="shared" si="28"/>
        <v>20</v>
      </c>
      <c r="S66" s="56" t="str">
        <f t="shared" si="144"/>
        <v>)</v>
      </c>
      <c r="T66" s="62" t="str">
        <f t="shared" si="145"/>
        <v>(</v>
      </c>
      <c r="U66" s="63" t="str">
        <f t="shared" si="8"/>
        <v>Mi</v>
      </c>
      <c r="V66" s="64" t="str">
        <f t="shared" si="146"/>
        <v>,</v>
      </c>
      <c r="W66" s="65" t="str">
        <f t="shared" si="10"/>
        <v/>
      </c>
      <c r="X66" s="64" t="str">
        <f t="shared" si="147"/>
        <v>,</v>
      </c>
      <c r="Y66" s="64">
        <f t="shared" si="148"/>
        <v>250</v>
      </c>
      <c r="Z66" s="56" t="str">
        <f t="shared" si="149"/>
        <v>)</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1:40" ht="25.5" thickTop="1" thickBot="1" x14ac:dyDescent="0.4">
      <c r="C67" s="113" t="s">
        <v>1142</v>
      </c>
      <c r="D67" s="112"/>
      <c r="E67" s="52"/>
      <c r="F67" s="53"/>
      <c r="G67" s="53"/>
      <c r="H67" s="52"/>
      <c r="I67" s="52"/>
      <c r="J67" s="54"/>
      <c r="K67" s="54"/>
      <c r="L67" s="78" t="str">
        <f t="shared" si="140"/>
        <v xml:space="preserve">            { line: "sangre y agua., ", sC: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997</v>
      </c>
      <c r="C69" s="113" t="s">
        <v>1124</v>
      </c>
      <c r="D69" s="112" t="s">
        <v>1013</v>
      </c>
      <c r="E69" s="52" t="s">
        <v>1012</v>
      </c>
      <c r="F69" s="53"/>
      <c r="G69" s="53"/>
      <c r="H69" s="52"/>
      <c r="I69" s="52"/>
      <c r="J69" s="54"/>
      <c r="K69" s="54"/>
      <c r="L69" s="55" t="str">
        <f t="shared" si="140"/>
        <v xml:space="preserve">            { line: "MARÍA, MADRE MÍA,, (La,m,20)", sC: "ta as"},</v>
      </c>
      <c r="M69" s="56" t="str">
        <f t="shared" si="141"/>
        <v>(</v>
      </c>
      <c r="N69" s="57" t="str">
        <f t="shared" si="2"/>
        <v>La</v>
      </c>
      <c r="O69" s="58" t="str">
        <f t="shared" si="142"/>
        <v>,</v>
      </c>
      <c r="P69" s="59" t="str">
        <f t="shared" si="4"/>
        <v>m</v>
      </c>
      <c r="Q69" s="60" t="str">
        <f t="shared" si="143"/>
        <v>,</v>
      </c>
      <c r="R69" s="61">
        <f t="shared" si="28"/>
        <v>20</v>
      </c>
      <c r="S69" s="56" t="str">
        <f t="shared" si="144"/>
        <v>)</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1:40" ht="25.5" thickTop="1" thickBot="1" x14ac:dyDescent="0.4">
      <c r="B70" t="s">
        <v>999</v>
      </c>
      <c r="C70" s="113" t="s">
        <v>1125</v>
      </c>
      <c r="D70" s="112" t="s">
        <v>1015</v>
      </c>
      <c r="E70" s="52">
        <v>7</v>
      </c>
      <c r="F70" s="53" t="s">
        <v>1013</v>
      </c>
      <c r="G70" s="53" t="s">
        <v>1012</v>
      </c>
      <c r="H70" s="52"/>
      <c r="I70" s="52"/>
      <c r="J70" s="54"/>
      <c r="K70" s="54"/>
      <c r="L70" s="55" t="str">
        <f t="shared" si="140"/>
        <v xml:space="preserve">            { line: "MARÍA, MADRE NUESTRA:, (Sol,7,14)(La,m,250)", sC: "as"},</v>
      </c>
      <c r="M70" s="56" t="str">
        <f t="shared" si="141"/>
        <v>(</v>
      </c>
      <c r="N70" s="57" t="str">
        <f t="shared" si="2"/>
        <v>Sol</v>
      </c>
      <c r="O70" s="58" t="str">
        <f t="shared" si="142"/>
        <v>,</v>
      </c>
      <c r="P70" s="59">
        <f t="shared" si="4"/>
        <v>7</v>
      </c>
      <c r="Q70" s="60" t="str">
        <f t="shared" si="143"/>
        <v>,</v>
      </c>
      <c r="R70" s="61">
        <f t="shared" si="28"/>
        <v>14</v>
      </c>
      <c r="S70" s="56" t="str">
        <f t="shared" si="144"/>
        <v>)</v>
      </c>
      <c r="T70" s="62" t="str">
        <f t="shared" si="145"/>
        <v>(</v>
      </c>
      <c r="U70" s="63" t="str">
        <f t="shared" si="8"/>
        <v>La</v>
      </c>
      <c r="V70" s="64" t="str">
        <f t="shared" si="146"/>
        <v>,</v>
      </c>
      <c r="W70" s="65" t="str">
        <f t="shared" si="10"/>
        <v>m</v>
      </c>
      <c r="X70" s="64" t="str">
        <f t="shared" si="147"/>
        <v>,</v>
      </c>
      <c r="Y70" s="64">
        <f t="shared" si="148"/>
        <v>250</v>
      </c>
      <c r="Z70" s="56" t="str">
        <f t="shared" si="149"/>
        <v>)</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1:40" ht="25.5" thickTop="1" thickBot="1" x14ac:dyDescent="0.4">
      <c r="B71" t="s">
        <v>999</v>
      </c>
      <c r="C71" s="113" t="s">
        <v>1143</v>
      </c>
      <c r="D71" s="112" t="s">
        <v>1015</v>
      </c>
      <c r="E71" s="52"/>
      <c r="F71" s="53" t="s">
        <v>1011</v>
      </c>
      <c r="G71" s="53"/>
      <c r="H71" s="52"/>
      <c r="I71" s="52"/>
      <c r="J71" s="54"/>
      <c r="K71" s="54"/>
      <c r="L71" s="55" t="str">
        <f t="shared" si="140"/>
        <v xml:space="preserve">            { line: "TÚ ERES MADRE DE LA IGLESIA,, (Sol,,14)(Mi,,250)", sC: "as"},</v>
      </c>
      <c r="M71" s="56" t="str">
        <f t="shared" si="141"/>
        <v>(</v>
      </c>
      <c r="N71" s="57" t="str">
        <f t="shared" si="2"/>
        <v>Sol</v>
      </c>
      <c r="O71" s="58" t="str">
        <f t="shared" si="142"/>
        <v>,</v>
      </c>
      <c r="P71" s="59" t="str">
        <f t="shared" si="4"/>
        <v/>
      </c>
      <c r="Q71" s="60" t="str">
        <f t="shared" si="143"/>
        <v>,</v>
      </c>
      <c r="R71" s="61">
        <f t="shared" si="28"/>
        <v>14</v>
      </c>
      <c r="S71" s="56" t="str">
        <f t="shared" si="144"/>
        <v>)</v>
      </c>
      <c r="T71" s="62" t="str">
        <f t="shared" si="145"/>
        <v>(</v>
      </c>
      <c r="U71" s="63" t="str">
        <f t="shared" si="8"/>
        <v>Mi</v>
      </c>
      <c r="V71" s="64" t="str">
        <f t="shared" si="146"/>
        <v>,</v>
      </c>
      <c r="W71" s="65" t="str">
        <f t="shared" si="10"/>
        <v/>
      </c>
      <c r="X71" s="64" t="str">
        <f t="shared" si="147"/>
        <v>,</v>
      </c>
      <c r="Y71" s="64">
        <f t="shared" si="148"/>
        <v>250</v>
      </c>
      <c r="Z71" s="56" t="str">
        <f t="shared" si="149"/>
        <v>)</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2">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999</v>
      </c>
      <c r="C73" s="113" t="s">
        <v>1144</v>
      </c>
      <c r="D73" s="112" t="s">
        <v>1011</v>
      </c>
      <c r="E73" s="52">
        <v>7</v>
      </c>
      <c r="F73" s="53" t="s">
        <v>1129</v>
      </c>
      <c r="G73" s="53" t="s">
        <v>1130</v>
      </c>
      <c r="H73" s="52"/>
      <c r="I73" s="52"/>
      <c r="J73" s="54"/>
      <c r="K73" s="54"/>
      <c r="L73" s="55" t="str">
        <f t="shared" si="140"/>
        <v xml:space="preserve">            { line: "QUE NACE DEL COSTADO DE CRISTO, (Mi,7,20)(Fa,maj7,250)", sC: "as"},</v>
      </c>
      <c r="M73" s="56" t="str">
        <f t="shared" si="141"/>
        <v>(</v>
      </c>
      <c r="N73" s="57" t="str">
        <f t="shared" si="2"/>
        <v>Mi</v>
      </c>
      <c r="O73" s="58" t="str">
        <f t="shared" si="142"/>
        <v>,</v>
      </c>
      <c r="P73" s="59">
        <f t="shared" si="4"/>
        <v>7</v>
      </c>
      <c r="Q73" s="60" t="str">
        <f t="shared" si="143"/>
        <v>,</v>
      </c>
      <c r="R73" s="61">
        <f t="shared" si="28"/>
        <v>20</v>
      </c>
      <c r="S73" s="56" t="str">
        <f t="shared" si="144"/>
        <v>)</v>
      </c>
      <c r="T73" s="62" t="str">
        <f t="shared" si="145"/>
        <v>(</v>
      </c>
      <c r="U73" s="63" t="str">
        <f t="shared" si="8"/>
        <v>Fa</v>
      </c>
      <c r="V73" s="64" t="str">
        <f t="shared" si="146"/>
        <v>,</v>
      </c>
      <c r="W73" s="65" t="str">
        <f t="shared" si="10"/>
        <v>maj7</v>
      </c>
      <c r="X73" s="64" t="str">
        <f t="shared" si="147"/>
        <v>,</v>
      </c>
      <c r="Y73" s="64">
        <f t="shared" si="148"/>
        <v>250</v>
      </c>
      <c r="Z73" s="56" t="str">
        <f t="shared" si="149"/>
        <v>)</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1:40" ht="25.5" thickTop="1" thickBot="1" x14ac:dyDescent="0.4">
      <c r="B74" t="s">
        <v>999</v>
      </c>
      <c r="C74" s="113" t="s">
        <v>1145</v>
      </c>
      <c r="D74" s="112" t="s">
        <v>1011</v>
      </c>
      <c r="E74" s="52"/>
      <c r="F74" s="53"/>
      <c r="G74" s="53"/>
      <c r="H74" s="52"/>
      <c r="I74" s="52"/>
      <c r="J74" s="54"/>
      <c r="K74" s="54"/>
      <c r="L74" s="55" t="str">
        <f t="shared" si="140"/>
        <v xml:space="preserve">            { line: "COMO ESPOSA, NUEVA EVA., (Mi,,20)", sC: "as"},</v>
      </c>
      <c r="M74" s="56" t="str">
        <f t="shared" si="141"/>
        <v>(</v>
      </c>
      <c r="N74" s="57" t="str">
        <f t="shared" si="2"/>
        <v>Mi</v>
      </c>
      <c r="O74" s="58" t="str">
        <f t="shared" si="142"/>
        <v>,</v>
      </c>
      <c r="P74" s="59" t="str">
        <f t="shared" si="4"/>
        <v/>
      </c>
      <c r="Q74" s="60" t="str">
        <f t="shared" si="143"/>
        <v>,</v>
      </c>
      <c r="R74" s="61">
        <f t="shared" si="28"/>
        <v>20</v>
      </c>
      <c r="S74" s="56" t="str">
        <f t="shared" si="144"/>
        <v>)</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1:40" ht="25.5" thickTop="1" thickBot="1" x14ac:dyDescent="0.4">
      <c r="B75" t="s">
        <v>999</v>
      </c>
      <c r="C75" s="113" t="s">
        <v>1144</v>
      </c>
      <c r="D75" s="112" t="s">
        <v>1011</v>
      </c>
      <c r="E75" s="52">
        <v>7</v>
      </c>
      <c r="F75" s="53" t="s">
        <v>1129</v>
      </c>
      <c r="G75" s="53" t="s">
        <v>1130</v>
      </c>
      <c r="H75" s="52"/>
      <c r="I75" s="52"/>
      <c r="J75" s="54"/>
      <c r="K75" s="54"/>
      <c r="L75" s="78" t="str">
        <f t="shared" si="140"/>
        <v xml:space="preserve">            { line: "QUE NACE DEL COSTADO DE CRISTO, (Mi,7,20)(Fa,maj7,250)", sC: "as"},</v>
      </c>
      <c r="M75" s="56" t="str">
        <f t="shared" si="141"/>
        <v>(</v>
      </c>
      <c r="N75" s="57" t="str">
        <f t="shared" si="2"/>
        <v>Mi</v>
      </c>
      <c r="O75" s="58" t="str">
        <f t="shared" si="142"/>
        <v>,</v>
      </c>
      <c r="P75" s="59">
        <f t="shared" si="4"/>
        <v>7</v>
      </c>
      <c r="Q75" s="60" t="str">
        <f t="shared" si="143"/>
        <v>,</v>
      </c>
      <c r="R75" s="61">
        <f t="shared" si="28"/>
        <v>20</v>
      </c>
      <c r="S75" s="56" t="str">
        <f t="shared" si="144"/>
        <v>)</v>
      </c>
      <c r="T75" s="62" t="str">
        <f t="shared" si="145"/>
        <v>(</v>
      </c>
      <c r="U75" s="63" t="str">
        <f t="shared" si="8"/>
        <v>Fa</v>
      </c>
      <c r="V75" s="64" t="str">
        <f t="shared" si="146"/>
        <v>,</v>
      </c>
      <c r="W75" s="65" t="str">
        <f t="shared" si="10"/>
        <v>maj7</v>
      </c>
      <c r="X75" s="64" t="str">
        <f t="shared" si="147"/>
        <v>,</v>
      </c>
      <c r="Y75" s="64">
        <f t="shared" si="148"/>
        <v>250</v>
      </c>
      <c r="Z75" s="56" t="str">
        <f t="shared" si="149"/>
        <v>)</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1:40" ht="25.5" thickTop="1" thickBot="1" x14ac:dyDescent="0.4">
      <c r="B76" t="s">
        <v>999</v>
      </c>
      <c r="C76" s="113" t="s">
        <v>1145</v>
      </c>
      <c r="D76" s="112" t="s">
        <v>1011</v>
      </c>
      <c r="E76" s="52"/>
      <c r="F76" s="53"/>
      <c r="G76" s="53"/>
      <c r="H76" s="52"/>
      <c r="I76" s="52"/>
      <c r="J76" s="54"/>
      <c r="K76" s="54"/>
      <c r="L76" s="78" t="str">
        <f t="shared" si="140"/>
        <v xml:space="preserve">            { line: "COMO ESPOSA, NUEVA EVA., (Mi,,20)", sC: "as"},</v>
      </c>
      <c r="M76" s="56" t="str">
        <f t="shared" si="141"/>
        <v>(</v>
      </c>
      <c r="N76" s="57" t="str">
        <f t="shared" si="2"/>
        <v>Mi</v>
      </c>
      <c r="O76" s="58" t="str">
        <f t="shared" si="142"/>
        <v>,</v>
      </c>
      <c r="P76" s="59" t="str">
        <f t="shared" si="4"/>
        <v/>
      </c>
      <c r="Q76" s="60" t="str">
        <f t="shared" si="143"/>
        <v>,</v>
      </c>
      <c r="R76" s="61">
        <f t="shared" si="28"/>
        <v>20</v>
      </c>
      <c r="S76" s="56" t="str">
        <f t="shared" si="144"/>
        <v>)</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MARÍA, MADRE DE LA IGLESIA</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","""/audio/",C19,".mp3""",",")</f>
        <v xml:space="preserve">        audioSrc: "/audio/mariamadredelcaminoardiente.mp3",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"/resucito/src/index.html?canto=mariamadredelaiglesia"</v>
      </c>
      <c r="L26" s="48" t="str">
        <f ca="1">_xlfn.CONCAT("        ant: ",C26,",")</f>
        <v xml:space="preserve">        ant: "/resucito/src/index.html?canto=mariamadredelaiglesia",</v>
      </c>
    </row>
    <row r="27" spans="1:40" ht="23.25" x14ac:dyDescent="0.25">
      <c r="B27">
        <f ca="1">+C1+1</f>
        <v>113</v>
      </c>
      <c r="C27" t="str">
        <f ca="1">VLOOKUP(B27,Table4[],13,FALSE)</f>
        <v>"/resucito/src/index.html?canto=mariapequenamaria"</v>
      </c>
      <c r="L27" s="48" t="str">
        <f ca="1">_xlfn.CONCAT("        sig: ",C27,",")</f>
        <v xml:space="preserve">        sig: "/resucito/src/index.html?canto=mariapequenamaria",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1050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MARÍA, MADRE DEL CAMINO ARDIENTE</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PEQUEÑA MARÍA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25" x14ac:dyDescent="0.25">
      <c r="C8" t="str">
        <f ca="1">PROPER(L1)</f>
        <v>María, Pequeña María</v>
      </c>
      <c r="L8" s="48" t="str">
        <f ca="1">_xlfn.CONCAT("        tt: ","""",C8,"""",",")</f>
        <v xml:space="preserve">        tt: "María, Pequeña María",</v>
      </c>
    </row>
    <row r="9" spans="2:32" ht="23.25" x14ac:dyDescent="0.25">
      <c r="C9" t="str">
        <f ca="1">PROPER(L1)</f>
        <v>María, Pequeña María</v>
      </c>
      <c r="L9" s="48" t="str">
        <f ca="1">_xlfn.CONCAT("        title: ","""",C9,"""",",")</f>
        <v xml:space="preserve">        title: "María, Pequeña María",</v>
      </c>
    </row>
    <row r="10" spans="2:32" ht="23.25" x14ac:dyDescent="0.25">
      <c r="C10" t="str">
        <f ca="1">VLOOKUP(C1,Table223[],4,FALSE)</f>
        <v>Himno a la Virgen María (Kiko Argüello)</v>
      </c>
      <c r="L10" s="48" t="str">
        <f ca="1">_xlfn.CONCAT("        ","subtitle: ","""",C10,"""",",")</f>
        <v xml:space="preserve">        subtitle: "Himno a la Virgen María (Kiko Argüello)",</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113</v>
      </c>
      <c r="L16" s="48" t="str">
        <f ca="1">_xlfn.CONCAT("        dbno: ","""",C16,"""",",")</f>
        <v xml:space="preserve">        dbno: "113",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mariapequenamaria</v>
      </c>
      <c r="L19" s="48" t="str">
        <f ca="1">_xlfn.CONCAT("        audioSrc: ","""/audio/",C19,".mp3""",",")</f>
        <v xml:space="preserve">        audioSrc: "/audio/mariapequenamaria.mp3",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112</v>
      </c>
      <c r="C26" t="str">
        <f ca="1">VLOOKUP(B26,Table4[],13,FALSE)</f>
        <v>"/resucito/src/index.html?canto=mariamadredelcaminoardiente"</v>
      </c>
      <c r="L26" s="48" t="str">
        <f ca="1">_xlfn.CONCAT("        ant: ",C26,",")</f>
        <v xml:space="preserve">        ant: "/resucito/src/index.html?canto=mariamadredelcaminoardiente",</v>
      </c>
    </row>
    <row r="27" spans="1:40" ht="23.25" x14ac:dyDescent="0.25">
      <c r="B27">
        <f ca="1">+C1+1</f>
        <v>114</v>
      </c>
      <c r="C27" t="str">
        <f ca="1">VLOOKUP(B27,Table4[],13,FALSE)</f>
        <v>"/resucito/src/index.html?canto=meensenaraselcaminodelavida"</v>
      </c>
      <c r="L27" s="48" t="str">
        <f ca="1">_xlfn.CONCAT("        sig: ",C27,",")</f>
        <v xml:space="preserve">        sig: "/resucito/src/index.html?canto=meensenaraselcaminodelavida",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MARÍA, PEQUEÑA MARÍA</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2025-09-03T21:58:34Z</dcterms:modified>
</cp:coreProperties>
</file>