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09C9A861-E790-4E5B-8E4B-CAD0F1829169}" xr6:coauthVersionLast="47" xr6:coauthVersionMax="47" xr10:uidLastSave="{00000000-0000-0000-0000-000000000000}"/>
  <bookViews>
    <workbookView xWindow="-105" yWindow="0" windowWidth="32010" windowHeight="20985" firstSheet="34" activeTab="38"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GLORIA A DIOS EN LO ALTO DEL CI" sheetId="19" r:id="rId14"/>
    <sheet name="SANTO PALOMERAS 65 " sheetId="12" r:id="rId15"/>
    <sheet name="SANTO MELODÍA HEBRAICA" sheetId="13" r:id="rId16"/>
    <sheet name="Santo Palestina 74" sheetId="15" r:id="rId17"/>
    <sheet name="Santo Roma 77" sheetId="16" r:id="rId18"/>
    <sheet name="SANTO 1982" sheetId="17" r:id="rId19"/>
    <sheet name="SANTO 1988" sheetId="9" r:id="rId20"/>
    <sheet name="DICE EL SEÑOR A MI SEÑOR" sheetId="10" r:id="rId21"/>
    <sheet name="DICHOSO EL HOMBRE" sheetId="11"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 name="No" sheetId="34" r:id="rId30"/>
    <sheet name="ACLAMACIONES A LA ORACIÓN DE LO" sheetId="33" r:id="rId31"/>
    <sheet name="No (2)" sheetId="37" r:id="rId32"/>
    <sheet name="ALELUYA PASCUAL" sheetId="36" r:id="rId33"/>
    <sheet name="ANTÍFONA PARA EL EVANGELIO" sheetId="38" r:id="rId34"/>
    <sheet name="BENDICIÓN DEL AGUA" sheetId="42" r:id="rId35"/>
    <sheet name="BENDICIÓN DEL AGUA p1" sheetId="39" r:id="rId36"/>
    <sheet name="BENDICIÓN DEL AGUA p2" sheetId="40" r:id="rId37"/>
    <sheet name="No (3)" sheetId="44" r:id="rId38"/>
    <sheet name="CELEBRACIÓN PENITENCIAL (BENDIC" sheetId="43" r:id="rId39"/>
    <sheet name="MARIA, MADRE MÍA" sheetId="35" r:id="rId40"/>
  </sheets>
  <functionGroups builtInGroupCount="19"/>
  <externalReferences>
    <externalReference r:id="rId41"/>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01" i="44" l="1"/>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9" i="44" l="1"/>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L88" i="44" l="1"/>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AK46" i="33" l="1"/>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7" i="34" l="1"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C19" i="34" l="1"/>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1" i="36" l="1"/>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C27" i="36" l="1"/>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2" i="43" l="1"/>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L74" i="43" l="1"/>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9" i="43" l="1"/>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<sst xmlns="http://schemas.openxmlformats.org/spreadsheetml/2006/main" count="12583" uniqueCount="2538">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</sst>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2"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4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D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F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0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1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3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4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5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D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E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F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20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1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AF64A443-22D7-4C92-9FA5-0DBF0CD290D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E2D9C6EE-8537-4421-9374-D533C9E6F48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D6DD91DD-AAE4-4E52-B916-5960F4835F6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4F596BF7-35D7-43D0-8A00-B73377204AA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23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0">
      <calculatedColumnFormula>_xlfn.CONCAT("""/src/index.html?canto=",VLOOKUP(B3,'Index Web'!A$3:N$234,13,FALSE),"""")</calculatedColumnFormula>
    </tableColumn>
    <tableColumn id="14" xr3:uid="{4DF9EE73-E079-4879-9881-92C06EC854B5}" name="content"/>
    <tableColumn id="15" xr3:uid="{31FF46B9-0C3A-4460-A69C-057DE317833E}" name="content8" dataDxfId="25">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4"/>
    <tableColumn id="2" xr3:uid="{4FB9CD12-D9BF-4BB5-9C1C-DB7D977D5610}" name="id"/>
    <tableColumn id="17" xr3:uid="{C88D8CC7-A07B-4975-9C8A-0AB461DFEFD1}" name="NameNoSpace" dataDxfId="23">
      <calculatedColumnFormula>_xlfn.CONCAT("""",VLOOKUP(B3,'Index Web'!A$3:O$234,13,FALSE),"""",",")</calculatedColumnFormula>
    </tableColumn>
    <tableColumn id="5" xr3:uid="{19F27E10-5766-4AF0-AFA2-4D6B65192336}" name="titulo" dataDxfId="22">
      <calculatedColumnFormula>_xlfn.CONCAT("""titulo""",": ","""",VLOOKUP(B3,'Index Web'!A$3:L$234,3,FALSE),"""",",")</calculatedColumnFormula>
    </tableColumn>
    <tableColumn id="7" xr3:uid="{D7DB8BA2-4BAE-4EF4-8D6B-863949C200C5}" name="salmo" dataDxfId="21">
      <calculatedColumnFormula>_xlfn.CONCAT("""salmo""",": ","""",VLOOKUP(B3,'Index Web'!A$3:L$234,4,FALSE),"""",",")</calculatedColumnFormula>
    </tableColumn>
    <tableColumn id="8" xr3:uid="{D7FA7BF8-5643-46F4-A3A0-4F10CBCBABA4}" name="Letras" dataDxfId="20">
      <calculatedColumnFormula>_xlfn.CONCAT("""letra""",": ","""",Table46[[#This Row],[Pg]],"|",VLOOKUP(B3,'Index Web'!A$3:O$234,15,FALSE)," ",VLOOKUP(B3,'Index Web'!A$3:O$234,13,FALSE),"""",",")</calculatedColumnFormula>
    </tableColumn>
    <tableColumn id="9" xr3:uid="{5FFA4A0A-9793-475A-82C7-EC35DDF546F2}" name="URL" dataDxfId="19">
      <calculatedColumnFormula>_xlfn.CONCAT("""archivo""",": ","""/resucito/src/index.html?canto=",VLOOKUP(B3,'Index Web'!A$3:N$234,13,FALSE),"""","}," )</calculatedColumnFormula>
    </tableColumn>
    <tableColumn id="18" xr3:uid="{6382534F-A5A4-41B1-8CBD-A9F185BC6028}" name="Contenido del Codigo" dataDxfId="18">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7"/>
    <tableColumn id="8" xr3:uid="{4484E5BD-85F9-49B3-8159-A5F363A24A95}" name="#" dataDxfId="16"/>
    <tableColumn id="1" xr3:uid="{D0672F18-3159-49E1-8031-1268B2A7BCB0}" name="id" dataDxfId="15">
      <calculatedColumnFormula>LOWER(_xlfn.CONCAT("ait",LEFT(E3,1)&amp;"s"&amp;F3&amp;G3))</calculatedColumnFormula>
    </tableColumn>
    <tableColumn id="2" xr3:uid="{239EEF76-F266-47F9-896F-3468C591E21C}" name="Tiempo" dataDxfId="14"/>
    <tableColumn id="3" xr3:uid="{A1C4D23C-0C03-465D-8CEF-860B185DECE0}" name="semana" dataDxfId="13"/>
    <tableColumn id="4" xr3:uid="{7C51504E-1653-4D6E-A44D-F60A54219A9C}" name="año" dataDxfId="12"/>
    <tableColumn id="5" xr3:uid="{653D1794-2D0D-4580-924D-D984A93D7975}" name="Aleluya Año C" dataDxfId="11"/>
    <tableColumn id="6" xr3:uid="{6018AA85-97F0-4940-81A6-6DD5C902B9D3}" name="Cita" dataDxfId="10"/>
    <tableColumn id="7" xr3:uid="{CD0C27F9-009D-48F4-A544-BD4FE1BBC834}" name="Estado" dataDxfId="9"/>
    <tableColumn id="9" xr3:uid="{046E3B88-C5A8-418F-8E62-973B229E4021}" name="Column1" dataDxfId="8">
      <calculatedColumnFormula>_xlfn.CONCAT(Table378[[#This Row],[id]]," ",Table378[[#This Row],[Aleluya Año C]]," ",Table378[[#This Row],[Cita]])</calculatedColumnFormula>
    </tableColumn>
    <tableColumn id="10" xr3:uid="{F7722EB0-BC07-4972-9F6F-8E75127DF174}" name="code2" dataDxfId="7"/>
    <tableColumn id="11" xr3:uid="{0C1145F6-7226-4158-BB3E-4947092C5BA7}" name="Column2" dataDxfId="6">
      <calculatedColumnFormula>Table378[[#This Row],[code2]]=N3</calculatedColumnFormula>
    </tableColumn>
    <tableColumn id="12" xr3:uid="{E4D2CB7C-B84B-4B4F-A79B-61FEB7639713}" name="Column3"/>
    <tableColumn id="13" xr3:uid="{9322167A-402B-498E-93CB-BFD4A3597D6C}" name="Declarar en Content.js" dataDxfId="5"/>
    <tableColumn id="15" xr3:uid="{AB8DA053-28FC-45C6-BEBA-8F654C560AAD}" name="Column5" dataDxfId="4">
      <calculatedColumnFormula>LOWER(_xlfn.CONCAT("ait",LEFT(E3,1)&amp;"s"))</calculatedColumnFormula>
    </tableColumn>
    <tableColumn id="16" xr3:uid="{BFB2593B-CE40-4C1E-AFA7-2E4D87EC765F}" name="Column6" dataDxfId="3">
      <calculatedColumnFormula>_xlfn.CONCAT("cp aitos1c.css ",Table378[[#This Row],[Code]],".css")</calculatedColumnFormula>
    </tableColumn>
    <tableColumn id="17" xr3:uid="{EC82CE4B-7694-400D-BCB1-C1990FCBA0C6}" name="Column7" dataDxfId="2">
      <calculatedColumnFormula>_xlfn.CONCAT("{","""","id","""",":" )</calculatedColumnFormula>
    </tableColumn>
    <tableColumn id="18" xr3:uid="{24E435D4-4C38-4920-A62F-55427311C4C5}" name="Column8" dataDxfId="1">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38" t="str" cm="1">
        <f t="array" aca="1" ref="C1" ca="1">MID(CELL("filename", B1), FIND("]", CELL("filename", B1)) + 1, 255)</f>
        <v>Indice</v>
      </c>
      <c r="D1" s="138"/>
      <c r="E1" s="138"/>
      <c r="F1" s="138"/>
      <c r="G1" s="138"/>
      <c r="H1" s="138"/>
    </row>
    <row r="2" spans="1:8" ht="26.1" customHeight="1" x14ac:dyDescent="0.45">
      <c r="A2" s="36" t="s">
        <v>1124</v>
      </c>
      <c r="B2" s="36"/>
      <c r="C2" s="36"/>
      <c r="D2" s="36"/>
      <c r="E2" s="36"/>
      <c r="F2" s="37"/>
      <c r="G2" s="37"/>
      <c r="H2" s="37"/>
    </row>
    <row r="3" spans="1:8" ht="26.1" customHeight="1" x14ac:dyDescent="0.45">
      <c r="A3" s="36" t="s">
        <v>2341</v>
      </c>
      <c r="B3" s="36"/>
      <c r="C3" s="36"/>
      <c r="D3" s="36"/>
      <c r="E3" s="36"/>
      <c r="F3" s="37"/>
      <c r="G3" s="37"/>
      <c r="H3" s="37"/>
    </row>
    <row r="4" spans="1:8" ht="26.1" customHeight="1" x14ac:dyDescent="0.45">
      <c r="A4" s="36" t="s">
        <v>2528</v>
      </c>
      <c r="B4" s="36"/>
      <c r="C4" s="36"/>
      <c r="D4" s="36"/>
      <c r="E4" s="36"/>
      <c r="F4" s="37"/>
      <c r="G4" s="37"/>
      <c r="H4" s="37"/>
    </row>
    <row r="5" spans="1:8" ht="26.1" customHeight="1" x14ac:dyDescent="0.45">
      <c r="A5" s="36" t="s">
        <v>1200</v>
      </c>
      <c r="B5" s="36"/>
      <c r="C5" s="36"/>
      <c r="D5" s="36"/>
      <c r="E5" s="36"/>
      <c r="F5" s="37"/>
      <c r="G5" s="37"/>
      <c r="H5" s="37"/>
    </row>
    <row r="6" spans="1:8" ht="26.1" customHeight="1" x14ac:dyDescent="0.45">
      <c r="A6" s="36" t="s">
        <v>2321</v>
      </c>
      <c r="B6" s="36"/>
      <c r="C6" s="36"/>
      <c r="D6" s="36"/>
      <c r="E6" s="36"/>
      <c r="F6" s="37"/>
      <c r="G6" s="37"/>
      <c r="H6" s="37"/>
    </row>
    <row r="7" spans="1:8" ht="26.1" customHeight="1" x14ac:dyDescent="0.45">
      <c r="A7" s="36" t="s">
        <v>979</v>
      </c>
      <c r="B7" s="36"/>
      <c r="C7" s="36"/>
      <c r="D7" s="36"/>
      <c r="E7" s="36"/>
      <c r="F7" s="37"/>
      <c r="G7" s="37"/>
      <c r="H7" s="37"/>
    </row>
    <row r="8" spans="1:8" ht="26.1" customHeight="1" x14ac:dyDescent="0.45">
      <c r="A8" s="36" t="s">
        <v>1448</v>
      </c>
      <c r="B8" s="36"/>
      <c r="C8" s="36"/>
      <c r="D8" s="36"/>
      <c r="E8" s="36"/>
      <c r="F8" s="37"/>
      <c r="G8" s="37"/>
      <c r="H8" s="37"/>
    </row>
    <row r="9" spans="1:8" ht="26.1" customHeight="1" x14ac:dyDescent="0.45">
      <c r="A9" s="36" t="s">
        <v>980</v>
      </c>
      <c r="B9" s="36"/>
      <c r="C9" s="36"/>
      <c r="D9" s="36"/>
      <c r="E9" s="36"/>
      <c r="F9" s="37"/>
      <c r="G9" s="37"/>
      <c r="H9" s="37"/>
    </row>
    <row r="10" spans="1:8" ht="26.1" customHeight="1" x14ac:dyDescent="0.45">
      <c r="A10" s="36" t="s">
        <v>981</v>
      </c>
      <c r="B10" s="36"/>
      <c r="C10" s="36"/>
      <c r="D10" s="36"/>
      <c r="E10" s="37"/>
      <c r="F10" s="37"/>
      <c r="G10" s="37"/>
      <c r="H10" s="37"/>
    </row>
    <row r="11" spans="1:8" ht="26.1" customHeight="1" x14ac:dyDescent="0.45">
      <c r="A11" s="36" t="s">
        <v>982</v>
      </c>
      <c r="B11" s="36"/>
      <c r="C11" s="36"/>
      <c r="D11" s="36"/>
      <c r="E11" s="37"/>
      <c r="F11" s="37"/>
      <c r="G11" s="37"/>
      <c r="H11" s="37"/>
    </row>
    <row r="12" spans="1:8" ht="26.1" customHeight="1" x14ac:dyDescent="0.45">
      <c r="A12" s="36" t="s">
        <v>1076</v>
      </c>
      <c r="B12" s="36"/>
      <c r="C12" s="36"/>
      <c r="D12" s="36"/>
      <c r="E12" s="37"/>
      <c r="F12" s="37"/>
      <c r="G12" s="37"/>
      <c r="H12" s="37"/>
    </row>
    <row r="13" spans="1:8" ht="26.1" customHeight="1" x14ac:dyDescent="0.45">
      <c r="A13" s="36" t="s">
        <v>1197</v>
      </c>
      <c r="B13" s="36"/>
      <c r="C13" s="36"/>
      <c r="D13" s="36"/>
      <c r="E13" s="37"/>
      <c r="F13" s="37"/>
      <c r="G13" s="37"/>
      <c r="H13" s="37"/>
    </row>
    <row r="14" spans="1:8" ht="26.1" customHeight="1" x14ac:dyDescent="0.45">
      <c r="A14" s="36" t="s">
        <v>1198</v>
      </c>
      <c r="B14" s="36"/>
      <c r="C14" s="36"/>
      <c r="D14" s="36"/>
      <c r="E14" s="37"/>
      <c r="F14" s="37"/>
      <c r="G14" s="37"/>
      <c r="H14" s="37"/>
    </row>
    <row r="15" spans="1:8" ht="26.1" customHeight="1" x14ac:dyDescent="0.45">
      <c r="A15" s="36" t="s">
        <v>1121</v>
      </c>
      <c r="B15" s="36"/>
      <c r="C15" s="36"/>
      <c r="D15" s="36"/>
      <c r="E15" s="37"/>
      <c r="F15" s="37"/>
      <c r="G15" s="37"/>
      <c r="H15" s="37"/>
    </row>
    <row r="16" spans="1:8" ht="26.1" customHeight="1" x14ac:dyDescent="0.45">
      <c r="A16" s="36" t="s">
        <v>1122</v>
      </c>
      <c r="B16" s="36"/>
      <c r="C16" s="36"/>
      <c r="D16" s="36"/>
      <c r="E16" s="37"/>
      <c r="F16" s="37"/>
      <c r="G16" s="37"/>
      <c r="H16" s="37"/>
    </row>
    <row r="17" spans="1:8" ht="26.1" customHeight="1" x14ac:dyDescent="0.45">
      <c r="A17" s="36" t="s">
        <v>227</v>
      </c>
      <c r="B17" s="36"/>
      <c r="C17" s="36"/>
      <c r="D17" s="36"/>
      <c r="E17" s="37"/>
      <c r="F17" s="37"/>
      <c r="G17" s="37"/>
      <c r="H17" s="37"/>
    </row>
    <row r="18" spans="1:8" ht="26.1" customHeight="1" x14ac:dyDescent="0.45">
      <c r="A18" s="36" t="s">
        <v>228</v>
      </c>
      <c r="B18" s="36"/>
      <c r="C18" s="36"/>
      <c r="D18" s="36"/>
      <c r="E18" s="37"/>
      <c r="F18" s="37"/>
      <c r="G18" s="37"/>
      <c r="H18" s="37"/>
    </row>
    <row r="19" spans="1:8" ht="26.1" customHeight="1" x14ac:dyDescent="0.45">
      <c r="A19" s="36" t="s">
        <v>1154</v>
      </c>
      <c r="B19" s="36"/>
      <c r="C19" s="36"/>
      <c r="D19" s="36"/>
      <c r="E19" s="37"/>
      <c r="F19" s="37"/>
      <c r="G19" s="37"/>
      <c r="H19" s="37"/>
    </row>
    <row r="20" spans="1:8" ht="24" x14ac:dyDescent="0.45">
      <c r="A20" s="36" t="s">
        <v>1123</v>
      </c>
      <c r="B20" s="36"/>
      <c r="C20" s="36"/>
      <c r="D20" s="36"/>
      <c r="E20" s="36"/>
      <c r="F20" s="36"/>
      <c r="G20" s="36"/>
      <c r="H20" s="36"/>
    </row>
    <row r="21" spans="1:8" ht="24" x14ac:dyDescent="0.45">
      <c r="A21" s="36" t="s">
        <v>1077</v>
      </c>
      <c r="B21" s="36"/>
      <c r="C21" s="36"/>
      <c r="D21" s="36"/>
      <c r="E21" s="36"/>
      <c r="F21" s="36"/>
      <c r="G21" s="36"/>
      <c r="H21" s="36"/>
    </row>
    <row r="22" spans="1:8" ht="24" x14ac:dyDescent="0.45">
      <c r="A22" s="36" t="s">
        <v>1047</v>
      </c>
      <c r="B22" s="36"/>
      <c r="C22" s="36"/>
      <c r="D22" s="36"/>
      <c r="E22" s="36"/>
      <c r="F22" s="36"/>
      <c r="G22" s="36"/>
      <c r="H22" s="36"/>
    </row>
    <row r="23" spans="1:8" ht="24" x14ac:dyDescent="0.45">
      <c r="A23" s="36" t="s">
        <v>1196</v>
      </c>
      <c r="B23" s="36"/>
      <c r="C23" s="36"/>
      <c r="D23" s="36"/>
      <c r="E23" s="36"/>
      <c r="F23" s="36"/>
      <c r="G23" s="36"/>
      <c r="H23" s="36"/>
    </row>
    <row r="24" spans="1:8" ht="24" x14ac:dyDescent="0.45">
      <c r="A24" s="36" t="s">
        <v>1188</v>
      </c>
      <c r="B24" s="36"/>
      <c r="C24" s="36"/>
      <c r="D24" s="36"/>
      <c r="E24" s="36"/>
      <c r="F24" s="36"/>
      <c r="G24" s="36"/>
      <c r="H24" s="36"/>
    </row>
    <row r="25" spans="1:8" ht="24" x14ac:dyDescent="0.45">
      <c r="A25" s="36" t="s">
        <v>2374</v>
      </c>
      <c r="B25" s="36"/>
      <c r="C25" s="36"/>
      <c r="D25" s="36"/>
      <c r="E25" s="36"/>
      <c r="F25" s="36"/>
      <c r="G25" s="36"/>
      <c r="H25" s="36"/>
    </row>
    <row r="26" spans="1:8" ht="24" x14ac:dyDescent="0.45">
      <c r="A26" s="36" t="s">
        <v>2342</v>
      </c>
      <c r="B26" s="36"/>
      <c r="C26" s="36"/>
      <c r="D26" s="36"/>
      <c r="E26" s="36"/>
      <c r="F26" s="36"/>
      <c r="G26" s="36"/>
      <c r="H26" s="36"/>
    </row>
    <row r="27" spans="1:8" ht="24" x14ac:dyDescent="0.45">
      <c r="A27" s="36" t="s">
        <v>2375</v>
      </c>
      <c r="B27" s="36"/>
      <c r="C27" s="36"/>
      <c r="D27" s="36"/>
      <c r="E27" s="36"/>
      <c r="F27" s="36"/>
      <c r="G27" s="36"/>
      <c r="H27" s="36"/>
    </row>
    <row r="28" spans="1:8" ht="24" x14ac:dyDescent="0.45">
      <c r="A28" s="36" t="s">
        <v>2337</v>
      </c>
      <c r="B28" s="36"/>
      <c r="C28" s="36"/>
      <c r="D28" s="36"/>
      <c r="E28" s="36"/>
      <c r="F28" s="36"/>
      <c r="G28" s="36"/>
      <c r="H28" s="36"/>
    </row>
    <row r="29" spans="1:8" ht="24" x14ac:dyDescent="0.45">
      <c r="A29" s="36" t="s">
        <v>2376</v>
      </c>
      <c r="B29" s="36"/>
      <c r="C29" s="36"/>
      <c r="D29" s="36"/>
      <c r="E29" s="36"/>
      <c r="F29" s="36"/>
      <c r="G29" s="36"/>
      <c r="H29" s="36"/>
    </row>
    <row r="30" spans="1:8" ht="24" x14ac:dyDescent="0.45">
      <c r="A30" s="36" t="s">
        <v>2529</v>
      </c>
      <c r="B30" s="36"/>
      <c r="C30" s="36"/>
      <c r="D30" s="36"/>
      <c r="E30" s="36"/>
      <c r="F30" s="36"/>
      <c r="G30" s="36"/>
      <c r="H30" s="36"/>
    </row>
    <row r="31" spans="1:8" ht="24" x14ac:dyDescent="0.45">
      <c r="A31" s="36" t="s">
        <v>2530</v>
      </c>
      <c r="B31" s="36"/>
      <c r="C31" s="36"/>
      <c r="D31" s="36"/>
      <c r="E31" s="36"/>
      <c r="F31" s="36"/>
      <c r="G31" s="36"/>
      <c r="H31" s="36"/>
    </row>
    <row r="32" spans="1:8" ht="24" x14ac:dyDescent="0.45">
      <c r="A32" s="36" t="s">
        <v>2531</v>
      </c>
      <c r="B32" s="36"/>
      <c r="C32" s="36"/>
      <c r="D32" s="36"/>
      <c r="E32" s="36"/>
      <c r="F32" s="36"/>
      <c r="G32" s="36"/>
      <c r="H32" s="36"/>
    </row>
    <row r="33" spans="1:8" ht="24" x14ac:dyDescent="0.45">
      <c r="A33" s="36" t="s">
        <v>2532</v>
      </c>
      <c r="B33" s="36"/>
      <c r="C33" s="36"/>
      <c r="D33" s="36"/>
      <c r="E33" s="36"/>
      <c r="F33" s="36"/>
      <c r="G33" s="36"/>
      <c r="H33" s="36"/>
    </row>
    <row r="34" spans="1:8" ht="24" x14ac:dyDescent="0.45">
      <c r="A34" s="36" t="s">
        <v>2533</v>
      </c>
      <c r="B34" s="36"/>
      <c r="C34" s="36"/>
      <c r="D34" s="36"/>
      <c r="E34" s="36"/>
      <c r="F34" s="36"/>
      <c r="G34" s="36"/>
      <c r="H34" s="36"/>
    </row>
    <row r="35" spans="1:8" ht="24" x14ac:dyDescent="0.45">
      <c r="A35" s="36" t="s">
        <v>2534</v>
      </c>
      <c r="B35" s="36"/>
      <c r="C35" s="36"/>
      <c r="D35" s="36"/>
      <c r="E35" s="36"/>
      <c r="F35" s="36"/>
      <c r="G35" s="36"/>
      <c r="H35" s="36"/>
    </row>
    <row r="36" spans="1:8" ht="24" x14ac:dyDescent="0.45">
      <c r="A36" s="36" t="s">
        <v>2535</v>
      </c>
      <c r="B36" s="36"/>
      <c r="C36" s="36"/>
      <c r="D36" s="36"/>
      <c r="E36" s="36"/>
      <c r="F36" s="36"/>
      <c r="G36" s="36"/>
      <c r="H36" s="36"/>
    </row>
    <row r="37" spans="1:8" ht="24" x14ac:dyDescent="0.45">
      <c r="A37" s="36" t="s">
        <v>2536</v>
      </c>
      <c r="B37" s="36"/>
      <c r="C37" s="36"/>
      <c r="D37" s="36"/>
      <c r="E37" s="36"/>
      <c r="F37" s="36"/>
      <c r="G37" s="36"/>
      <c r="H37" s="36"/>
    </row>
    <row r="38" spans="1:8" ht="24" x14ac:dyDescent="0.45">
      <c r="A38" s="36" t="s">
        <v>2537</v>
      </c>
      <c r="B38" s="36"/>
      <c r="C38" s="36"/>
      <c r="D38" s="36"/>
      <c r="E38" s="36"/>
      <c r="F38" s="36"/>
      <c r="G38" s="36"/>
      <c r="H38" s="36"/>
    </row>
    <row r="39" spans="1:8" ht="24" x14ac:dyDescent="0.45">
      <c r="A39" s="36" t="s">
        <v>1078</v>
      </c>
      <c r="B39" s="36"/>
      <c r="C39" s="36"/>
      <c r="D39" s="36"/>
      <c r="E39" s="36"/>
      <c r="F39" s="36"/>
      <c r="G39" s="36"/>
      <c r="H39" s="36"/>
    </row>
    <row r="40" spans="1:8" ht="24" x14ac:dyDescent="0.45">
      <c r="A40" s="36"/>
      <c r="B40" s="36"/>
      <c r="C40" s="36"/>
      <c r="D40" s="36"/>
      <c r="E40" s="36"/>
      <c r="F40" s="36"/>
      <c r="G40" s="36"/>
      <c r="H40" s="36"/>
    </row>
  </sheetData>
  <mergeCells count="1">
    <mergeCell ref="C1:H1"/>
  </mergeCells>
  <hyperlinks>
    <hyperlink ref="A2" location="'code'!A3" display="'code'!A3" xr:uid="{20CA3F1B-FB4A-4E4B-B2CF-472E367DF24D}"/>
    <hyperlink ref="A3" location="'Aleluya Interleccional (2)'!A3" display="'Aleluya Interleccional (2)'!A3" xr:uid="{A43A6A04-A74A-4456-A48C-19E1DE88ABB6}"/>
    <hyperlink ref="A4" location="'BOCETO2'!A3" display="'BOCETO2'!A3" xr:uid="{15BB3816-983F-4C8B-934B-7052EF8002F2}"/>
    <hyperlink ref="A5" location="'Aleluya'!A3" display="'Aleluya'!A3" xr:uid="{2DC5F178-EE3D-4B24-A2C4-7ACD162A6E4D}"/>
    <hyperlink ref="A6" location="'Sheet1'!A3" display="'Sheet1'!A3" xr:uid="{B2E27C3B-23B0-424D-B858-67F971D1ACEA}"/>
    <hyperlink ref="A7" location="'Index'!A3" display="'Index'!A3" xr:uid="{B595E351-6D4F-4443-A8FA-05A63DFBBF1C}"/>
    <hyperlink ref="A8" location="'Aleluya-NoOrganizado'!A3" display="'Aleluya-NoOrganizado'!A3" xr:uid="{876CE5AA-88F4-4324-91D6-10A7FDB40D00}"/>
    <hyperlink ref="A9" location="'Index Web'!A3" display="'Index Web'!A3" xr:uid="{A2377F7C-0282-44A5-BA8F-91064E96B2F2}"/>
    <hyperlink ref="A10" location="'cantosJS'!A3" display="'cantosJS'!A3" xr:uid="{5F57B1F5-E9A0-4BEB-8DF1-2CB93D40209C}"/>
    <hyperlink ref="A11" location="'Find'!A3" display="'Find'!A3" xr:uid="{3E420412-1EA1-4FF0-93D5-552AA8A689DF}"/>
    <hyperlink ref="A12" location="'html'!A3" display="'html'!A3" xr:uid="{A6AD8BB4-CA2A-425F-B62D-6C98FA1C5F08}"/>
    <hyperlink ref="A13" location="'ALELUYA INTERLECCIONAL s22'!A3" display="'ALELUYA INTERLECCIONAL s22'!A3" xr:uid="{A136DE69-0D2E-4692-B6CC-A52F059EF5F1}"/>
    <hyperlink ref="A14" location="'GLORIA A DIOS EN LO ALTO DEL CI'!A3" display="'GLORIA A DIOS EN LO ALTO DEL CI'!A3" xr:uid="{912C2FF4-818D-4DD6-BDA8-19F05CCB80CA}"/>
    <hyperlink ref="A15" location="'SANTO PALOMERAS 65 '!A3" display="'SANTO PALOMERAS 65 '!A3" xr:uid="{F568DE06-22D0-42A6-B678-55E5F7E9AA10}"/>
    <hyperlink ref="A16" location="'SANTO MELODÍA HEBRAICA'!A3" display="'SANTO MELODÍA HEBRAICA'!A3" xr:uid="{C6CCF413-4058-4CE6-84CD-D3E5049C6183}"/>
    <hyperlink ref="A17" location="'Santo Palestina 74'!A3" display="'Santo Palestina 74'!A3" xr:uid="{BF3411B1-7962-4964-A6CA-C24DD31D8A82}"/>
    <hyperlink ref="A18" location="'Santo Roma 77'!A3" display="'Santo Roma 77'!A3" xr:uid="{7D637A8B-BDC3-43F2-B100-BC4AD4573E8F}"/>
    <hyperlink ref="A19" location="'SANTO 1982'!A3" display="'SANTO 1982'!A3" xr:uid="{B93E08A9-8A1A-4D77-BA4A-F3A556237738}"/>
    <hyperlink ref="A20" location="'SANTO 1988'!A3" display="'SANTO 1988'!A3" xr:uid="{30A433F5-BA68-471F-B8D7-6AC510FFAEED}"/>
    <hyperlink ref="A21" location="'DICE EL SEÑOR A MI SEÑOR'!A3" display="'DICE EL SEÑOR A MI SEÑOR'!A3" xr:uid="{5316C28D-0756-4AC3-BB98-4B247C3213ED}"/>
    <hyperlink ref="A22" location="'DICHOSO EL HOMBRE'!A3" display="'DICHOSO EL HOMBRE'!A3" xr:uid="{E2CF5E5C-CF8D-4F71-9D37-CF5C2D24E318}"/>
    <hyperlink ref="A23" location="'OH LUZ GOZOSA'!A3" display="'OH LUZ GOZOSA'!A3" xr:uid="{67C366F9-18F7-4907-A6C7-9B780E18B047}"/>
    <hyperlink ref="A24" location="'INVOCACIÓN AL ESPIRITU SANTO'!A3" display="'INVOCACIÓN AL ESPIRITU SANTO'!A3" xr:uid="{87949461-CAF0-48F7-928F-929B288D69E0}"/>
    <hyperlink ref="A25" location="'ALELUYA ADVIENTO S I-4 (2)'!A3" display="'ALELUYA ADVIENTO S I-4 (2)'!A3" xr:uid="{FDE6E847-B1A0-4D25-BF79-67D509CD7193}"/>
    <hyperlink ref="A26" location="'Aleluya Interleccional'!A3" display="'Aleluya Interleccional'!A3" xr:uid="{99DF949A-A1A5-4604-A92A-011C173EA0BE}"/>
    <hyperlink ref="A27" location="'AInterleccional cp (2)'!A3" display="'AInterleccional cp (2)'!A3" xr:uid="{36B58792-FA4B-4EAD-AA6B-AAC3EAD3C0BC}"/>
    <hyperlink ref="A28" location="'Aleluya Interleccional'!A3" display="'Aleluya Interleccional'!A3" xr:uid="{D5063940-A642-40C1-811E-AF84C7EAEC3E}"/>
    <hyperlink ref="A29" location="'Aleluya Interleccional cp'!A3" display="'Aleluya Interleccional cp'!A3" xr:uid="{2C8DFB16-75E6-4468-A689-F49886775217}"/>
    <hyperlink ref="A30" location="'No'!A3" display="'No'!A3" xr:uid="{32C5135F-DBEA-4C1F-AA5D-2D8F4A02DF57}"/>
    <hyperlink ref="A31" location="'ACLAMACIONES A LA ORACIÓN DE LO'!A3" display="'ACLAMACIONES A LA ORACIÓN DE LO'!A3" xr:uid="{E836A8D4-CE77-41A7-922D-A023D74DCAE9}"/>
    <hyperlink ref="A32" location="'No (2)'!A3" display="'No (2)'!A3" xr:uid="{7ADB2F54-2428-40E8-9780-C1DCFBC3085B}"/>
    <hyperlink ref="A33" location="'ALELUYA PASCUAL'!A3" display="'ALELUYA PASCUAL'!A3" xr:uid="{5E6DCE23-C16F-48FC-8707-B792E6A5F461}"/>
    <hyperlink ref="A34" location="'ANTÍFONA PARA EL EVANGELIO'!A3" display="'ANTÍFONA PARA EL EVANGELIO'!A3" xr:uid="{D9D6D459-5EA4-47B3-B207-D050D0E0D075}"/>
    <hyperlink ref="A35" location="'BENDICIÓN DEL AGUA'!A3" display="'BENDICIÓN DEL AGUA'!A3" xr:uid="{CE232072-225F-491C-96A2-0C9C090AAF83}"/>
    <hyperlink ref="A36" location="'BENDICIÓN DEL AGUA p1'!A3" display="'BENDICIÓN DEL AGUA p1'!A3" xr:uid="{12A3EE1E-84EF-4116-9615-E39F5D371CF0}"/>
    <hyperlink ref="A37" location="'BENDICIÓN DEL AGUA p2'!A3" display="'BENDICIÓN DEL AGUA p2'!A3" xr:uid="{5B940DC3-BF89-41BA-ADA1-CDA25C95A773}"/>
    <hyperlink ref="A38" location="'MARIA, MADRE MÍA (2)'!A3" display="'MARIA, MADRE MÍA (2)'!A3" xr:uid="{AEC570A6-93A2-4CD6-8F13-920456BB3530}"/>
    <hyperlink ref="A39" location="'MARIA, MADRE MÍA'!A3" display="'MARIA, MADRE MÍA'!A3" xr:uid="{19C88971-BDA9-4953-AA19-DA52601AAFF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39" t="s">
        <v>973</v>
      </c>
      <c r="E1" s="139"/>
      <c r="F1" s="139"/>
      <c r="G1" s="139"/>
      <c r="H1" s="139"/>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25" x14ac:dyDescent="0.25">
      <c r="C8" t="str">
        <f ca="1">PROPER(L1)</f>
        <v>Letanías De Los Santos</v>
      </c>
      <c r="L8" s="47" t="str">
        <f ca="1">_xlfn.CONCAT("        tt: ","""",C8,"""",",")</f>
        <v xml:space="preserve">        tt: "Letanías De Los Santos",</v>
      </c>
    </row>
    <row r="9" spans="2:32" ht="23.25" x14ac:dyDescent="0.25">
      <c r="C9" t="str">
        <f ca="1">PROPER(L1)</f>
        <v>Letanías De Los Santos</v>
      </c>
      <c r="L9" s="47" t="str">
        <f ca="1">_xlfn.CONCAT("        title: ","""",C9,"""",",")</f>
        <v xml:space="preserve">        title: "Letanías De Los Santos",</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189</v>
      </c>
      <c r="L16" s="47" t="str">
        <f ca="1">_xlfn.CONCAT("        dbno: ","""",C16,"""",",")</f>
        <v xml:space="preserve">        dbno: "189",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letaniasdelossantos</v>
      </c>
      <c r="L19" s="47" t="str">
        <f ca="1">_xlfn.CONCAT("        audioSrc: ","""/audio/",C19,".mp3""",",")</f>
        <v xml:space="preserve">        audioSrc: "/audio/letaniasdelossantos.mp3",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187</v>
      </c>
      <c r="C26" t="str">
        <f ca="1">VLOOKUP(B26,Table4[],13,FALSE)</f>
        <v>"/src/index.html?canto=credo"</v>
      </c>
      <c r="L26" s="47" t="str">
        <f ca="1">_xlfn.CONCAT("        ant: ",C26,",")</f>
        <v xml:space="preserve">        ant: "/src/index.html?canto=credo",</v>
      </c>
    </row>
    <row r="27" spans="2:40" ht="23.25" x14ac:dyDescent="0.25">
      <c r="B27">
        <f ca="1">+C1+1</f>
        <v>190</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LETANÍAS DE LOS SANTOS</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189</v>
      </c>
      <c r="C26" t="str">
        <f ca="1">VLOOKUP(B26,Table4[],13,FALSE)</f>
        <v>"/src/index.html?canto=letaniasdelossantos"</v>
      </c>
      <c r="L26" s="47" t="str">
        <f ca="1">_xlfn.CONCAT("        ant: ",C26,",")</f>
        <v xml:space="preserve">        ant: "/src/index.html?canto=letaniasdelossantos",</v>
      </c>
    </row>
    <row r="27" spans="2:40" ht="23.25" x14ac:dyDescent="0.25">
      <c r="B27">
        <f ca="1">+C1+1</f>
        <v>191</v>
      </c>
      <c r="C27" t="str">
        <f ca="1">VLOOKUP(B27,Table4[],13,FALSE)</f>
        <v>"/src/index.html?canto=letaniaspenitencialesi"</v>
      </c>
      <c r="L27" s="47" t="str">
        <f ca="1">_xlfn.CONCAT("        sig: ",C27,",")</f>
        <v xml:space="preserve">        sig: "/src/index.html?canto=letaniaspenitencialesi",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e">
        <f ca="1">_xlfn.CONCAT("]}, // ULTIMA LINEA DEL CANTO: ",L1)</f>
        <v>#N/A</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25" x14ac:dyDescent="0.25">
      <c r="C8" t="str">
        <f ca="1">PROPER(L1)</f>
        <v>Letanías Penitenciales I</v>
      </c>
      <c r="L8" s="47" t="str">
        <f ca="1">_xlfn.CONCAT("        tt: ","""",C8,"""",",")</f>
        <v xml:space="preserve">        tt: "Letanías Penitenciales I",</v>
      </c>
    </row>
    <row r="9" spans="2:32" ht="23.25" x14ac:dyDescent="0.25">
      <c r="C9" t="str">
        <f ca="1">PROPER(L1)</f>
        <v>Letanías Penitenciales I</v>
      </c>
      <c r="L9" s="47" t="str">
        <f ca="1">_xlfn.CONCAT("        title: ","""",C9,"""",",")</f>
        <v xml:space="preserve">        title: "Letanías Penitenciales I",</v>
      </c>
    </row>
    <row r="10" spans="2:32" ht="23.25" x14ac:dyDescent="0.25">
      <c r="C10" t="str">
        <f ca="1">VLOOKUP(C1,Table223[],4,FALSE)</f>
        <v>Letanía para la Celebración Penitencial – modelo abreviado</v>
      </c>
      <c r="L10" s="47" t="str">
        <f ca="1">_xlfn.CONCAT("        ","subtitle: ","""",C10,"""",",")</f>
        <v xml:space="preserve">        subtitle: "Letanía para la Celebración Penitencial – modelo abreviado",</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191</v>
      </c>
      <c r="L16" s="47" t="str">
        <f ca="1">_xlfn.CONCAT("        dbno: ","""",C16,"""",",")</f>
        <v xml:space="preserve">        dbno: "191",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v>
      </c>
      <c r="L19" s="47" t="str">
        <f ca="1">_xlfn.CONCAT("        audioSrc: ","""/audio/",C19,".mp3""",",")</f>
        <v xml:space="preserve">        audioSrc: "/audio/letaniaspenitencialesi.mp3",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190</v>
      </c>
      <c r="C26" t="e">
        <f ca="1">VLOOKUP(B26,Table4[],13,FALSE)</f>
        <v>#N/A</v>
      </c>
      <c r="L26" s="47" t="e">
        <f ca="1">_xlfn.CONCAT("        ant: ",C26,",")</f>
        <v>#N/A</v>
      </c>
    </row>
    <row r="27" spans="2:40" ht="23.25" x14ac:dyDescent="0.25">
      <c r="B27">
        <f ca="1">+C1+1</f>
        <v>192</v>
      </c>
      <c r="C27" t="str">
        <f ca="1">VLOOKUP(B27,Table4[],13,FALSE)</f>
        <v>"/src/index.html?canto=letaniaspenitencialesii"</v>
      </c>
      <c r="L27" s="47" t="str">
        <f ca="1">_xlfn.CONCAT("        sig: ",C27,",")</f>
        <v xml:space="preserve">        sig: "/src/index.html?canto=letaniaspenitencialesii",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LETANÍAS PENITENCIALES I</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25" x14ac:dyDescent="0.25">
      <c r="C8" t="str">
        <f ca="1">PROPER(L1)</f>
        <v>Letanías Penitenciales Ii</v>
      </c>
      <c r="L8" s="47" t="str">
        <f ca="1">_xlfn.CONCAT("        tt: ","""",C8,"""",",")</f>
        <v xml:space="preserve">        tt: "Letanías Penitenciales Ii",</v>
      </c>
    </row>
    <row r="9" spans="2:32" ht="23.25" x14ac:dyDescent="0.25">
      <c r="C9" t="str">
        <f ca="1">PROPER(L1)</f>
        <v>Letanías Penitenciales Ii</v>
      </c>
      <c r="L9" s="47" t="str">
        <f ca="1">_xlfn.CONCAT("        title: ","""",C9,"""",",")</f>
        <v xml:space="preserve">        title: "Letanías Penitenciales Ii",</v>
      </c>
    </row>
    <row r="10" spans="2:32" ht="23.25" x14ac:dyDescent="0.25">
      <c r="C10" t="str">
        <f ca="1">VLOOKUP(C1,Table223[],4,FALSE)</f>
        <v>Letanía para la Celebración Penitencial</v>
      </c>
      <c r="L10" s="47" t="str">
        <f ca="1">_xlfn.CONCAT("        ","subtitle: ","""",C10,"""",",")</f>
        <v xml:space="preserve">        subtitle: "Letanía para la Celebración Penitencial",</v>
      </c>
    </row>
    <row r="11" spans="2:32" ht="23.25" x14ac:dyDescent="0.25">
      <c r="C11" t="str">
        <f ca="1">_xlfn.CONCAT("category: [",VLOOKUP(C1,Table223[],16,FALSE),"],")</f>
        <v>category: ["Liturgia","Penitencial"],</v>
      </c>
      <c r="L11" s="47" t="str">
        <f ca="1">_xlfn.CONCAT("        ",C11)</f>
        <v xml:space="preserve">        category: ["Liturgia","Penitencial"],</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192</v>
      </c>
      <c r="L16" s="47" t="str">
        <f ca="1">_xlfn.CONCAT("        dbno: ","""",C16,"""",",")</f>
        <v xml:space="preserve">        dbno: "192",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letaniaspenitencialesii</v>
      </c>
      <c r="L19" s="47" t="str">
        <f ca="1">_xlfn.CONCAT("        audioSrc: ","""/audio/",C19,".mp3""",",")</f>
        <v xml:space="preserve">        audioSrc: "/audio/letaniaspenitencialesii.mp3",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191</v>
      </c>
      <c r="C26" t="str">
        <f ca="1">VLOOKUP(B26,Table4[],13,FALSE)</f>
        <v>"/src/index.html?canto=letaniaspenitencialesi"</v>
      </c>
      <c r="L26" s="47" t="str">
        <f ca="1">_xlfn.CONCAT("        ant: ",C26,",")</f>
        <v xml:space="preserve">        ant: "/src/index.html?canto=letaniaspenitencialesi",</v>
      </c>
    </row>
    <row r="27" spans="2:40" ht="23.25" x14ac:dyDescent="0.25">
      <c r="B27">
        <f ca="1">+C1+1</f>
        <v>193</v>
      </c>
      <c r="C27" t="str">
        <f ca="1">VLOOKUP(B27,Table4[],13,FALSE)</f>
        <v>"/src/index.html?canto=padrenuestro"</v>
      </c>
      <c r="L27" s="47" t="str">
        <f ca="1">_xlfn.CONCAT("        sig: ",C27,",")</f>
        <v xml:space="preserve">        sig: "/src/index.html?canto=padrenuestro",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str">
        <f ca="1">_xlfn.CONCAT("]}, // ULTIMA LINEA DEL CANTO: ",L1)</f>
        <v>]}, // ULTIMA LINEA DEL CANTO: LETANÍAS PENITENCIALES II</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25" x14ac:dyDescent="0.25">
      <c r="C8" t="str">
        <f ca="1">PROPER(L1)</f>
        <v>Padre Nuestro</v>
      </c>
      <c r="L8" s="47" t="str">
        <f ca="1">_xlfn.CONCAT("        tt: ","""",C8,"""",",")</f>
        <v xml:space="preserve">        tt: "Padre Nuestro",</v>
      </c>
    </row>
    <row r="9" spans="2:32" ht="23.25" x14ac:dyDescent="0.25">
      <c r="C9" t="str">
        <f ca="1">PROPER(L1)</f>
        <v>Padre Nuestro</v>
      </c>
      <c r="L9" s="47" t="str">
        <f ca="1">_xlfn.CONCAT("        title: ","""",C9,"""",",")</f>
        <v xml:space="preserve">        title: "Padre Nuestro",</v>
      </c>
    </row>
    <row r="10" spans="2:32" ht="23.25" x14ac:dyDescent="0.25">
      <c r="C10" t="str">
        <f ca="1">VLOOKUP(C1,Table223[],4,FALSE)</f>
        <v>Tiempo de la Elección</v>
      </c>
      <c r="L10" s="47" t="str">
        <f ca="1">_xlfn.CONCAT("        ","subtitle: ","""",C10,"""",",")</f>
        <v xml:space="preserve">        subtitle: "Tiempo de la Elección",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193</v>
      </c>
      <c r="L16" s="47" t="str">
        <f ca="1">_xlfn.CONCAT("        dbno: ","""",C16,"""",",")</f>
        <v xml:space="preserve">        dbno: "193",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padrenuestro</v>
      </c>
      <c r="L19" s="47" t="str">
        <f ca="1">_xlfn.CONCAT("        audioSrc: ","""/audio/",C19,".mp3""",",")</f>
        <v xml:space="preserve">        audioSrc: "/audio/padrenuestro.mp3",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192</v>
      </c>
      <c r="C26" t="str">
        <f ca="1">VLOOKUP(B26,Table4[],13,FALSE)</f>
        <v>"/src/index.html?canto=letaniaspenitencialesii"</v>
      </c>
      <c r="L26" s="47" t="str">
        <f ca="1">_xlfn.CONCAT("        ant: ",C26,",")</f>
        <v xml:space="preserve">        ant: "/src/index.html?canto=letaniaspenitencialesii",</v>
      </c>
    </row>
    <row r="27" spans="2:40" ht="23.25" x14ac:dyDescent="0.25">
      <c r="B27">
        <f ca="1">+C1+1</f>
        <v>194</v>
      </c>
      <c r="C27" t="str">
        <f ca="1">VLOOKUP(B27,Table4[],13,FALSE)</f>
        <v>"/src/index.html?canto=plegariaeucaristicaiimodeloi"</v>
      </c>
      <c r="L27" s="47" t="str">
        <f ca="1">_xlfn.CONCAT("        sig: ",C27,",")</f>
        <v xml:space="preserve">        sig: "/src/index.html?canto=plegariaeucaristicaiimodeloi",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PADRE NUESTRO</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25" x14ac:dyDescent="0.25">
      <c r="C8" t="str">
        <f ca="1">PROPER(L1)</f>
        <v>Plegaria Eucarística Ii Modelo I</v>
      </c>
      <c r="L8" s="47" t="str">
        <f ca="1">_xlfn.CONCAT("        tt: ","""",C8,"""",",")</f>
        <v xml:space="preserve">        tt: "Plegaria Eucarística Ii Modelo I",</v>
      </c>
    </row>
    <row r="9" spans="2:32" ht="23.25" x14ac:dyDescent="0.25">
      <c r="C9" t="str">
        <f ca="1">PROPER(L1)</f>
        <v>Plegaria Eucarística Ii Modelo I</v>
      </c>
      <c r="L9" s="47" t="str">
        <f ca="1">_xlfn.CONCAT("        title: ","""",C9,"""",",")</f>
        <v xml:space="preserve">        title: "Plegaria Eucarística Ii Modelo I",</v>
      </c>
    </row>
    <row r="10" spans="2:32" ht="23.25" x14ac:dyDescent="0.25">
      <c r="C10" t="str">
        <f ca="1">VLOOKUP(C1,Table223[],4,FALSE)</f>
        <v>Modelo I</v>
      </c>
      <c r="L10" s="47" t="str">
        <f ca="1">_xlfn.CONCAT("        ","subtitle: ","""",C10,"""",",")</f>
        <v xml:space="preserve">        subtitle: "Modelo 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194</v>
      </c>
      <c r="L16" s="47" t="str">
        <f ca="1">_xlfn.CONCAT("        dbno: ","""",C16,"""",",")</f>
        <v xml:space="preserve">        dbno: "194",</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plegariaeucaristicaiimodeloi</v>
      </c>
      <c r="L19" s="47" t="str">
        <f ca="1">_xlfn.CONCAT("        audioSrc: ","""/audio/",C19,".mp3""",",")</f>
        <v xml:space="preserve">        audioSrc: "/audio/plegariaeucaristicaiimodeloi.mp3",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193</v>
      </c>
      <c r="C26" t="str">
        <f ca="1">VLOOKUP(B26,Table4[],13,FALSE)</f>
        <v>"/src/index.html?canto=padrenuestro"</v>
      </c>
      <c r="L26" s="47" t="str">
        <f ca="1">_xlfn.CONCAT("        ant: ",C26,",")</f>
        <v xml:space="preserve">        ant: "/src/index.html?canto=padrenuestro",</v>
      </c>
    </row>
    <row r="27" spans="2:40" ht="23.25" x14ac:dyDescent="0.25">
      <c r="B27">
        <f ca="1">+C1+1</f>
        <v>195</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PLEGARIA EUCARÍSTICA II MODELO I</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194</v>
      </c>
      <c r="C26" t="str">
        <f ca="1">VLOOKUP(B26,Table4[],13,FALSE)</f>
        <v>"/src/index.html?canto=plegariaeucaristicaiimodeloi"</v>
      </c>
      <c r="L26" s="47" t="str">
        <f ca="1">_xlfn.CONCAT("        ant: ",C26,",")</f>
        <v xml:space="preserve">        ant: "/src/index.html?canto=plegariaeucaristicaiimodeloi",</v>
      </c>
    </row>
    <row r="27" spans="2:40" ht="23.25" x14ac:dyDescent="0.25">
      <c r="B27">
        <f ca="1">+C1+1</f>
        <v>196</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e">
        <f ca="1">_xlfn.CONCAT("]}, // ULTIMA LINEA DEL CANTO: ",L1)</f>
        <v>#N/A</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195</v>
      </c>
      <c r="C26" t="e">
        <f ca="1">VLOOKUP(B26,Table4[],13,FALSE)</f>
        <v>#N/A</v>
      </c>
      <c r="L26" s="47" t="e">
        <f ca="1">_xlfn.CONCAT("        ant: ",C26,",")</f>
        <v>#N/A</v>
      </c>
    </row>
    <row r="27" spans="2:40" ht="23.25" x14ac:dyDescent="0.25">
      <c r="B27">
        <f ca="1">+C1+1</f>
        <v>197</v>
      </c>
      <c r="C27" t="str">
        <f ca="1">VLOOKUP(B27,Table4[],13,FALSE)</f>
        <v>"/src/index.html?canto=plegariaeucaristicaiimodeloii"</v>
      </c>
      <c r="L27" s="47" t="str">
        <f ca="1">_xlfn.CONCAT("        sig: ",C27,",")</f>
        <v xml:space="preserve">        sig: "/src/index.html?canto=plegariaeucaristicaiimodeloii",</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e">
        <f ca="1">_xlfn.CONCAT("]}, // ULTIMA LINEA DEL CANTO: ",L1)</f>
        <v>#N/A</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En el esplendor de la nube se oyó la voz del Padre:
«Éste es mi Hijo, el amado; escuchadlo».</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40"/>
      <c r="E2" s="140"/>
      <c r="F2" s="140"/>
      <c r="G2" s="140"/>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40" t="str">
        <f>VLOOKUP(C2,Table378[],7,FALSE)</f>
        <v>Yo soy el pan vivo que ha bajado del cielo
—dice el Señor—;
el que coma de este pan
vivirá para siempre.</v>
      </c>
      <c r="E1" s="140"/>
      <c r="F1" s="140"/>
      <c r="G1" s="140"/>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40"/>
      <c r="E2" s="140"/>
      <c r="F2" s="140"/>
      <c r="G2" s="140"/>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IF(N74="Do",10,IF(N74="Re",22,IF(N74="Mi",20,IF(N74="Fa",20,IF(N74="Sol",14,IF(N74="La",20,IF(N74="Si",20,IF(N74="Do#",14,IF(N74="Fa#",15,IF(N74="Sol#",20,IF(N74="Si♭",17,"")))))))))))</f>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IF(N75="Do",10,IF(N75="Re",22,IF(N75="Mi",20,IF(N75="Fa",20,IF(N75="Sol",14,IF(N75="La",20,IF(N75="Si",20,IF(N75="Do#",14,IF(N75="Fa#",15,IF(N75="Sol#",20,IF(N75="Si♭",17,"")))))))))))</f>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IF(N76="Do",10,IF(N76="Re",22,IF(N76="Mi",20,IF(N76="Fa",20,IF(N76="Sol",14,IF(N76="La",20,IF(N76="Si",20,IF(N76="Do#",14,IF(N76="Fa#",15,IF(N76="Sol#",20,IF(N76="Si♭",17,"")))))))))))</f>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IF(N77="Do",10,IF(N77="Re",22,IF(N77="Mi",20,IF(N77="Fa",20,IF(N77="Sol",14,IF(N77="La",20,IF(N77="Si",20,IF(N77="Do#",14,IF(N77="Fa#",15,IF(N77="Sol#",20,IF(N77="Si♭",17,"")))))))))))</f>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IF(N79="Do",10,IF(N79="Re",22,IF(N79="Mi",20,IF(N79="Fa",20,IF(N79="Sol",14,IF(N79="La",20,IF(N79="Si",20,IF(N79="Do#",14,IF(N79="Fa#",15,IF(N79="Sol#",20,IF(N79="Si♭",17,"")))))))))))</f>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IF(N80="Do",10,IF(N80="Re",22,IF(N80="Mi",20,IF(N80="Fa",20,IF(N80="Sol",14,IF(N80="La",20,IF(N80="Si",20,IF(N80="Do#",14,IF(N80="Fa#",15,IF(N80="Sol#",20,IF(N80="Si♭",17,"")))))))))))</f>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IF(N81="Do",10,IF(N81="Re",22,IF(N81="Mi",20,IF(N81="Fa",20,IF(N81="Sol",14,IF(N81="La",20,IF(N81="Si",20,IF(N81="Do#",14,IF(N81="Fa#",15,IF(N81="Sol#",20,IF(N81="Si♭",17,"")))))))))))</f>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IF(N82="Do",10,IF(N82="Re",22,IF(N82="Mi",20,IF(N82="Fa",20,IF(N82="Sol",14,IF(N82="La",20,IF(N82="Si",20,IF(N82="Do#",14,IF(N82="Fa#",15,IF(N82="Sol#",20,IF(N82="Si♭",17,"")))))))))))</f>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IF(N83="Do",10,IF(N83="Re",22,IF(N83="Mi",20,IF(N83="Fa",20,IF(N83="Sol",14,IF(N83="La",20,IF(N83="Si",20,IF(N83="Do#",14,IF(N83="Fa#",15,IF(N83="Sol#",20,IF(N83="Si♭",17,"")))))))))))</f>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IF(N84="Do",10,IF(N84="Re",22,IF(N84="Mi",20,IF(N84="Fa",20,IF(N84="Sol",14,IF(N84="La",20,IF(N84="Si",20,IF(N84="Do#",14,IF(N84="Fa#",15,IF(N84="Sol#",20,IF(N84="Si♭",17,"")))))))))))</f>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IF(N85="Do",10,IF(N85="Re",22,IF(N85="Mi",20,IF(N85="Fa",20,IF(N85="Sol",14,IF(N85="La",20,IF(N85="Si",20,IF(N85="Do#",14,IF(N85="Fa#",15,IF(N85="Sol#",20,IF(N85="Si♭",17,"")))))))))))</f>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IF(N86="Do",10,IF(N86="Re",22,IF(N86="Mi",20,IF(N86="Fa",20,IF(N86="Sol",14,IF(N86="La",20,IF(N86="Si",20,IF(N86="Do#",14,IF(N86="Fa#",15,IF(N86="Sol#",20,IF(N86="Si♭",17,"")))))))))))</f>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IF(N87="Do",10,IF(N87="Re",22,IF(N87="Mi",20,IF(N87="Fa",20,IF(N87="Sol",14,IF(N87="La",20,IF(N87="Si",20,IF(N87="Do#",14,IF(N87="Fa#",15,IF(N87="Sol#",20,IF(N87="Si♭",17,"")))))))))))</f>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IF(N89="Do",10,IF(N89="Re",22,IF(N89="Mi",20,IF(N89="Fa",20,IF(N89="Sol",14,IF(N89="La",20,IF(N89="Si",20,IF(N89="Do#",14,IF(N89="Fa#",15,IF(N89="Sol#",20,IF(N89="Si♭",17,"")))))))))))</f>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IF(N90="Do",10,IF(N90="Re",22,IF(N90="Mi",20,IF(N90="Fa",20,IF(N90="Sol",14,IF(N90="La",20,IF(N90="Si",20,IF(N90="Do#",14,IF(N90="Fa#",15,IF(N90="Sol#",20,IF(N90="Si♭",17,"")))))))))))</f>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IF(N91="Do",10,IF(N91="Re",22,IF(N91="Mi",20,IF(N91="Fa",20,IF(N91="Sol",14,IF(N91="La",20,IF(N91="Si",20,IF(N91="Do#",14,IF(N91="Fa#",15,IF(N91="Sol#",20,IF(N91="Si♭",17,"")))))))))))</f>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IF(N93="Do",10,IF(N93="Re",22,IF(N93="Mi",20,IF(N93="Fa",20,IF(N93="Sol",14,IF(N93="La",20,IF(N93="Si",20,IF(N93="Do#",14,IF(N93="Fa#",15,IF(N93="Sol#",20,IF(N93="Si♭",17,"")))))))))))</f>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IF(N94="Do",10,IF(N94="Re",22,IF(N94="Mi",20,IF(N94="Fa",20,IF(N94="Sol",14,IF(N94="La",20,IF(N94="Si",20,IF(N94="Do#",14,IF(N94="Fa#",15,IF(N94="Sol#",20,IF(N94="Si♭",17,"")))))))))))</f>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IF(N95="Do",10,IF(N95="Re",22,IF(N95="Mi",20,IF(N95="Fa",20,IF(N95="Sol",14,IF(N95="La",20,IF(N95="Si",20,IF(N95="Do#",14,IF(N95="Fa#",15,IF(N95="Sol#",20,IF(N95="Si♭",17,"")))))))))))</f>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IF(N96="Do",10,IF(N96="Re",22,IF(N96="Mi",20,IF(N96="Fa",20,IF(N96="Sol",14,IF(N96="La",20,IF(N96="Si",20,IF(N96="Do#",14,IF(N96="Fa#",15,IF(N96="Sol#",20,IF(N96="Si♭",17,"")))))))))))</f>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IF(N97="Do",10,IF(N97="Re",22,IF(N97="Mi",20,IF(N97="Fa",20,IF(N97="Sol",14,IF(N97="La",20,IF(N97="Si",20,IF(N97="Do#",14,IF(N97="Fa#",15,IF(N97="Sol#",20,IF(N97="Si♭",17,"")))))))))))</f>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IF(N100="Do",10,IF(N100="Re",22,IF(N100="Mi",20,IF(N100="Fa",20,IF(N100="Sol",14,IF(N100="La",20,IF(N100="Si",20,IF(N100="Do#",14,IF(N100="Fa#",15,IF(N100="Sol#",20,IF(N100="Si♭",17,"")))))))))))</f>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IF(N101="Do",10,IF(N101="Re",22,IF(N101="Mi",20,IF(N101="Fa",20,IF(N101="Sol",14,IF(N101="La",20,IF(N101="Si",20,IF(N101="Do#",14,IF(N101="Fa#",15,IF(N101="Sol#",20,IF(N101="Si♭",17,"")))))))))))</f>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7">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8">IF(N107="","","(")</f>
        <v/>
      </c>
      <c r="N107" s="56" t="str">
        <f t="shared" ref="N107:N114" si="109">IF(D107="","",D107)</f>
        <v/>
      </c>
      <c r="O107" s="57" t="str">
        <f t="shared" ref="O107:O114" si="110">IF(N107="","",",")</f>
        <v/>
      </c>
      <c r="P107" s="58" t="str">
        <f t="shared" ref="P107:P114" si="111">IF(E107="","",E107)</f>
        <v/>
      </c>
      <c r="Q107" s="59" t="str">
        <f t="shared" ref="Q107:Q114" si="112">IF(N107="","",",")</f>
        <v/>
      </c>
      <c r="R107" s="60" t="str">
        <f t="shared" si="107"/>
        <v/>
      </c>
      <c r="S107" s="55" t="str">
        <f t="shared" ref="S107:S114" si="113">IF(N107="","",")")</f>
        <v/>
      </c>
      <c r="T107" s="61" t="str">
        <f t="shared" ref="T107:T114" si="114">IF(U107="","","(")</f>
        <v/>
      </c>
      <c r="U107" s="62" t="str">
        <f t="shared" ref="U107:U114" si="115">IF(F107="","",F107)</f>
        <v/>
      </c>
      <c r="V107" s="63" t="str">
        <f t="shared" ref="V107:V114" si="116">IF(U107="","",",")</f>
        <v/>
      </c>
      <c r="W107" s="64" t="str">
        <f t="shared" ref="W107:W114" si="117">IF(G107="","",G107)</f>
        <v/>
      </c>
      <c r="X107" s="63" t="str">
        <f t="shared" ref="X107:X114" si="118">IF(U107="","",",")</f>
        <v/>
      </c>
      <c r="Y107" s="63" t="str">
        <f t="shared" ref="Y107:Y114" si="119">IF(U107="","",250)</f>
        <v/>
      </c>
      <c r="Z107" s="55" t="str">
        <f t="shared" ref="Z107:Z114" si="120">IF(U107="","",")")</f>
        <v/>
      </c>
      <c r="AA107" s="65" t="str">
        <f t="shared" ref="AA107:AA114" si="121">IF(AB107="","","(")</f>
        <v/>
      </c>
      <c r="AB107" s="56" t="str">
        <f t="shared" ref="AB107:AB114" si="122">IF(H107="","",H107)</f>
        <v/>
      </c>
      <c r="AC107" s="66" t="str">
        <f t="shared" ref="AC107:AC114" si="123">IF(AB107="","",",")</f>
        <v/>
      </c>
      <c r="AD107" s="58" t="str">
        <f t="shared" ref="AD107:AD114" si="124">IF(I107="","",I107)</f>
        <v/>
      </c>
      <c r="AE107" s="67" t="str">
        <f t="shared" ref="AE107:AE114" si="125">IF(AB107="","",",")</f>
        <v/>
      </c>
      <c r="AF107" s="60" t="str">
        <f t="shared" ref="AF107:AF114" si="126">IF(AB107="","",350)</f>
        <v/>
      </c>
      <c r="AG107" s="60" t="str">
        <f t="shared" ref="AG107:AG114" si="127">IF(AB107="","",")")</f>
        <v/>
      </c>
      <c r="AH107" s="68" t="str">
        <f t="shared" ref="AH107:AH114" si="128">IF(AI107="","","(")</f>
        <v/>
      </c>
      <c r="AI107" s="69" t="str">
        <f t="shared" ref="AI107:AI114" si="129">IF(J107="","",J107)</f>
        <v/>
      </c>
      <c r="AJ107" s="63" t="str">
        <f t="shared" ref="AJ107:AJ114" si="130">IF(AI107="","",",")</f>
        <v/>
      </c>
      <c r="AK107" s="63" t="str">
        <f t="shared" ref="AK107:AK114" si="131">IF(K107="","",K107)</f>
        <v/>
      </c>
      <c r="AL107" s="63" t="str">
        <f t="shared" ref="AL107:AL114" si="132">IF(AI107="","",",")</f>
        <v/>
      </c>
      <c r="AM107" s="63" t="str">
        <f t="shared" ref="AM107:AM114" si="133">IF(AI107="","",450)</f>
        <v/>
      </c>
      <c r="AN107" s="63" t="str">
        <f t="shared" ref="AN107:AN114" si="134">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8"/>
        <v/>
      </c>
      <c r="N108" s="56" t="str">
        <f t="shared" si="109"/>
        <v/>
      </c>
      <c r="O108" s="57" t="str">
        <f t="shared" si="110"/>
        <v/>
      </c>
      <c r="P108" s="58" t="str">
        <f t="shared" si="111"/>
        <v/>
      </c>
      <c r="Q108" s="59" t="str">
        <f t="shared" si="112"/>
        <v/>
      </c>
      <c r="R108" s="60" t="str">
        <f t="shared" si="107"/>
        <v/>
      </c>
      <c r="S108" s="55" t="str">
        <f t="shared" si="113"/>
        <v/>
      </c>
      <c r="T108" s="61" t="str">
        <f t="shared" si="114"/>
        <v/>
      </c>
      <c r="U108" s="62" t="str">
        <f t="shared" si="115"/>
        <v/>
      </c>
      <c r="V108" s="63" t="str">
        <f t="shared" si="116"/>
        <v/>
      </c>
      <c r="W108" s="64" t="str">
        <f t="shared" si="117"/>
        <v/>
      </c>
      <c r="X108" s="63" t="str">
        <f t="shared" si="118"/>
        <v/>
      </c>
      <c r="Y108" s="63" t="str">
        <f t="shared" si="119"/>
        <v/>
      </c>
      <c r="Z108" s="55" t="str">
        <f t="shared" si="120"/>
        <v/>
      </c>
      <c r="AA108" s="65" t="str">
        <f t="shared" si="121"/>
        <v/>
      </c>
      <c r="AB108" s="56" t="str">
        <f t="shared" si="122"/>
        <v/>
      </c>
      <c r="AC108" s="66" t="str">
        <f t="shared" si="123"/>
        <v/>
      </c>
      <c r="AD108" s="58" t="str">
        <f t="shared" si="124"/>
        <v/>
      </c>
      <c r="AE108" s="67" t="str">
        <f t="shared" si="125"/>
        <v/>
      </c>
      <c r="AF108" s="60" t="str">
        <f t="shared" si="126"/>
        <v/>
      </c>
      <c r="AG108" s="60" t="str">
        <f t="shared" si="127"/>
        <v/>
      </c>
      <c r="AH108" s="68" t="str">
        <f t="shared" si="128"/>
        <v/>
      </c>
      <c r="AI108" s="69" t="str">
        <f t="shared" si="129"/>
        <v/>
      </c>
      <c r="AJ108" s="63" t="str">
        <f t="shared" si="130"/>
        <v/>
      </c>
      <c r="AK108" s="63" t="str">
        <f t="shared" si="131"/>
        <v/>
      </c>
      <c r="AL108" s="63" t="str">
        <f t="shared" si="132"/>
        <v/>
      </c>
      <c r="AM108" s="63" t="str">
        <f t="shared" si="133"/>
        <v/>
      </c>
      <c r="AN108" s="63" t="str">
        <f t="shared" si="134"/>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8"/>
        <v/>
      </c>
      <c r="N109" s="56" t="str">
        <f t="shared" si="109"/>
        <v/>
      </c>
      <c r="O109" s="57" t="str">
        <f t="shared" si="110"/>
        <v/>
      </c>
      <c r="P109" s="58" t="str">
        <f t="shared" si="111"/>
        <v/>
      </c>
      <c r="Q109" s="59" t="str">
        <f t="shared" si="112"/>
        <v/>
      </c>
      <c r="R109" s="60" t="str">
        <f t="shared" si="107"/>
        <v/>
      </c>
      <c r="S109" s="55" t="str">
        <f t="shared" si="113"/>
        <v/>
      </c>
      <c r="T109" s="61" t="str">
        <f t="shared" si="114"/>
        <v/>
      </c>
      <c r="U109" s="62" t="str">
        <f t="shared" si="115"/>
        <v/>
      </c>
      <c r="V109" s="63" t="str">
        <f t="shared" si="116"/>
        <v/>
      </c>
      <c r="W109" s="64" t="str">
        <f t="shared" si="117"/>
        <v/>
      </c>
      <c r="X109" s="63" t="str">
        <f t="shared" si="118"/>
        <v/>
      </c>
      <c r="Y109" s="63" t="str">
        <f t="shared" si="119"/>
        <v/>
      </c>
      <c r="Z109" s="55" t="str">
        <f t="shared" si="120"/>
        <v/>
      </c>
      <c r="AA109" s="65" t="str">
        <f t="shared" si="121"/>
        <v/>
      </c>
      <c r="AB109" s="56" t="str">
        <f t="shared" si="122"/>
        <v/>
      </c>
      <c r="AC109" s="66" t="str">
        <f t="shared" si="123"/>
        <v/>
      </c>
      <c r="AD109" s="58" t="str">
        <f t="shared" si="124"/>
        <v/>
      </c>
      <c r="AE109" s="67" t="str">
        <f t="shared" si="125"/>
        <v/>
      </c>
      <c r="AF109" s="60" t="str">
        <f t="shared" si="126"/>
        <v/>
      </c>
      <c r="AG109" s="60" t="str">
        <f t="shared" si="127"/>
        <v/>
      </c>
      <c r="AH109" s="68" t="str">
        <f t="shared" si="128"/>
        <v/>
      </c>
      <c r="AI109" s="69" t="str">
        <f t="shared" si="129"/>
        <v/>
      </c>
      <c r="AJ109" s="63" t="str">
        <f t="shared" si="130"/>
        <v/>
      </c>
      <c r="AK109" s="63" t="str">
        <f t="shared" si="131"/>
        <v/>
      </c>
      <c r="AL109" s="63" t="str">
        <f t="shared" si="132"/>
        <v/>
      </c>
      <c r="AM109" s="63" t="str">
        <f t="shared" si="133"/>
        <v/>
      </c>
      <c r="AN109" s="63" t="str">
        <f t="shared" si="134"/>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8"/>
        <v/>
      </c>
      <c r="N110" s="56" t="str">
        <f t="shared" si="109"/>
        <v/>
      </c>
      <c r="O110" s="57" t="str">
        <f t="shared" si="110"/>
        <v/>
      </c>
      <c r="P110" s="58" t="str">
        <f t="shared" si="111"/>
        <v/>
      </c>
      <c r="Q110" s="59" t="str">
        <f t="shared" si="112"/>
        <v/>
      </c>
      <c r="R110" s="60" t="str">
        <f t="shared" si="107"/>
        <v/>
      </c>
      <c r="S110" s="55" t="str">
        <f t="shared" si="113"/>
        <v/>
      </c>
      <c r="T110" s="61" t="str">
        <f t="shared" si="114"/>
        <v/>
      </c>
      <c r="U110" s="62" t="str">
        <f t="shared" si="115"/>
        <v/>
      </c>
      <c r="V110" s="63" t="str">
        <f t="shared" si="116"/>
        <v/>
      </c>
      <c r="W110" s="64" t="str">
        <f t="shared" si="117"/>
        <v/>
      </c>
      <c r="X110" s="63" t="str">
        <f t="shared" si="118"/>
        <v/>
      </c>
      <c r="Y110" s="63" t="str">
        <f t="shared" si="119"/>
        <v/>
      </c>
      <c r="Z110" s="55" t="str">
        <f t="shared" si="120"/>
        <v/>
      </c>
      <c r="AA110" s="65" t="str">
        <f t="shared" si="121"/>
        <v/>
      </c>
      <c r="AB110" s="56" t="str">
        <f t="shared" si="122"/>
        <v/>
      </c>
      <c r="AC110" s="66" t="str">
        <f t="shared" si="123"/>
        <v/>
      </c>
      <c r="AD110" s="58" t="str">
        <f t="shared" si="124"/>
        <v/>
      </c>
      <c r="AE110" s="67" t="str">
        <f t="shared" si="125"/>
        <v/>
      </c>
      <c r="AF110" s="60" t="str">
        <f t="shared" si="126"/>
        <v/>
      </c>
      <c r="AG110" s="60" t="str">
        <f t="shared" si="127"/>
        <v/>
      </c>
      <c r="AH110" s="68" t="str">
        <f t="shared" si="128"/>
        <v/>
      </c>
      <c r="AI110" s="69" t="str">
        <f t="shared" si="129"/>
        <v/>
      </c>
      <c r="AJ110" s="63" t="str">
        <f t="shared" si="130"/>
        <v/>
      </c>
      <c r="AK110" s="63" t="str">
        <f t="shared" si="131"/>
        <v/>
      </c>
      <c r="AL110" s="63" t="str">
        <f t="shared" si="132"/>
        <v/>
      </c>
      <c r="AM110" s="63" t="str">
        <f t="shared" si="133"/>
        <v/>
      </c>
      <c r="AN110" s="63" t="str">
        <f t="shared" si="134"/>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8"/>
        <v/>
      </c>
      <c r="N111" s="56" t="str">
        <f t="shared" si="109"/>
        <v/>
      </c>
      <c r="O111" s="57" t="str">
        <f t="shared" si="110"/>
        <v/>
      </c>
      <c r="P111" s="58" t="str">
        <f t="shared" si="111"/>
        <v/>
      </c>
      <c r="Q111" s="59" t="str">
        <f t="shared" si="112"/>
        <v/>
      </c>
      <c r="R111" s="60" t="str">
        <f t="shared" si="107"/>
        <v/>
      </c>
      <c r="S111" s="55" t="str">
        <f t="shared" si="113"/>
        <v/>
      </c>
      <c r="T111" s="61" t="str">
        <f t="shared" si="114"/>
        <v/>
      </c>
      <c r="U111" s="62" t="str">
        <f t="shared" si="115"/>
        <v/>
      </c>
      <c r="V111" s="63" t="str">
        <f t="shared" si="116"/>
        <v/>
      </c>
      <c r="W111" s="64" t="str">
        <f t="shared" si="117"/>
        <v/>
      </c>
      <c r="X111" s="63" t="str">
        <f t="shared" si="118"/>
        <v/>
      </c>
      <c r="Y111" s="63" t="str">
        <f t="shared" si="119"/>
        <v/>
      </c>
      <c r="Z111" s="55" t="str">
        <f t="shared" si="120"/>
        <v/>
      </c>
      <c r="AA111" s="65" t="str">
        <f t="shared" si="121"/>
        <v/>
      </c>
      <c r="AB111" s="56" t="str">
        <f t="shared" si="122"/>
        <v/>
      </c>
      <c r="AC111" s="66" t="str">
        <f t="shared" si="123"/>
        <v/>
      </c>
      <c r="AD111" s="58" t="str">
        <f t="shared" si="124"/>
        <v/>
      </c>
      <c r="AE111" s="67" t="str">
        <f t="shared" si="125"/>
        <v/>
      </c>
      <c r="AF111" s="60" t="str">
        <f t="shared" si="126"/>
        <v/>
      </c>
      <c r="AG111" s="60" t="str">
        <f t="shared" si="127"/>
        <v/>
      </c>
      <c r="AH111" s="68" t="str">
        <f t="shared" si="128"/>
        <v/>
      </c>
      <c r="AI111" s="69" t="str">
        <f t="shared" si="129"/>
        <v/>
      </c>
      <c r="AJ111" s="63" t="str">
        <f t="shared" si="130"/>
        <v/>
      </c>
      <c r="AK111" s="63" t="str">
        <f t="shared" si="131"/>
        <v/>
      </c>
      <c r="AL111" s="63" t="str">
        <f t="shared" si="132"/>
        <v/>
      </c>
      <c r="AM111" s="63" t="str">
        <f t="shared" si="133"/>
        <v/>
      </c>
      <c r="AN111" s="63" t="str">
        <f t="shared" si="134"/>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8"/>
        <v/>
      </c>
      <c r="N112" s="56" t="str">
        <f t="shared" si="109"/>
        <v/>
      </c>
      <c r="O112" s="57" t="str">
        <f t="shared" si="110"/>
        <v/>
      </c>
      <c r="P112" s="58" t="str">
        <f t="shared" si="111"/>
        <v/>
      </c>
      <c r="Q112" s="59" t="str">
        <f t="shared" si="112"/>
        <v/>
      </c>
      <c r="R112" s="60" t="str">
        <f t="shared" si="107"/>
        <v/>
      </c>
      <c r="S112" s="55" t="str">
        <f t="shared" si="113"/>
        <v/>
      </c>
      <c r="T112" s="61" t="str">
        <f t="shared" si="114"/>
        <v/>
      </c>
      <c r="U112" s="62" t="str">
        <f t="shared" si="115"/>
        <v/>
      </c>
      <c r="V112" s="63" t="str">
        <f t="shared" si="116"/>
        <v/>
      </c>
      <c r="W112" s="64" t="str">
        <f t="shared" si="117"/>
        <v/>
      </c>
      <c r="X112" s="63" t="str">
        <f t="shared" si="118"/>
        <v/>
      </c>
      <c r="Y112" s="63" t="str">
        <f t="shared" si="119"/>
        <v/>
      </c>
      <c r="Z112" s="55" t="str">
        <f t="shared" si="120"/>
        <v/>
      </c>
      <c r="AA112" s="65" t="str">
        <f t="shared" si="121"/>
        <v/>
      </c>
      <c r="AB112" s="56" t="str">
        <f t="shared" si="122"/>
        <v/>
      </c>
      <c r="AC112" s="66" t="str">
        <f t="shared" si="123"/>
        <v/>
      </c>
      <c r="AD112" s="58" t="str">
        <f t="shared" si="124"/>
        <v/>
      </c>
      <c r="AE112" s="67" t="str">
        <f t="shared" si="125"/>
        <v/>
      </c>
      <c r="AF112" s="60" t="str">
        <f t="shared" si="126"/>
        <v/>
      </c>
      <c r="AG112" s="60" t="str">
        <f t="shared" si="127"/>
        <v/>
      </c>
      <c r="AH112" s="68" t="str">
        <f t="shared" si="128"/>
        <v/>
      </c>
      <c r="AI112" s="69" t="str">
        <f t="shared" si="129"/>
        <v/>
      </c>
      <c r="AJ112" s="63" t="str">
        <f t="shared" si="130"/>
        <v/>
      </c>
      <c r="AK112" s="63" t="str">
        <f t="shared" si="131"/>
        <v/>
      </c>
      <c r="AL112" s="63" t="str">
        <f t="shared" si="132"/>
        <v/>
      </c>
      <c r="AM112" s="63" t="str">
        <f t="shared" si="133"/>
        <v/>
      </c>
      <c r="AN112" s="63" t="str">
        <f t="shared" si="134"/>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8"/>
        <v/>
      </c>
      <c r="N113" s="56" t="str">
        <f t="shared" si="109"/>
        <v/>
      </c>
      <c r="O113" s="57" t="str">
        <f t="shared" si="110"/>
        <v/>
      </c>
      <c r="P113" s="58" t="str">
        <f t="shared" si="111"/>
        <v/>
      </c>
      <c r="Q113" s="59" t="str">
        <f t="shared" si="112"/>
        <v/>
      </c>
      <c r="R113" s="60" t="str">
        <f t="shared" si="107"/>
        <v/>
      </c>
      <c r="S113" s="55" t="str">
        <f t="shared" si="113"/>
        <v/>
      </c>
      <c r="T113" s="61" t="str">
        <f t="shared" si="114"/>
        <v/>
      </c>
      <c r="U113" s="62" t="str">
        <f t="shared" si="115"/>
        <v/>
      </c>
      <c r="V113" s="63" t="str">
        <f t="shared" si="116"/>
        <v/>
      </c>
      <c r="W113" s="64" t="str">
        <f t="shared" si="117"/>
        <v/>
      </c>
      <c r="X113" s="63" t="str">
        <f t="shared" si="118"/>
        <v/>
      </c>
      <c r="Y113" s="63" t="str">
        <f t="shared" si="119"/>
        <v/>
      </c>
      <c r="Z113" s="55" t="str">
        <f t="shared" si="120"/>
        <v/>
      </c>
      <c r="AA113" s="65" t="str">
        <f t="shared" si="121"/>
        <v/>
      </c>
      <c r="AB113" s="56" t="str">
        <f t="shared" si="122"/>
        <v/>
      </c>
      <c r="AC113" s="66" t="str">
        <f t="shared" si="123"/>
        <v/>
      </c>
      <c r="AD113" s="58" t="str">
        <f t="shared" si="124"/>
        <v/>
      </c>
      <c r="AE113" s="67" t="str">
        <f t="shared" si="125"/>
        <v/>
      </c>
      <c r="AF113" s="60" t="str">
        <f t="shared" si="126"/>
        <v/>
      </c>
      <c r="AG113" s="60" t="str">
        <f t="shared" si="127"/>
        <v/>
      </c>
      <c r="AH113" s="68" t="str">
        <f t="shared" si="128"/>
        <v/>
      </c>
      <c r="AI113" s="69" t="str">
        <f t="shared" si="129"/>
        <v/>
      </c>
      <c r="AJ113" s="63" t="str">
        <f t="shared" si="130"/>
        <v/>
      </c>
      <c r="AK113" s="63" t="str">
        <f t="shared" si="131"/>
        <v/>
      </c>
      <c r="AL113" s="63" t="str">
        <f t="shared" si="132"/>
        <v/>
      </c>
      <c r="AM113" s="63" t="str">
        <f t="shared" si="133"/>
        <v/>
      </c>
      <c r="AN113" s="63" t="str">
        <f t="shared" si="134"/>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8"/>
        <v/>
      </c>
      <c r="N114" s="56" t="str">
        <f t="shared" si="109"/>
        <v/>
      </c>
      <c r="O114" s="57" t="str">
        <f t="shared" si="110"/>
        <v/>
      </c>
      <c r="P114" s="58" t="str">
        <f t="shared" si="111"/>
        <v/>
      </c>
      <c r="Q114" s="59" t="str">
        <f t="shared" si="112"/>
        <v/>
      </c>
      <c r="R114" s="60" t="str">
        <f t="shared" si="107"/>
        <v/>
      </c>
      <c r="S114" s="55" t="str">
        <f t="shared" si="113"/>
        <v/>
      </c>
      <c r="T114" s="61" t="str">
        <f t="shared" si="114"/>
        <v/>
      </c>
      <c r="U114" s="62" t="str">
        <f t="shared" si="115"/>
        <v/>
      </c>
      <c r="V114" s="63" t="str">
        <f t="shared" si="116"/>
        <v/>
      </c>
      <c r="W114" s="64" t="str">
        <f t="shared" si="117"/>
        <v/>
      </c>
      <c r="X114" s="63" t="str">
        <f t="shared" si="118"/>
        <v/>
      </c>
      <c r="Y114" s="63" t="str">
        <f t="shared" si="119"/>
        <v/>
      </c>
      <c r="Z114" s="55" t="str">
        <f t="shared" si="120"/>
        <v/>
      </c>
      <c r="AA114" s="65" t="str">
        <f t="shared" si="121"/>
        <v/>
      </c>
      <c r="AB114" s="56" t="str">
        <f t="shared" si="122"/>
        <v/>
      </c>
      <c r="AC114" s="66" t="str">
        <f t="shared" si="123"/>
        <v/>
      </c>
      <c r="AD114" s="58" t="str">
        <f t="shared" si="124"/>
        <v/>
      </c>
      <c r="AE114" s="67" t="str">
        <f t="shared" si="125"/>
        <v/>
      </c>
      <c r="AF114" s="60" t="str">
        <f t="shared" si="126"/>
        <v/>
      </c>
      <c r="AG114" s="60" t="str">
        <f t="shared" si="127"/>
        <v/>
      </c>
      <c r="AH114" s="68" t="str">
        <f t="shared" si="128"/>
        <v/>
      </c>
      <c r="AI114" s="69" t="str">
        <f t="shared" si="129"/>
        <v/>
      </c>
      <c r="AJ114" s="63" t="str">
        <f t="shared" si="130"/>
        <v/>
      </c>
      <c r="AK114" s="63" t="str">
        <f t="shared" si="131"/>
        <v/>
      </c>
      <c r="AL114" s="63" t="str">
        <f t="shared" si="132"/>
        <v/>
      </c>
      <c r="AM114" s="63" t="str">
        <f t="shared" si="133"/>
        <v/>
      </c>
      <c r="AN114" s="63" t="str">
        <f t="shared" si="134"/>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7"/>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IF(N31="Do",10,IF(N31="Re",22,IF(N31="Mi",20,IF(N31="Fa",20,IF(N31="Sol",14,IF(N31="La",20,IF(N31="Si",20,IF(N31="Do#",14,IF(N31="Fa#",15,IF(N31="Sol#",20,IF(N31="Si♭",17,"")))))))))))</f>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IF(N32="Do",10,IF(N32="Re",22,IF(N32="Mi",20,IF(N32="Fa",20,IF(N32="Sol",14,IF(N32="La",20,IF(N32="Si",20,IF(N32="Do#",14,IF(N32="Fa#",15,IF(N32="Sol#",20,IF(N32="Si♭",17,"")))))))))))</f>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IF(N33="Do",10,IF(N33="Re",22,IF(N33="Mi",20,IF(N33="Fa",20,IF(N33="Sol",14,IF(N33="La",20,IF(N33="Si",20,IF(N33="Do#",14,IF(N33="Fa#",15,IF(N33="Sol#",20,IF(N33="Si♭",17,"")))))))))))</f>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IF(N35="Do",10,IF(N35="Re",22,IF(N35="Mi",20,IF(N35="Fa",20,IF(N35="Sol",14,IF(N35="La",20,IF(N35="Si",20,IF(N35="Do#",14,IF(N35="Fa#",15,IF(N35="Sol#",20,IF(N35="Si♭",17,"")))))))))))</f>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IF(N36="Do",10,IF(N36="Re",22,IF(N36="Mi",20,IF(N36="Fa",20,IF(N36="Sol",14,IF(N36="La",20,IF(N36="Si",20,IF(N36="Do#",14,IF(N36="Fa#",15,IF(N36="Sol#",20,IF(N36="Si♭",17,"")))))))))))</f>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IF(N37="Do",10,IF(N37="Re",22,IF(N37="Mi",20,IF(N37="Fa",20,IF(N37="Sol",14,IF(N37="La",20,IF(N37="Si",20,IF(N37="Do#",14,IF(N37="Fa#",15,IF(N37="Sol#",20,IF(N37="Si♭",17,"")))))))))))</f>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IF(N39="Do",10,IF(N39="Re",22,IF(N39="Mi",20,IF(N39="Fa",20,IF(N39="Sol",14,IF(N39="La",20,IF(N39="Si",20,IF(N39="Do#",14,IF(N39="Fa#",15,IF(N39="Sol#",20,IF(N39="Si♭",17,"")))))))))))</f>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IF(N40="Do",10,IF(N40="Re",22,IF(N40="Mi",20,IF(N40="Fa",20,IF(N40="Sol",14,IF(N40="La",20,IF(N40="Si",20,IF(N40="Do#",14,IF(N40="Fa#",15,IF(N40="Sol#",20,IF(N40="Si♭",17,"")))))))))))</f>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IF(N41="Do",10,IF(N41="Re",22,IF(N41="Mi",20,IF(N41="Fa",20,IF(N41="Sol",14,IF(N41="La",20,IF(N41="Si",20,IF(N41="Do#",14,IF(N41="Fa#",15,IF(N41="Sol#",20,IF(N41="Si♭",17,"")))))))))))</f>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IF(N42="Do",10,IF(N42="Re",22,IF(N42="Mi",20,IF(N42="Fa",20,IF(N42="Sol",14,IF(N42="La",20,IF(N42="Si",20,IF(N42="Do#",14,IF(N42="Fa#",15,IF(N42="Sol#",20,IF(N42="Si♭",17,"")))))))))))</f>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IF(N43="Do",10,IF(N43="Re",22,IF(N43="Mi",20,IF(N43="Fa",20,IF(N43="Sol",14,IF(N43="La",20,IF(N43="Si",20,IF(N43="Do#",14,IF(N43="Fa#",15,IF(N43="Sol#",20,IF(N43="Si♭",17,"")))))))))))</f>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IF(N44="Do",10,IF(N44="Re",22,IF(N44="Mi",20,IF(N44="Fa",20,IF(N44="Sol",14,IF(N44="La",20,IF(N44="Si",20,IF(N44="Do#",14,IF(N44="Fa#",15,IF(N44="Sol#",20,IF(N44="Si♭",17,"")))))))))))</f>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IF(N45="Do",10,IF(N45="Re",22,IF(N45="Mi",20,IF(N45="Fa",20,IF(N45="Sol",14,IF(N45="La",20,IF(N45="Si",20,IF(N45="Do#",14,IF(N45="Fa#",15,IF(N45="Sol#",20,IF(N45="Si♭",17,"")))))))))))</f>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IF(N46="Do",10,IF(N46="Re",22,IF(N46="Mi",20,IF(N46="Fa",20,IF(N46="Sol",14,IF(N46="La",20,IF(N46="Si",20,IF(N46="Do#",14,IF(N46="Fa#",15,IF(N46="Sol#",20,IF(N46="Si♭",17,"")))))))))))</f>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IF(N47="Do",10,IF(N47="Re",22,IF(N47="Mi",20,IF(N47="Fa",20,IF(N47="Sol",14,IF(N47="La",20,IF(N47="Si",20,IF(N47="Do#",14,IF(N47="Fa#",15,IF(N47="Sol#",20,IF(N47="Si♭",17,"")))))))))))</f>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IF(N49="Do",10,IF(N49="Re",22,IF(N49="Mi",20,IF(N49="Fa",20,IF(N49="Sol",14,IF(N49="La",20,IF(N49="Si",20,IF(N49="Do#",14,IF(N49="Fa#",15,IF(N49="Sol#",20,IF(N49="Si♭",17,"")))))))))))</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IF(N50="Do",10,IF(N50="Re",22,IF(N50="Mi",20,IF(N50="Fa",20,IF(N50="Sol",14,IF(N50="La",20,IF(N50="Si",20,IF(N50="Do#",14,IF(N50="Fa#",15,IF(N50="Sol#",20,IF(N50="Si♭",17,"")))))))))))</f>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IF(N52="Do",10,IF(N52="Re",22,IF(N52="Mi",20,IF(N52="Fa",20,IF(N52="Sol",14,IF(N52="La",20,IF(N52="Si",20,IF(N52="Do#",14,IF(N52="Fa#",15,IF(N52="Sol#",20,IF(N52="Si♭",17,"")))))))))))</f>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IF(N53="Do",10,IF(N53="Re",22,IF(N53="Mi",20,IF(N53="Fa",20,IF(N53="Sol",14,IF(N53="La",20,IF(N53="Si",20,IF(N53="Do#",14,IF(N53="Fa#",15,IF(N53="Sol#",20,IF(N53="Si♭",17,"")))))))))))</f>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IF(N54="Do",10,IF(N54="Re",22,IF(N54="Mi",20,IF(N54="Fa",20,IF(N54="Sol",14,IF(N54="La",20,IF(N54="Si",20,IF(N54="Do#",14,IF(N54="Fa#",15,IF(N54="Sol#",20,IF(N54="Si♭",17,"")))))))))))</f>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IF(N55="Do",10,IF(N55="Re",22,IF(N55="Mi",20,IF(N55="Fa",20,IF(N55="Sol",14,IF(N55="La",20,IF(N55="Si",20,IF(N55="Do#",14,IF(N55="Fa#",15,IF(N55="Sol#",20,IF(N55="Si♭",17,"")))))))))))</f>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IF(N57="Do",10,IF(N57="Re",22,IF(N57="Mi",20,IF(N57="Fa",20,IF(N57="Sol",14,IF(N57="La",20,IF(N57="Si",20,IF(N57="Do#",14,IF(N57="Fa#",15,IF(N57="Sol#",20,IF(N57="Si♭",17,"")))))))))))</f>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IF(N58="Do",10,IF(N58="Re",22,IF(N58="Mi",20,IF(N58="Fa",20,IF(N58="Sol",14,IF(N58="La",20,IF(N58="Si",20,IF(N58="Do#",14,IF(N58="Fa#",15,IF(N58="Sol#",20,IF(N58="Si♭",17,"")))))))))))</f>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IF(N63="","","(")</f>
        <v/>
      </c>
      <c r="N63" s="56" t="str">
        <f>IF(D63="","",D63)</f>
        <v/>
      </c>
      <c r="O63" s="57" t="str">
        <f>IF(N63="","",",")</f>
        <v/>
      </c>
      <c r="P63" s="58" t="str">
        <f>IF(E63="","",E63)</f>
        <v/>
      </c>
      <c r="Q63" s="59" t="str">
        <f>IF(N63="","",",")</f>
        <v/>
      </c>
      <c r="R63" s="60" t="str">
        <f>IF(N63="Do",10,IF(N63="Re",22,IF(N63="Mi",20,IF(N63="Fa",20,IF(N63="Sol",14,IF(N63="La",20,IF(N63="Si",20,IF(N63="Do#",14,IF(N63="Fa#",15,IF(N63="Sol#",20,IF(N63="Si♭",17,"")))))))))))</f>
        <v/>
      </c>
      <c r="S63" s="55" t="str">
        <f>IF(N63="","",")")</f>
        <v/>
      </c>
      <c r="T63" s="61" t="str">
        <f>IF(U63="","","(")</f>
        <v/>
      </c>
      <c r="U63" s="62" t="str">
        <f>IF(F63="","",F63)</f>
        <v/>
      </c>
      <c r="V63" s="63" t="str">
        <f>IF(U63="","",",")</f>
        <v/>
      </c>
      <c r="W63" s="64" t="str">
        <f>IF(G63="","",G63)</f>
        <v/>
      </c>
      <c r="X63" s="63" t="str">
        <f>IF(U63="","",",")</f>
        <v/>
      </c>
      <c r="Y63" s="63" t="str">
        <f>IF(U63="","",250)</f>
        <v/>
      </c>
      <c r="Z63" s="55" t="str">
        <f>IF(U63="","",")")</f>
        <v/>
      </c>
      <c r="AA63" s="65" t="str">
        <f>IF(AB63="","","(")</f>
        <v/>
      </c>
      <c r="AB63" s="56" t="str">
        <f>IF(H63="","",H63)</f>
        <v/>
      </c>
      <c r="AC63" s="66" t="str">
        <f>IF(AB63="","",",")</f>
        <v/>
      </c>
      <c r="AD63" s="58" t="str">
        <f>IF(I63="","",I63)</f>
        <v/>
      </c>
      <c r="AE63" s="67" t="str">
        <f>IF(AB63="","",",")</f>
        <v/>
      </c>
      <c r="AF63" s="60" t="str">
        <f>IF(AB63="","",350)</f>
        <v/>
      </c>
      <c r="AG63" s="60" t="str">
        <f>IF(AB63="","",")")</f>
        <v/>
      </c>
      <c r="AH63" s="68" t="str">
        <f>IF(AI63="","","(")</f>
        <v/>
      </c>
      <c r="AI63" s="69" t="str">
        <f>IF(J63="","",J63)</f>
        <v/>
      </c>
      <c r="AJ63" s="63" t="str">
        <f>IF(AI63="","",",")</f>
        <v/>
      </c>
      <c r="AK63" s="63" t="str">
        <f>IF(K63="","",K63)</f>
        <v/>
      </c>
      <c r="AL63" s="63" t="str">
        <f>IF(AI63="","",",")</f>
        <v/>
      </c>
      <c r="AM63" s="63" t="str">
        <f>IF(AI63="","",450)</f>
        <v/>
      </c>
      <c r="AN63" s="63" t="str">
        <f>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IF(N64="","","(")</f>
        <v/>
      </c>
      <c r="N64" s="56" t="str">
        <f>IF(D64="","",D64)</f>
        <v/>
      </c>
      <c r="O64" s="57" t="str">
        <f>IF(N64="","",",")</f>
        <v/>
      </c>
      <c r="P64" s="58" t="str">
        <f>IF(E64="","",E64)</f>
        <v/>
      </c>
      <c r="Q64" s="59" t="str">
        <f>IF(N64="","",",")</f>
        <v/>
      </c>
      <c r="R64" s="60" t="str">
        <f>IF(N64="Do",10,IF(N64="Re",22,IF(N64="Mi",20,IF(N64="Fa",20,IF(N64="Sol",14,IF(N64="La",20,IF(N64="Si",20,IF(N64="Do#",14,IF(N64="Fa#",15,IF(N64="Sol#",20,IF(N64="Si♭",17,"")))))))))))</f>
        <v/>
      </c>
      <c r="S64" s="55" t="str">
        <f>IF(N64="","",")")</f>
        <v/>
      </c>
      <c r="T64" s="61" t="str">
        <f>IF(U64="","","(")</f>
        <v/>
      </c>
      <c r="U64" s="62" t="str">
        <f>IF(F64="","",F64)</f>
        <v/>
      </c>
      <c r="V64" s="63" t="str">
        <f>IF(U64="","",",")</f>
        <v/>
      </c>
      <c r="W64" s="64" t="str">
        <f>IF(G64="","",G64)</f>
        <v/>
      </c>
      <c r="X64" s="63" t="str">
        <f>IF(U64="","",",")</f>
        <v/>
      </c>
      <c r="Y64" s="63" t="str">
        <f>IF(U64="","",250)</f>
        <v/>
      </c>
      <c r="Z64" s="55" t="str">
        <f>IF(U64="","",")")</f>
        <v/>
      </c>
      <c r="AA64" s="65" t="str">
        <f>IF(AB64="","","(")</f>
        <v/>
      </c>
      <c r="AB64" s="56" t="str">
        <f>IF(H64="","",H64)</f>
        <v/>
      </c>
      <c r="AC64" s="66" t="str">
        <f>IF(AB64="","",",")</f>
        <v/>
      </c>
      <c r="AD64" s="58" t="str">
        <f>IF(I64="","",I64)</f>
        <v/>
      </c>
      <c r="AE64" s="67" t="str">
        <f>IF(AB64="","",",")</f>
        <v/>
      </c>
      <c r="AF64" s="60" t="str">
        <f>IF(AB64="","",350)</f>
        <v/>
      </c>
      <c r="AG64" s="60" t="str">
        <f>IF(AB64="","",")")</f>
        <v/>
      </c>
      <c r="AH64" s="68" t="str">
        <f>IF(AI64="","","(")</f>
        <v/>
      </c>
      <c r="AI64" s="69" t="str">
        <f>IF(J64="","",J64)</f>
        <v/>
      </c>
      <c r="AJ64" s="63" t="str">
        <f>IF(AI64="","",",")</f>
        <v/>
      </c>
      <c r="AK64" s="63" t="str">
        <f>IF(K64="","",K64)</f>
        <v/>
      </c>
      <c r="AL64" s="63" t="str">
        <f>IF(AI64="","",",")</f>
        <v/>
      </c>
      <c r="AM64" s="63" t="str">
        <f>IF(AI64="","",450)</f>
        <v/>
      </c>
      <c r="AN64" s="63" t="str">
        <f>IF(AI64="","",")")</f>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IF(N65="","","(")</f>
        <v/>
      </c>
      <c r="N65" s="56" t="str">
        <f>IF(D65="","",D65)</f>
        <v/>
      </c>
      <c r="O65" s="57" t="str">
        <f>IF(N65="","",",")</f>
        <v/>
      </c>
      <c r="P65" s="58" t="str">
        <f>IF(E65="","",E65)</f>
        <v/>
      </c>
      <c r="Q65" s="59" t="str">
        <f>IF(N65="","",",")</f>
        <v/>
      </c>
      <c r="R65" s="60" t="str">
        <f>IF(N65="Do",10,IF(N65="Re",22,IF(N65="Mi",20,IF(N65="Fa",20,IF(N65="Sol",14,IF(N65="La",20,IF(N65="Si",20,IF(N65="Do#",14,IF(N65="Fa#",15,IF(N65="Sol#",20,IF(N65="Si♭",17,"")))))))))))</f>
        <v/>
      </c>
      <c r="S65" s="55" t="str">
        <f>IF(N65="","",")")</f>
        <v/>
      </c>
      <c r="T65" s="61" t="str">
        <f>IF(U65="","","(")</f>
        <v/>
      </c>
      <c r="U65" s="62" t="str">
        <f>IF(F65="","",F65)</f>
        <v/>
      </c>
      <c r="V65" s="63" t="str">
        <f>IF(U65="","",",")</f>
        <v/>
      </c>
      <c r="W65" s="64" t="str">
        <f>IF(G65="","",G65)</f>
        <v/>
      </c>
      <c r="X65" s="63" t="str">
        <f>IF(U65="","",",")</f>
        <v/>
      </c>
      <c r="Y65" s="63" t="str">
        <f>IF(U65="","",250)</f>
        <v/>
      </c>
      <c r="Z65" s="55" t="str">
        <f>IF(U65="","",")")</f>
        <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IF(N66="","","(")</f>
        <v/>
      </c>
      <c r="N66" s="56" t="str">
        <f>IF(D66="","",D66)</f>
        <v/>
      </c>
      <c r="O66" s="57" t="str">
        <f>IF(N66="","",",")</f>
        <v/>
      </c>
      <c r="P66" s="58" t="str">
        <f>IF(E66="","",E66)</f>
        <v/>
      </c>
      <c r="Q66" s="59" t="str">
        <f>IF(N66="","",",")</f>
        <v/>
      </c>
      <c r="R66" s="60" t="str">
        <f>IF(N66="Do",10,IF(N66="Re",22,IF(N66="Mi",20,IF(N66="Fa",20,IF(N66="Sol",14,IF(N66="La",20,IF(N66="Si",20,IF(N66="Do#",14,IF(N66="Fa#",15,IF(N66="Sol#",20,IF(N66="Si♭",17,"")))))))))))</f>
        <v/>
      </c>
      <c r="S66" s="55" t="str">
        <f>IF(N66="","",")")</f>
        <v/>
      </c>
      <c r="T66" s="61" t="str">
        <f>IF(U66="","","(")</f>
        <v/>
      </c>
      <c r="U66" s="62" t="str">
        <f>IF(F66="","",F66)</f>
        <v/>
      </c>
      <c r="V66" s="63" t="str">
        <f>IF(U66="","",",")</f>
        <v/>
      </c>
      <c r="W66" s="64" t="str">
        <f>IF(G66="","",G66)</f>
        <v/>
      </c>
      <c r="X66" s="63" t="str">
        <f>IF(U66="","",",")</f>
        <v/>
      </c>
      <c r="Y66" s="63" t="str">
        <f>IF(U66="","",250)</f>
        <v/>
      </c>
      <c r="Z66" s="55" t="str">
        <f>IF(U66="","",")")</f>
        <v/>
      </c>
      <c r="AA66" s="65" t="str">
        <f>IF(AB66="","","(")</f>
        <v/>
      </c>
      <c r="AB66" s="56" t="str">
        <f>IF(H66="","",H66)</f>
        <v/>
      </c>
      <c r="AC66" s="66" t="str">
        <f>IF(AB66="","",",")</f>
        <v/>
      </c>
      <c r="AD66" s="58" t="str">
        <f>IF(I66="","",I66)</f>
        <v/>
      </c>
      <c r="AE66" s="67" t="str">
        <f>IF(AB66="","",",")</f>
        <v/>
      </c>
      <c r="AF66" s="60" t="str">
        <f>IF(AB66="","",350)</f>
        <v/>
      </c>
      <c r="AG66" s="60" t="str">
        <f>IF(AB66="","",")")</f>
        <v/>
      </c>
      <c r="AH66" s="68" t="str">
        <f>IF(AI66="","","(")</f>
        <v/>
      </c>
      <c r="AI66" s="69" t="str">
        <f>IF(J66="","",J66)</f>
        <v/>
      </c>
      <c r="AJ66" s="63" t="str">
        <f>IF(AI66="","",",")</f>
        <v/>
      </c>
      <c r="AK66" s="63" t="str">
        <f>IF(K66="","",K66)</f>
        <v/>
      </c>
      <c r="AL66" s="63" t="str">
        <f>IF(AI66="","",",")</f>
        <v/>
      </c>
      <c r="AM66" s="63" t="str">
        <f>IF(AI66="","",450)</f>
        <v/>
      </c>
      <c r="AN66" s="63" t="str">
        <f>IF(AI66="","",")")</f>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IF(N67="","","(")</f>
        <v/>
      </c>
      <c r="N67" s="56" t="str">
        <f>IF(D67="","",D67)</f>
        <v/>
      </c>
      <c r="O67" s="57" t="str">
        <f>IF(N67="","",",")</f>
        <v/>
      </c>
      <c r="P67" s="58" t="str">
        <f>IF(E67="","",E67)</f>
        <v/>
      </c>
      <c r="Q67" s="59" t="str">
        <f>IF(N67="","",",")</f>
        <v/>
      </c>
      <c r="R67" s="60" t="str">
        <f>IF(N67="Do",10,IF(N67="Re",22,IF(N67="Mi",20,IF(N67="Fa",20,IF(N67="Sol",14,IF(N67="La",20,IF(N67="Si",20,IF(N67="Do#",14,IF(N67="Fa#",15,IF(N67="Sol#",20,IF(N67="Si♭",17,"")))))))))))</f>
        <v/>
      </c>
      <c r="S67" s="55" t="str">
        <f>IF(N67="","",")")</f>
        <v/>
      </c>
      <c r="T67" s="61" t="str">
        <f>IF(U67="","","(")</f>
        <v/>
      </c>
      <c r="U67" s="62" t="str">
        <f>IF(F67="","",F67)</f>
        <v/>
      </c>
      <c r="V67" s="63" t="str">
        <f>IF(U67="","",",")</f>
        <v/>
      </c>
      <c r="W67" s="64" t="str">
        <f>IF(G67="","",G67)</f>
        <v/>
      </c>
      <c r="X67" s="63" t="str">
        <f>IF(U67="","",",")</f>
        <v/>
      </c>
      <c r="Y67" s="63" t="str">
        <f>IF(U67="","",250)</f>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IF(N68="","","(")</f>
        <v/>
      </c>
      <c r="N68" s="56" t="str">
        <f>IF(D68="","",D68)</f>
        <v/>
      </c>
      <c r="O68" s="57" t="str">
        <f>IF(N68="","",",")</f>
        <v/>
      </c>
      <c r="P68" s="58" t="str">
        <f>IF(E68="","",E68)</f>
        <v/>
      </c>
      <c r="Q68" s="59" t="str">
        <f>IF(N68="","",",")</f>
        <v/>
      </c>
      <c r="R68" s="60" t="str">
        <f>IF(N68="Do",10,IF(N68="Re",22,IF(N68="Mi",20,IF(N68="Fa",20,IF(N68="Sol",14,IF(N68="La",20,IF(N68="Si",20,IF(N68="Do#",14,IF(N68="Fa#",15,IF(N68="Sol#",20,IF(N68="Si♭",17,"")))))))))))</f>
        <v/>
      </c>
      <c r="S68" s="55" t="str">
        <f>IF(N68="","",")")</f>
        <v/>
      </c>
      <c r="T68" s="61" t="str">
        <f>IF(U68="","","(")</f>
        <v/>
      </c>
      <c r="U68" s="62" t="str">
        <f>IF(F68="","",F68)</f>
        <v/>
      </c>
      <c r="V68" s="63" t="str">
        <f>IF(U68="","",",")</f>
        <v/>
      </c>
      <c r="W68" s="64" t="str">
        <f>IF(G68="","",G68)</f>
        <v/>
      </c>
      <c r="X68" s="63" t="str">
        <f>IF(U68="","",",")</f>
        <v/>
      </c>
      <c r="Y68" s="63" t="str">
        <f>IF(U68="","",250)</f>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IF(N69="","","(")</f>
        <v/>
      </c>
      <c r="N69" s="56" t="str">
        <f>IF(D69="","",D69)</f>
        <v/>
      </c>
      <c r="O69" s="57" t="str">
        <f>IF(N69="","",",")</f>
        <v/>
      </c>
      <c r="P69" s="58" t="str">
        <f>IF(E69="","",E69)</f>
        <v/>
      </c>
      <c r="Q69" s="59" t="str">
        <f>IF(N69="","",",")</f>
        <v/>
      </c>
      <c r="R69" s="60" t="str">
        <f>IF(N69="Do",10,IF(N69="Re",22,IF(N69="Mi",20,IF(N69="Fa",20,IF(N69="Sol",14,IF(N69="La",20,IF(N69="Si",20,IF(N69="Do#",14,IF(N69="Fa#",15,IF(N69="Sol#",20,IF(N69="Si♭",17,"")))))))))))</f>
        <v/>
      </c>
      <c r="S69" s="55" t="str">
        <f>IF(N69="","",")")</f>
        <v/>
      </c>
      <c r="T69" s="61" t="str">
        <f>IF(U69="","","(")</f>
        <v/>
      </c>
      <c r="U69" s="62" t="str">
        <f>IF(F69="","",F69)</f>
        <v/>
      </c>
      <c r="V69" s="63" t="str">
        <f>IF(U69="","",",")</f>
        <v/>
      </c>
      <c r="W69" s="64" t="str">
        <f>IF(G69="","",G69)</f>
        <v/>
      </c>
      <c r="X69" s="63" t="str">
        <f>IF(U69="","",",")</f>
        <v/>
      </c>
      <c r="Y69" s="63" t="str">
        <f>IF(U69="","",250)</f>
        <v/>
      </c>
      <c r="Z69" s="55" t="str">
        <f>IF(U69="","",")")</f>
        <v/>
      </c>
      <c r="AA69" s="65" t="str">
        <f>IF(AB69="","","(")</f>
        <v/>
      </c>
      <c r="AB69" s="56" t="str">
        <f>IF(H69="","",H69)</f>
        <v/>
      </c>
      <c r="AC69" s="66" t="str">
        <f>IF(AB69="","",",")</f>
        <v/>
      </c>
      <c r="AD69" s="58" t="str">
        <f>IF(I69="","",I69)</f>
        <v/>
      </c>
      <c r="AE69" s="67" t="str">
        <f>IF(AB69="","",",")</f>
        <v/>
      </c>
      <c r="AF69" s="60" t="str">
        <f>IF(AB69="","",350)</f>
        <v/>
      </c>
      <c r="AG69" s="60" t="str">
        <f>IF(AB69="","",")")</f>
        <v/>
      </c>
      <c r="AH69" s="68" t="str">
        <f>IF(AI69="","","(")</f>
        <v/>
      </c>
      <c r="AI69" s="69" t="str">
        <f>IF(J69="","",J69)</f>
        <v/>
      </c>
      <c r="AJ69" s="63" t="str">
        <f>IF(AI69="","",",")</f>
        <v/>
      </c>
      <c r="AK69" s="63" t="str">
        <f>IF(K69="","",K69)</f>
        <v/>
      </c>
      <c r="AL69" s="63" t="str">
        <f>IF(AI69="","",",")</f>
        <v/>
      </c>
      <c r="AM69" s="63" t="str">
        <f>IF(AI69="","",450)</f>
        <v/>
      </c>
      <c r="AN69" s="63" t="str">
        <f>IF(AI69="","",")")</f>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IF(N70="","","(")</f>
        <v/>
      </c>
      <c r="N70" s="56" t="str">
        <f>IF(D70="","",D70)</f>
        <v/>
      </c>
      <c r="O70" s="57" t="str">
        <f>IF(N70="","",",")</f>
        <v/>
      </c>
      <c r="P70" s="58" t="str">
        <f>IF(E70="","",E70)</f>
        <v/>
      </c>
      <c r="Q70" s="59" t="str">
        <f>IF(N70="","",",")</f>
        <v/>
      </c>
      <c r="R70" s="60" t="str">
        <f>IF(N70="Do",10,IF(N70="Re",22,IF(N70="Mi",20,IF(N70="Fa",20,IF(N70="Sol",14,IF(N70="La",20,IF(N70="Si",20,IF(N70="Do#",14,IF(N70="Fa#",15,IF(N70="Sol#",20,IF(N70="Si♭",17,"")))))))))))</f>
        <v/>
      </c>
      <c r="S70" s="55" t="str">
        <f>IF(N70="","",")")</f>
        <v/>
      </c>
      <c r="T70" s="61" t="str">
        <f>IF(U70="","","(")</f>
        <v/>
      </c>
      <c r="U70" s="62" t="str">
        <f>IF(F70="","",F70)</f>
        <v/>
      </c>
      <c r="V70" s="63" t="str">
        <f>IF(U70="","",",")</f>
        <v/>
      </c>
      <c r="W70" s="64" t="str">
        <f>IF(G70="","",G70)</f>
        <v/>
      </c>
      <c r="X70" s="63" t="str">
        <f>IF(U70="","",",")</f>
        <v/>
      </c>
      <c r="Y70" s="63" t="str">
        <f>IF(U70="","",250)</f>
        <v/>
      </c>
      <c r="Z70" s="55" t="str">
        <f>IF(U70="","",")")</f>
        <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tabSelected="1"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23.25" x14ac:dyDescent="0.25">
      <c r="C8" t="str">
        <f ca="1">PROPER(L1)</f>
        <v>Cordero De Dios</v>
      </c>
      <c r="L8" s="122" t="str">
        <f ca="1">_xlfn.CONCAT("        tt: ","""",C8,"""",",")</f>
        <v xml:space="preserve">        tt: "Cordero De Dios",</v>
      </c>
    </row>
    <row r="9" spans="2:32" ht="23.25" x14ac:dyDescent="0.25">
      <c r="C9" t="str">
        <f ca="1">PROPER(L1)</f>
        <v>Cordero De Dios</v>
      </c>
      <c r="L9" s="122" t="str">
        <f ca="1">_xlfn.CONCAT("        title: ","""",C9,"""",",")</f>
        <v xml:space="preserve">        title: "Cordero De Dios",</v>
      </c>
    </row>
    <row r="10" spans="2:32" ht="23.25" x14ac:dyDescent="0.25">
      <c r="C10" t="str">
        <f ca="1">VLOOKUP(C1,Table223[#Data],4,FALSE)</f>
        <v>Después de la consagración</v>
      </c>
      <c r="L10" s="122" t="str">
        <f ca="1">_xlfn.CONCAT("        ","subtitle: ","""",C10,"""",",")</f>
        <v xml:space="preserve">        subtitle: "Después de la consagración",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186</v>
      </c>
      <c r="L16" s="122" t="str">
        <f ca="1">_xlfn.CONCAT("        dbno: ","""",C16,"""",",")</f>
        <v xml:space="preserve">        dbno: "186",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corderodedios</v>
      </c>
      <c r="L19" s="122" t="str">
        <f ca="1">_xlfn.CONCAT("        audioSrc: ","""https://audio.resucito.do/",C19,".mp3""",",")</f>
        <v xml:space="preserve">        audioSrc: "https://audio.resucito.do/corderodedios.mp3",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23.25" x14ac:dyDescent="0.25">
      <c r="B27">
        <f ca="1">+C1+1</f>
        <v>187</v>
      </c>
      <c r="C27" t="str">
        <f ca="1">VLOOKUP(B27,Table4[#Data],13,FALSE)</f>
        <v>"/src/index.html?canto=credo"</v>
      </c>
      <c r="L27" s="122" t="str">
        <f ca="1">_xlfn.CONCAT("        sig: ",C27,",")</f>
        <v xml:space="preserve">        sig: "/src/index.html?canto=credo",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CORDERO DE DIOS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vt:i4>
      </vt:variant>
    </vt:vector>
  </HeadingPairs>
  <TitlesOfParts>
    <vt:vector size="41"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2025-10-03T20:36:46Z</dcterms:modified>
</cp:coreProperties>
</file>