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1BEB8911-0175-42CE-BE4E-CB2D87F09577}" xr6:coauthVersionLast="47" xr6:coauthVersionMax="47" xr10:uidLastSave="{00000000-0000-0000-0000-000000000000}"/>
  <bookViews>
    <workbookView xWindow="705" yWindow="1350" windowWidth="25050" windowHeight="18375" tabRatio="919" firstSheet="45" activeTab="61"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MARIA, MADRE MÍA" sheetId="344" r:id="rId6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384" l="1"/>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S68" i="384"/>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P83" i="383"/>
  <c r="N83" i="383"/>
  <c r="O83" i="383" s="1"/>
  <c r="AK84" i="383"/>
  <c r="AI84" i="383"/>
  <c r="AN84" i="383" s="1"/>
  <c r="AD84" i="383"/>
  <c r="AB84" i="383"/>
  <c r="AE84" i="383" s="1"/>
  <c r="W84" i="383"/>
  <c r="U84" i="383"/>
  <c r="X84" i="383" s="1"/>
  <c r="S84" i="383"/>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K89" i="344"/>
  <c r="AI89" i="344"/>
  <c r="AJ89" i="344" s="1"/>
  <c r="AD89" i="344"/>
  <c r="AB89" i="344"/>
  <c r="AE89" i="344" s="1"/>
  <c r="W89" i="344"/>
  <c r="U89" i="344"/>
  <c r="Y89" i="344" s="1"/>
  <c r="P89" i="344"/>
  <c r="N89" i="344"/>
  <c r="S89" i="344" s="1"/>
  <c r="AK88" i="344"/>
  <c r="AI88" i="344"/>
  <c r="AH88" i="344" s="1"/>
  <c r="AD88" i="344"/>
  <c r="AB88" i="344"/>
  <c r="AG88" i="344" s="1"/>
  <c r="W88" i="344"/>
  <c r="U88" i="344"/>
  <c r="Z88" i="344" s="1"/>
  <c r="P88" i="344"/>
  <c r="N88" i="344"/>
  <c r="O88" i="344" s="1"/>
  <c r="AK87" i="344"/>
  <c r="AI87" i="344"/>
  <c r="AN87" i="344" s="1"/>
  <c r="AD87" i="344"/>
  <c r="AB87" i="344"/>
  <c r="AE87" i="344" s="1"/>
  <c r="AA87" i="344"/>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K60" i="380"/>
  <c r="AI60" i="380"/>
  <c r="AN60" i="380" s="1"/>
  <c r="AD60" i="380"/>
  <c r="AB60" i="380"/>
  <c r="AF60" i="380" s="1"/>
  <c r="W60" i="380"/>
  <c r="U60" i="380"/>
  <c r="Z60" i="380" s="1"/>
  <c r="P60" i="380"/>
  <c r="N60" i="380"/>
  <c r="S60" i="380" s="1"/>
  <c r="AK59" i="380"/>
  <c r="AI59" i="380"/>
  <c r="AH59" i="380" s="1"/>
  <c r="AD59" i="380"/>
  <c r="AB59" i="380"/>
  <c r="AC59" i="380" s="1"/>
  <c r="W59" i="380"/>
  <c r="U59" i="380"/>
  <c r="Z59" i="380" s="1"/>
  <c r="P59" i="380"/>
  <c r="N59" i="380"/>
  <c r="S59" i="380" s="1"/>
  <c r="AK58" i="380"/>
  <c r="AI58" i="380"/>
  <c r="AJ58" i="380" s="1"/>
  <c r="AD58" i="380"/>
  <c r="AB58" i="380"/>
  <c r="AA58" i="380" s="1"/>
  <c r="W58" i="380"/>
  <c r="U58" i="380"/>
  <c r="Z58" i="380" s="1"/>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W55" i="380"/>
  <c r="U55" i="380"/>
  <c r="X55" i="380" s="1"/>
  <c r="P55" i="380"/>
  <c r="N55" i="380"/>
  <c r="S55" i="380" s="1"/>
  <c r="AK54" i="380"/>
  <c r="AI54" i="380"/>
  <c r="AL54" i="380" s="1"/>
  <c r="AD54" i="380"/>
  <c r="AB54" i="380"/>
  <c r="AC54" i="380" s="1"/>
  <c r="W54" i="380"/>
  <c r="U54" i="380"/>
  <c r="V54" i="380" s="1"/>
  <c r="P54" i="380"/>
  <c r="N54" i="380"/>
  <c r="S54" i="380" s="1"/>
  <c r="AK53" i="380"/>
  <c r="AI53" i="380"/>
  <c r="AN53" i="380" s="1"/>
  <c r="AD53" i="380"/>
  <c r="AB53" i="380"/>
  <c r="AG53" i="380" s="1"/>
  <c r="Y53" i="380"/>
  <c r="X53" i="380"/>
  <c r="W53" i="380"/>
  <c r="U53" i="380"/>
  <c r="T53" i="380" s="1"/>
  <c r="P53" i="380"/>
  <c r="N53" i="380"/>
  <c r="S53" i="380" s="1"/>
  <c r="AK52" i="380"/>
  <c r="AI52" i="380"/>
  <c r="AH52" i="380" s="1"/>
  <c r="AD52" i="380"/>
  <c r="AB52" i="380"/>
  <c r="AE52" i="380" s="1"/>
  <c r="W52" i="380"/>
  <c r="U52" i="380"/>
  <c r="Z52" i="380" s="1"/>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s="1"/>
  <c r="P50" i="380"/>
  <c r="N50" i="380"/>
  <c r="S50" i="380" s="1"/>
  <c r="A50" i="380"/>
  <c r="A51" i="380" s="1"/>
  <c r="A52" i="380" s="1"/>
  <c r="A53" i="380" s="1"/>
  <c r="A54" i="380" s="1"/>
  <c r="A55" i="380" s="1"/>
  <c r="AK49" i="380"/>
  <c r="AI49" i="380"/>
  <c r="AN49" i="380" s="1"/>
  <c r="AD49" i="380"/>
  <c r="AB49" i="380"/>
  <c r="AG49" i="380" s="1"/>
  <c r="W49" i="380"/>
  <c r="U49" i="380"/>
  <c r="Y49" i="380" s="1"/>
  <c r="P49" i="380"/>
  <c r="N49" i="380"/>
  <c r="O49" i="380" s="1"/>
  <c r="M49" i="380"/>
  <c r="AK48" i="380"/>
  <c r="AI48" i="380"/>
  <c r="AN48" i="380" s="1"/>
  <c r="AG48" i="380"/>
  <c r="AF48" i="380"/>
  <c r="AD48" i="380"/>
  <c r="AB48" i="380"/>
  <c r="AE48" i="380" s="1"/>
  <c r="W48" i="380"/>
  <c r="U48" i="380"/>
  <c r="X48" i="380" s="1"/>
  <c r="P48" i="380"/>
  <c r="N48" i="380"/>
  <c r="M48" i="380" s="1"/>
  <c r="AN47" i="380"/>
  <c r="AM47" i="380"/>
  <c r="AK47" i="380"/>
  <c r="AI47" i="380"/>
  <c r="AL47" i="380" s="1"/>
  <c r="AD47" i="380"/>
  <c r="AB47" i="380"/>
  <c r="AG47" i="380" s="1"/>
  <c r="Z47" i="380"/>
  <c r="W47" i="380"/>
  <c r="V47" i="380"/>
  <c r="U47" i="380"/>
  <c r="Y47" i="380" s="1"/>
  <c r="P47" i="380"/>
  <c r="N47" i="380"/>
  <c r="O47" i="380" s="1"/>
  <c r="M47" i="380"/>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M45" i="380"/>
  <c r="AK44" i="380"/>
  <c r="AI44" i="380"/>
  <c r="AN44" i="380" s="1"/>
  <c r="AG44" i="380"/>
  <c r="AD44" i="380"/>
  <c r="AB44" i="380"/>
  <c r="AF44" i="380" s="1"/>
  <c r="W44" i="380"/>
  <c r="U44" i="380"/>
  <c r="Z44" i="380" s="1"/>
  <c r="P44" i="380"/>
  <c r="N44" i="380"/>
  <c r="S44" i="380" s="1"/>
  <c r="A44" i="380"/>
  <c r="A45" i="380" s="1"/>
  <c r="A46" i="380" s="1"/>
  <c r="A47" i="380" s="1"/>
  <c r="A48" i="380" s="1"/>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P41" i="380"/>
  <c r="N41" i="380"/>
  <c r="R41" i="380" s="1"/>
  <c r="AK40" i="380"/>
  <c r="AI40" i="380"/>
  <c r="AL40" i="380" s="1"/>
  <c r="AF40" i="380"/>
  <c r="AD40" i="380"/>
  <c r="AB40" i="380"/>
  <c r="AA40" i="380" s="1"/>
  <c r="W40" i="380"/>
  <c r="U40" i="380"/>
  <c r="Y40" i="380" s="1"/>
  <c r="P40" i="380"/>
  <c r="N40" i="380"/>
  <c r="S40" i="380" s="1"/>
  <c r="AK39" i="380"/>
  <c r="AI39" i="380"/>
  <c r="AJ39" i="380" s="1"/>
  <c r="AD39" i="380"/>
  <c r="AB39" i="380"/>
  <c r="AA39" i="380" s="1"/>
  <c r="W39" i="380"/>
  <c r="U39" i="380"/>
  <c r="V39" i="380" s="1"/>
  <c r="P39" i="380"/>
  <c r="N39" i="380"/>
  <c r="S39" i="380" s="1"/>
  <c r="AK38" i="380"/>
  <c r="AI38" i="380"/>
  <c r="AN38" i="380" s="1"/>
  <c r="AD38" i="380"/>
  <c r="AB38" i="380"/>
  <c r="AC38" i="380" s="1"/>
  <c r="W38" i="380"/>
  <c r="V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W35" i="380"/>
  <c r="U35" i="380"/>
  <c r="Z35" i="380" s="1"/>
  <c r="P35" i="380"/>
  <c r="N35" i="380"/>
  <c r="Q35" i="380" s="1"/>
  <c r="M35" i="380"/>
  <c r="AK34" i="380"/>
  <c r="AI34" i="380"/>
  <c r="AL34" i="380" s="1"/>
  <c r="AD34" i="380"/>
  <c r="AB34" i="380"/>
  <c r="AG34" i="380" s="1"/>
  <c r="W34" i="380"/>
  <c r="U34" i="380"/>
  <c r="T34" i="380" s="1"/>
  <c r="S34" i="380"/>
  <c r="P34" i="380"/>
  <c r="N34" i="380"/>
  <c r="O34" i="380" s="1"/>
  <c r="AK33" i="380"/>
  <c r="AI33" i="380"/>
  <c r="AN33" i="380" s="1"/>
  <c r="AD33" i="380"/>
  <c r="AB33" i="380"/>
  <c r="AC33" i="380" s="1"/>
  <c r="W33" i="380"/>
  <c r="U33" i="380"/>
  <c r="T33" i="380" s="1"/>
  <c r="P33" i="380"/>
  <c r="N33" i="380"/>
  <c r="M33" i="380" s="1"/>
  <c r="AK32" i="380"/>
  <c r="AI32" i="380"/>
  <c r="AN32" i="380" s="1"/>
  <c r="AE32" i="380"/>
  <c r="AD32" i="380"/>
  <c r="AC32" i="380"/>
  <c r="AB32" i="380"/>
  <c r="AA32" i="380" s="1"/>
  <c r="W32" i="380"/>
  <c r="U32" i="380"/>
  <c r="X32" i="380" s="1"/>
  <c r="P32" i="380"/>
  <c r="N32" i="380"/>
  <c r="R32" i="380" s="1"/>
  <c r="AK31" i="380"/>
  <c r="AI31" i="380"/>
  <c r="AN31" i="380" s="1"/>
  <c r="AD31" i="380"/>
  <c r="AB31" i="380"/>
  <c r="AG31" i="380" s="1"/>
  <c r="W31" i="380"/>
  <c r="U31" i="380"/>
  <c r="Z31" i="380" s="1"/>
  <c r="P31" i="380"/>
  <c r="N31" i="380"/>
  <c r="M31" i="380" s="1"/>
  <c r="AK30" i="380"/>
  <c r="AI30" i="380"/>
  <c r="AM30" i="380" s="1"/>
  <c r="AD30" i="380"/>
  <c r="AB30" i="380"/>
  <c r="AG30" i="380" s="1"/>
  <c r="W30" i="380"/>
  <c r="U30" i="380"/>
  <c r="Z30" i="380" s="1"/>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T30" i="380" l="1"/>
  <c r="AG40" i="380"/>
  <c r="Q58" i="380"/>
  <c r="M89" i="344"/>
  <c r="R83" i="383"/>
  <c r="AA34" i="380"/>
  <c r="R49" i="380"/>
  <c r="AM89" i="344"/>
  <c r="M34" i="380"/>
  <c r="S49" i="380"/>
  <c r="T67" i="381"/>
  <c r="AH94" i="344"/>
  <c r="AH31" i="380"/>
  <c r="R34" i="380"/>
  <c r="AA33" i="380"/>
  <c r="Q34" i="380"/>
  <c r="AA35" i="380"/>
  <c r="AH39" i="380"/>
  <c r="T41" i="380"/>
  <c r="Q49" i="380"/>
  <c r="X52" i="380"/>
  <c r="V59" i="380"/>
  <c r="AM60" i="380"/>
  <c r="AA33" i="344"/>
  <c r="AA40" i="344"/>
  <c r="AH53" i="379"/>
  <c r="AC62" i="377"/>
  <c r="X39" i="380"/>
  <c r="X54" i="380"/>
  <c r="O35" i="380"/>
  <c r="Y39" i="380"/>
  <c r="AA44" i="380"/>
  <c r="AL46" i="380"/>
  <c r="Y54" i="380"/>
  <c r="AE59" i="380"/>
  <c r="AA43" i="344"/>
  <c r="M99" i="344"/>
  <c r="AF87" i="344"/>
  <c r="AA66" i="382"/>
  <c r="Z39" i="380"/>
  <c r="Q40" i="380"/>
  <c r="S52" i="380"/>
  <c r="Y55" i="380"/>
  <c r="AF59" i="380"/>
  <c r="AH47" i="380"/>
  <c r="M35" i="382"/>
  <c r="AA44" i="384"/>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8" i="384" l="1"/>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44" a="1"/>
  <c r="C1" i="344" l="1"/>
  <c r="C11" i="344" s="1"/>
  <c r="L11" i="344" s="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0" i="344" l="1"/>
  <c r="L10" i="344" s="1"/>
  <c r="C16" i="344"/>
  <c r="L16" i="344" s="1"/>
  <c r="B26" i="344"/>
  <c r="C26" i="344" s="1"/>
  <c r="L26" i="344" s="1"/>
  <c r="B27" i="344"/>
  <c r="C27" i="344" s="1"/>
  <c r="L27" i="344" s="1"/>
  <c r="L75" i="384"/>
  <c r="C9" i="384"/>
  <c r="L9" i="384" s="1"/>
  <c r="C8" i="384"/>
  <c r="L8" i="384" s="1"/>
  <c r="C7" i="384" a="1"/>
  <c r="C7" i="384" s="1"/>
  <c r="L4" i="384"/>
  <c r="B213" i="242"/>
  <c r="C212" i="242"/>
  <c r="A520" i="242"/>
  <c r="B521" i="242"/>
  <c r="B312" i="242"/>
  <c r="A311" i="242"/>
  <c r="C311" i="242" s="1"/>
  <c r="B522" i="240"/>
  <c r="A521" i="240"/>
  <c r="A312" i="240"/>
  <c r="B313" i="240"/>
  <c r="C19" i="384" l="1"/>
  <c r="L19" i="384" s="1"/>
  <c r="L7" i="384"/>
  <c r="B214" i="242"/>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K21" i="4" s="1"/>
  <c r="L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G18" i="4"/>
  <c r="B18" i="4" s="1" a="1"/>
  <c r="B18" i="4" s="1"/>
  <c r="K16" i="4"/>
  <c r="L16" i="4" s="1"/>
  <c r="K65" i="4"/>
  <c r="L65" i="4" s="1"/>
  <c r="K81" i="4"/>
  <c r="L81" i="4" s="1"/>
  <c r="G196" i="4"/>
  <c r="B196" i="4" s="1" a="1"/>
  <c r="B196" i="4" s="1"/>
  <c r="K132" i="4"/>
  <c r="L132"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22" i="4" l="1"/>
  <c r="C8" i="379"/>
  <c r="L8" i="379" s="1"/>
  <c r="L4" i="379"/>
  <c r="C19" i="377"/>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3" i="3"/>
  <c r="E232" i="1"/>
  <c r="A233" i="1"/>
  <c r="L7" i="379" l="1"/>
  <c r="H232" i="4"/>
  <c r="F232" i="4" s="1"/>
  <c r="D233" i="3"/>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L232" i="4" l="1"/>
  <c r="AG215" i="332"/>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<sst xmlns="http://schemas.openxmlformats.org/spreadsheetml/2006/main" count="42269" uniqueCount="3244">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</sst>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00000000-0008-0000-3D00-000001D0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E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44" t="str" cm="1">
        <f t="array" aca="1" ref="B1" ca="1">MID(CELL("filename", B1), FIND("]", CELL("filename", B1)) + 1, 255)</f>
        <v>Indice</v>
      </c>
      <c r="C1" s="344"/>
      <c r="D1" s="344"/>
      <c r="E1" s="344"/>
      <c r="F1" s="63"/>
      <c r="G1" s="345"/>
      <c r="H1" s="345"/>
    </row>
    <row r="2" spans="1:8" ht="26.1" customHeight="1" x14ac:dyDescent="0.45">
      <c r="A2" s="58" t="s">
        <v>222</v>
      </c>
      <c r="B2" s="58" t="s">
        <v>142</v>
      </c>
      <c r="C2" s="58"/>
      <c r="D2" s="58"/>
      <c r="E2" s="58"/>
      <c r="F2" s="59"/>
      <c r="G2" s="59"/>
      <c r="H2" s="59"/>
    </row>
    <row r="3" spans="1:8" ht="26.1" customHeight="1" x14ac:dyDescent="0.45">
      <c r="A3" s="58" t="s">
        <v>3062</v>
      </c>
      <c r="B3" s="58" t="s">
        <v>143</v>
      </c>
      <c r="C3" s="58"/>
      <c r="D3" s="58"/>
      <c r="E3" s="58"/>
      <c r="F3" s="59"/>
      <c r="G3" s="59"/>
      <c r="H3" s="59"/>
    </row>
    <row r="4" spans="1:8" ht="26.1" customHeight="1" x14ac:dyDescent="0.45">
      <c r="A4" s="58" t="s">
        <v>3174</v>
      </c>
      <c r="B4" s="58" t="s">
        <v>3043</v>
      </c>
      <c r="C4" s="58"/>
      <c r="D4" s="58"/>
      <c r="E4" s="58"/>
      <c r="F4" s="59"/>
      <c r="G4" s="59"/>
      <c r="H4" s="59"/>
    </row>
    <row r="5" spans="1:8" ht="26.1" customHeight="1" x14ac:dyDescent="0.45">
      <c r="A5" s="58" t="s">
        <v>3175</v>
      </c>
      <c r="B5" s="58" t="s">
        <v>3044</v>
      </c>
      <c r="C5" s="58"/>
      <c r="D5" s="58"/>
      <c r="E5" s="58"/>
      <c r="F5" s="59"/>
      <c r="G5" s="59"/>
      <c r="H5" s="59"/>
    </row>
    <row r="6" spans="1:8" ht="26.1" customHeight="1" x14ac:dyDescent="0.45">
      <c r="A6" s="58" t="s">
        <v>2444</v>
      </c>
      <c r="B6" s="58" t="s">
        <v>3045</v>
      </c>
      <c r="C6" s="58"/>
      <c r="D6" s="58"/>
      <c r="E6" s="58"/>
      <c r="F6" s="59"/>
      <c r="G6" s="59"/>
      <c r="H6" s="59"/>
    </row>
    <row r="7" spans="1:8" ht="26.1" customHeight="1" x14ac:dyDescent="0.45">
      <c r="A7" s="58" t="s">
        <v>2321</v>
      </c>
      <c r="B7" s="58" t="s">
        <v>146</v>
      </c>
      <c r="C7" s="58"/>
      <c r="D7" s="58"/>
      <c r="E7" s="58"/>
      <c r="F7" s="59"/>
      <c r="G7" s="59"/>
      <c r="H7" s="59"/>
    </row>
    <row r="8" spans="1:8" ht="26.1" customHeight="1" x14ac:dyDescent="0.45">
      <c r="A8" s="58" t="s">
        <v>2445</v>
      </c>
      <c r="B8" s="58" t="s">
        <v>3046</v>
      </c>
      <c r="C8" s="58"/>
      <c r="D8" s="58"/>
      <c r="E8" s="58"/>
      <c r="F8" s="59"/>
      <c r="G8" s="59"/>
      <c r="H8" s="59"/>
    </row>
    <row r="9" spans="1:8" ht="26.1" customHeight="1" x14ac:dyDescent="0.45">
      <c r="A9" s="58" t="s">
        <v>1133</v>
      </c>
      <c r="B9" s="58" t="s">
        <v>3047</v>
      </c>
      <c r="C9" s="58"/>
      <c r="D9" s="58"/>
      <c r="E9" s="58"/>
      <c r="F9" s="59"/>
      <c r="G9" s="59"/>
      <c r="H9" s="59"/>
    </row>
    <row r="10" spans="1:8" ht="26.1" customHeight="1" x14ac:dyDescent="0.45">
      <c r="A10" s="58" t="s">
        <v>2254</v>
      </c>
      <c r="B10" s="58" t="s">
        <v>3048</v>
      </c>
      <c r="C10" s="58"/>
      <c r="D10" s="58"/>
      <c r="E10" s="59"/>
      <c r="F10" s="59"/>
      <c r="G10" s="59"/>
      <c r="H10" s="59"/>
    </row>
    <row r="11" spans="1:8" ht="26.1" customHeight="1" x14ac:dyDescent="0.45">
      <c r="A11" s="58" t="s">
        <v>162</v>
      </c>
      <c r="B11" s="58" t="s">
        <v>3049</v>
      </c>
      <c r="C11" s="58"/>
      <c r="D11" s="58"/>
      <c r="E11" s="59"/>
      <c r="F11" s="59"/>
      <c r="G11" s="59"/>
      <c r="H11" s="59"/>
    </row>
    <row r="12" spans="1:8" ht="26.1" customHeight="1" x14ac:dyDescent="0.45">
      <c r="A12" s="58" t="s">
        <v>1138</v>
      </c>
      <c r="B12" s="58" t="s">
        <v>155</v>
      </c>
      <c r="C12" s="58"/>
      <c r="D12" s="58"/>
      <c r="E12" s="59"/>
      <c r="F12" s="59"/>
      <c r="G12" s="59"/>
      <c r="H12" s="59"/>
    </row>
    <row r="13" spans="1:8" ht="26.1" customHeight="1" x14ac:dyDescent="0.45">
      <c r="A13" s="58" t="s">
        <v>1137</v>
      </c>
      <c r="B13" s="58" t="s">
        <v>3050</v>
      </c>
      <c r="C13" s="58"/>
      <c r="D13" s="58"/>
      <c r="E13" s="59"/>
      <c r="F13" s="59"/>
      <c r="G13" s="59"/>
      <c r="H13" s="59"/>
    </row>
    <row r="14" spans="1:8" ht="26.1" customHeight="1" x14ac:dyDescent="0.45">
      <c r="A14" s="58" t="s">
        <v>1157</v>
      </c>
      <c r="B14" s="58" t="s">
        <v>159</v>
      </c>
      <c r="C14" s="58"/>
      <c r="D14" s="58"/>
      <c r="E14" s="59"/>
      <c r="F14" s="59"/>
      <c r="G14" s="59"/>
      <c r="H14" s="59"/>
    </row>
    <row r="15" spans="1:8" ht="26.1" customHeight="1" x14ac:dyDescent="0.45">
      <c r="A15" s="58" t="s">
        <v>1420</v>
      </c>
      <c r="B15" s="58" t="s">
        <v>160</v>
      </c>
      <c r="C15" s="58"/>
      <c r="D15" s="58"/>
      <c r="E15" s="59"/>
      <c r="F15" s="59"/>
      <c r="G15" s="59"/>
      <c r="H15" s="59"/>
    </row>
    <row r="16" spans="1:8" ht="26.1" customHeight="1" x14ac:dyDescent="0.45">
      <c r="A16" s="58" t="s">
        <v>1163</v>
      </c>
      <c r="B16" s="58" t="s">
        <v>3051</v>
      </c>
      <c r="C16" s="58"/>
      <c r="D16" s="58"/>
      <c r="E16" s="59"/>
      <c r="F16" s="59"/>
      <c r="G16" s="59"/>
      <c r="H16" s="59"/>
    </row>
    <row r="17" spans="1:8" ht="26.1" customHeight="1" x14ac:dyDescent="0.45">
      <c r="A17" s="58" t="s">
        <v>1136</v>
      </c>
      <c r="B17" s="58" t="s">
        <v>3052</v>
      </c>
      <c r="C17" s="58"/>
      <c r="D17" s="58"/>
      <c r="E17" s="59"/>
      <c r="F17" s="59"/>
      <c r="G17" s="59"/>
      <c r="H17" s="59"/>
    </row>
    <row r="18" spans="1:8" ht="26.1" customHeight="1" x14ac:dyDescent="0.45">
      <c r="A18" s="58" t="s">
        <v>308</v>
      </c>
      <c r="B18" s="58" t="s">
        <v>163</v>
      </c>
      <c r="C18" s="58"/>
      <c r="D18" s="58"/>
      <c r="E18" s="59"/>
      <c r="F18" s="59"/>
      <c r="G18" s="59"/>
      <c r="H18" s="59"/>
    </row>
    <row r="19" spans="1:8" ht="26.1" customHeight="1" x14ac:dyDescent="0.45">
      <c r="A19" s="58" t="s">
        <v>2264</v>
      </c>
      <c r="B19" s="58" t="s">
        <v>3053</v>
      </c>
      <c r="C19" s="58"/>
      <c r="D19" s="58"/>
      <c r="E19" s="59"/>
      <c r="F19" s="59"/>
      <c r="G19" s="59"/>
      <c r="H19" s="59"/>
    </row>
    <row r="20" spans="1:8" ht="24" x14ac:dyDescent="0.45">
      <c r="A20" s="58" t="s">
        <v>2265</v>
      </c>
      <c r="B20" s="58" t="s">
        <v>3054</v>
      </c>
      <c r="C20" s="58"/>
      <c r="D20" s="58"/>
      <c r="E20" s="58"/>
      <c r="F20" s="58"/>
      <c r="G20" s="58"/>
      <c r="H20" s="58"/>
    </row>
    <row r="21" spans="1:8" ht="24" x14ac:dyDescent="0.45">
      <c r="A21" s="58" t="s">
        <v>2266</v>
      </c>
      <c r="B21" s="58" t="s">
        <v>166</v>
      </c>
      <c r="C21" s="58"/>
      <c r="D21" s="58"/>
      <c r="E21" s="58"/>
      <c r="F21" s="58"/>
      <c r="G21" s="58"/>
      <c r="H21" s="58"/>
    </row>
    <row r="22" spans="1:8" ht="24" x14ac:dyDescent="0.45">
      <c r="A22" s="58" t="s">
        <v>1135</v>
      </c>
      <c r="B22" s="58" t="s">
        <v>1961</v>
      </c>
      <c r="C22" s="58"/>
      <c r="D22" s="58"/>
      <c r="E22" s="58"/>
      <c r="F22" s="58"/>
      <c r="G22" s="58"/>
      <c r="H22" s="58"/>
    </row>
    <row r="23" spans="1:8" ht="24" x14ac:dyDescent="0.45">
      <c r="A23" s="58" t="s">
        <v>772</v>
      </c>
      <c r="B23" s="58"/>
      <c r="C23" s="58"/>
      <c r="D23" s="58"/>
      <c r="E23" s="58"/>
      <c r="F23" s="58"/>
      <c r="G23" s="58"/>
      <c r="H23" s="58"/>
    </row>
    <row r="24" spans="1:8" ht="24" x14ac:dyDescent="0.45">
      <c r="A24" s="58" t="s">
        <v>2319</v>
      </c>
      <c r="B24" s="58"/>
      <c r="C24" s="58"/>
      <c r="D24" s="58"/>
      <c r="E24" s="58"/>
      <c r="F24" s="58"/>
      <c r="G24" s="58"/>
      <c r="H24" s="58"/>
    </row>
    <row r="25" spans="1:8" ht="24" x14ac:dyDescent="0.45">
      <c r="A25" s="58" t="s">
        <v>2320</v>
      </c>
      <c r="B25" s="58"/>
      <c r="C25" s="58"/>
      <c r="D25" s="58"/>
      <c r="E25" s="58"/>
      <c r="F25" s="58"/>
      <c r="G25" s="58"/>
      <c r="H25" s="58"/>
    </row>
    <row r="26" spans="1:8" ht="24" x14ac:dyDescent="0.45">
      <c r="A26" s="58" t="s">
        <v>2268</v>
      </c>
      <c r="B26" s="58"/>
      <c r="C26" s="58"/>
      <c r="D26" s="58"/>
      <c r="E26" s="58"/>
      <c r="F26" s="58"/>
      <c r="G26" s="58"/>
      <c r="H26" s="58"/>
    </row>
    <row r="27" spans="1:8" ht="24" x14ac:dyDescent="0.45">
      <c r="A27" s="58" t="s">
        <v>2318</v>
      </c>
      <c r="B27" s="58"/>
      <c r="C27" s="58"/>
      <c r="D27" s="58"/>
      <c r="E27" s="58"/>
      <c r="F27" s="58"/>
      <c r="G27" s="58"/>
      <c r="H27" s="58"/>
    </row>
    <row r="28" spans="1:8" ht="24" x14ac:dyDescent="0.45">
      <c r="A28" s="58" t="s">
        <v>2443</v>
      </c>
      <c r="B28" s="58"/>
      <c r="C28" s="58"/>
      <c r="D28" s="58"/>
      <c r="E28" s="58"/>
      <c r="F28" s="58"/>
      <c r="G28" s="58"/>
      <c r="H28" s="58"/>
    </row>
    <row r="29" spans="1:8" ht="24" x14ac:dyDescent="0.45">
      <c r="A29" s="58" t="s">
        <v>124</v>
      </c>
      <c r="B29" s="58"/>
      <c r="C29" s="58"/>
      <c r="D29" s="58"/>
      <c r="E29" s="58"/>
      <c r="F29" s="58"/>
      <c r="G29" s="58"/>
      <c r="H29" s="58"/>
    </row>
    <row r="30" spans="1:8" ht="24" x14ac:dyDescent="0.45">
      <c r="A30" s="58" t="s">
        <v>125</v>
      </c>
      <c r="B30" s="58"/>
      <c r="C30" s="58"/>
      <c r="D30" s="58"/>
      <c r="E30" s="58"/>
      <c r="F30" s="58"/>
      <c r="G30" s="58"/>
      <c r="H30" s="58"/>
    </row>
    <row r="31" spans="1:8" ht="24" x14ac:dyDescent="0.45">
      <c r="A31" s="58" t="s">
        <v>2389</v>
      </c>
      <c r="B31" s="58"/>
      <c r="C31" s="58"/>
      <c r="D31" s="58"/>
      <c r="E31" s="58"/>
      <c r="F31" s="58"/>
      <c r="G31" s="58"/>
      <c r="H31" s="58"/>
    </row>
    <row r="32" spans="1:8" ht="24" x14ac:dyDescent="0.45">
      <c r="A32" s="58" t="s">
        <v>131</v>
      </c>
      <c r="B32" s="58"/>
      <c r="C32" s="58"/>
      <c r="D32" s="58"/>
      <c r="E32" s="58"/>
      <c r="F32" s="58"/>
      <c r="G32" s="58"/>
      <c r="H32" s="58"/>
    </row>
    <row r="33" spans="1:8" ht="24" x14ac:dyDescent="0.45">
      <c r="A33" s="58" t="s">
        <v>132</v>
      </c>
      <c r="B33" s="58"/>
      <c r="C33" s="58"/>
      <c r="D33" s="58"/>
      <c r="E33" s="58"/>
      <c r="F33" s="58"/>
      <c r="G33" s="58"/>
      <c r="H33" s="58"/>
    </row>
    <row r="34" spans="1:8" ht="24" x14ac:dyDescent="0.45">
      <c r="A34" s="58" t="s">
        <v>133</v>
      </c>
      <c r="B34" s="58"/>
      <c r="C34" s="58"/>
      <c r="D34" s="58"/>
      <c r="E34" s="58"/>
      <c r="F34" s="58"/>
      <c r="G34" s="58"/>
      <c r="H34" s="58"/>
    </row>
    <row r="35" spans="1:8" ht="24" x14ac:dyDescent="0.45">
      <c r="A35" s="58" t="s">
        <v>2521</v>
      </c>
      <c r="B35" s="58"/>
      <c r="C35" s="58"/>
      <c r="D35" s="58"/>
      <c r="E35" s="58"/>
      <c r="F35" s="58"/>
      <c r="G35" s="58"/>
      <c r="H35" s="58"/>
    </row>
    <row r="36" spans="1:8" ht="24" x14ac:dyDescent="0.45">
      <c r="A36" s="58" t="s">
        <v>136</v>
      </c>
      <c r="B36" s="58"/>
      <c r="C36" s="58"/>
      <c r="D36" s="58"/>
      <c r="E36" s="58"/>
      <c r="F36" s="58"/>
      <c r="G36" s="58"/>
      <c r="H36" s="58"/>
    </row>
    <row r="37" spans="1:8" ht="24" x14ac:dyDescent="0.45">
      <c r="A37" s="58" t="s">
        <v>137</v>
      </c>
      <c r="B37" s="58"/>
      <c r="C37" s="58"/>
      <c r="D37" s="58"/>
      <c r="E37" s="58"/>
      <c r="F37" s="58"/>
      <c r="G37" s="58"/>
      <c r="H37" s="58"/>
    </row>
    <row r="38" spans="1:8" ht="24" x14ac:dyDescent="0.45">
      <c r="A38" s="58" t="s">
        <v>2629</v>
      </c>
      <c r="B38" s="58"/>
      <c r="C38" s="58"/>
      <c r="D38" s="58"/>
      <c r="E38" s="58"/>
      <c r="F38" s="58"/>
      <c r="G38" s="58"/>
      <c r="H38" s="58"/>
    </row>
    <row r="39" spans="1:8" ht="24" x14ac:dyDescent="0.45">
      <c r="A39" s="58" t="s">
        <v>140</v>
      </c>
      <c r="B39" s="58"/>
      <c r="C39" s="58"/>
      <c r="D39" s="58"/>
      <c r="E39" s="58"/>
      <c r="F39" s="58"/>
      <c r="G39" s="58"/>
      <c r="H39" s="58"/>
    </row>
    <row r="40" spans="1:8" ht="24" x14ac:dyDescent="0.4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5.5" thickTop="1" thickBot="1" x14ac:dyDescent="0.4">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5.5" thickTop="1" thickBot="1" x14ac:dyDescent="0.4">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5.5" thickTop="1" thickBot="1" x14ac:dyDescent="0.4">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5.5" thickTop="1" thickBot="1" x14ac:dyDescent="0.4">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5.5" thickTop="1" thickBot="1" x14ac:dyDescent="0.4">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5.5" thickTop="1" thickBot="1" x14ac:dyDescent="0.4">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5.5" thickTop="1" thickBot="1" x14ac:dyDescent="0.4">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5.5" thickTop="1" thickBot="1" x14ac:dyDescent="0.4">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5.5" thickTop="1" thickBot="1" x14ac:dyDescent="0.4">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5.5" thickTop="1" thickBot="1" x14ac:dyDescent="0.4">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5.5" thickTop="1" thickBot="1" x14ac:dyDescent="0.4">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5.5" thickTop="1" thickBot="1" x14ac:dyDescent="0.4">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5.5" thickTop="1" thickBot="1" x14ac:dyDescent="0.4">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75" thickTop="1" thickBot="1" x14ac:dyDescent="0.4">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5.5" thickTop="1" thickBot="1" x14ac:dyDescent="0.4">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5.5" thickTop="1" thickBot="1" x14ac:dyDescent="0.4">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5.5" thickTop="1" thickBot="1" x14ac:dyDescent="0.4">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5.5" thickTop="1" thickBot="1" x14ac:dyDescent="0.4">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5.5" thickTop="1" thickBot="1" x14ac:dyDescent="0.4">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5.5" thickTop="1" thickBot="1" x14ac:dyDescent="0.4">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5.5" thickTop="1" thickBot="1" x14ac:dyDescent="0.4">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5.5" thickTop="1" thickBot="1" x14ac:dyDescent="0.4">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5.5" thickTop="1" thickBot="1" x14ac:dyDescent="0.4">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5.5" thickTop="1" thickBot="1" x14ac:dyDescent="0.4">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5.5" thickTop="1" thickBot="1" x14ac:dyDescent="0.4">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5.5" thickTop="1" thickBot="1" x14ac:dyDescent="0.4">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5.5" thickTop="1" thickBot="1" x14ac:dyDescent="0.4">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5.5" thickTop="1" thickBot="1" x14ac:dyDescent="0.4">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5.5" thickTop="1" thickBot="1" x14ac:dyDescent="0.4">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5.5" thickTop="1" thickBot="1" x14ac:dyDescent="0.4">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5.5" thickTop="1" thickBot="1" x14ac:dyDescent="0.4">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x14ac:dyDescent="0.4">
      <c r="B76" s="211"/>
      <c r="C76" s="211"/>
      <c r="D76" s="211"/>
      <c r="E76" s="211"/>
      <c r="F76" s="211"/>
      <c r="G76" s="211"/>
      <c r="H76" s="211"/>
      <c r="I76" s="211"/>
      <c r="J76" s="211"/>
      <c r="K76" s="211"/>
      <c r="L76" s="213" t="str">
        <f>_xlfn.CONCAT("]}, // ULTIMA LINEA DEL CANTO: ",L1)</f>
        <v>]}, // ULTIMA LINEA DEL CANTO: PLEGARIA EUCARÍSTICA II</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3">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5.5" thickTop="1" thickBot="1" x14ac:dyDescent="0.4">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5.5" thickTop="1" thickBot="1" x14ac:dyDescent="0.4">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5.5" thickTop="1" thickBot="1" x14ac:dyDescent="0.4">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5.5" thickTop="1" thickBot="1" x14ac:dyDescent="0.4">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5.5" thickTop="1" thickBot="1" x14ac:dyDescent="0.4">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5.5" thickTop="1" thickBot="1" x14ac:dyDescent="0.4">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5.5" thickTop="1" thickBot="1" x14ac:dyDescent="0.4">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5.5" thickTop="1" thickBot="1" x14ac:dyDescent="0.4">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5.5" thickTop="1" thickBot="1" x14ac:dyDescent="0.4">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5.5" thickTop="1" thickBot="1" x14ac:dyDescent="0.4">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5.5" thickTop="1" thickBot="1" x14ac:dyDescent="0.4">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5.5" thickTop="1" thickBot="1" x14ac:dyDescent="0.4">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5.5" thickTop="1" thickBot="1" x14ac:dyDescent="0.4">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5.5" thickTop="1" thickBot="1" x14ac:dyDescent="0.4">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75" thickTop="1" thickBot="1" x14ac:dyDescent="0.4">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5.5" thickTop="1" thickBot="1" x14ac:dyDescent="0.3">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5.5" thickTop="1" thickBot="1" x14ac:dyDescent="0.4">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5.5" thickTop="1" thickBot="1" x14ac:dyDescent="0.4">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5.5" thickTop="1" thickBot="1" x14ac:dyDescent="0.4">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5.5" thickTop="1" thickBot="1" x14ac:dyDescent="0.4">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5.5" thickTop="1" thickBot="1" x14ac:dyDescent="0.4">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5.5" thickTop="1" thickBot="1" x14ac:dyDescent="0.4">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5.5" thickTop="1" thickBot="1" x14ac:dyDescent="0.3">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5.5" thickTop="1" thickBot="1" x14ac:dyDescent="0.4">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5.5" thickTop="1" thickBot="1" x14ac:dyDescent="0.4">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5.5" thickTop="1" thickBot="1" x14ac:dyDescent="0.4">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5.5" thickTop="1" thickBot="1" x14ac:dyDescent="0.4">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5.5" thickTop="1" thickBot="1" x14ac:dyDescent="0.4">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5.5" thickTop="1" thickBot="1" x14ac:dyDescent="0.4">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5.5" thickTop="1" thickBot="1" x14ac:dyDescent="0.4">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5.5" thickTop="1" thickBot="1" x14ac:dyDescent="0.3">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5.5" thickTop="1" thickBot="1" x14ac:dyDescent="0.4">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5.5" thickTop="1" thickBot="1" x14ac:dyDescent="0.4">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5.5" thickTop="1" thickBot="1" x14ac:dyDescent="0.4">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5.5" thickTop="1" thickBot="1" x14ac:dyDescent="0.4">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x14ac:dyDescent="0.4">
      <c r="B73" s="211"/>
      <c r="C73" s="211"/>
      <c r="D73" s="211"/>
      <c r="E73" s="211"/>
      <c r="F73" s="211"/>
      <c r="G73" s="211"/>
      <c r="H73" s="211"/>
      <c r="I73" s="211"/>
      <c r="J73" s="211"/>
      <c r="K73" s="211"/>
      <c r="L73" s="213" t="str">
        <f>_xlfn.CONCAT("]}, // ULTIMA LINEA DEL CANTO: ",L1)</f>
        <v>]}, // ULTIMA LINEA DEL CANTO: PLEGARIA EUCARÍSTICA II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5.5" thickTop="1" thickBot="1" x14ac:dyDescent="0.4">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5.5" thickTop="1" thickBot="1" x14ac:dyDescent="0.4">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5.5" thickTop="1" thickBot="1" x14ac:dyDescent="0.4">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5.5" thickTop="1" thickBot="1" x14ac:dyDescent="0.4">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5.5" thickTop="1" thickBot="1" x14ac:dyDescent="0.3">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5.5" thickTop="1" thickBot="1" x14ac:dyDescent="0.4">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5.5" thickTop="1" thickBot="1" x14ac:dyDescent="0.4">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5.5" thickTop="1" thickBot="1" x14ac:dyDescent="0.4">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5.5" thickTop="1" thickBot="1" x14ac:dyDescent="0.4">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5.5" thickTop="1" thickBot="1" x14ac:dyDescent="0.3">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5.5" thickTop="1" thickBot="1" x14ac:dyDescent="0.4">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5.5" thickTop="1" thickBot="1" x14ac:dyDescent="0.4">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5.5" thickTop="1" thickBot="1" x14ac:dyDescent="0.4">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5.5" thickTop="1" thickBot="1" x14ac:dyDescent="0.4">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5.5" thickTop="1" thickBot="1" x14ac:dyDescent="0.4">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5.5" thickTop="1" thickBot="1" x14ac:dyDescent="0.4">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3">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5.5" thickTop="1" thickBot="1" x14ac:dyDescent="0.3">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5.5" thickTop="1" thickBot="1" x14ac:dyDescent="0.4">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5.5" thickTop="1" thickBot="1" x14ac:dyDescent="0.4">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5.5" thickTop="1" thickBot="1" x14ac:dyDescent="0.4">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5.5" thickTop="1" thickBot="1" x14ac:dyDescent="0.4">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5.5" thickTop="1" thickBot="1" x14ac:dyDescent="0.4">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5.5" thickTop="1" thickBot="1" x14ac:dyDescent="0.4">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5.5" thickTop="1" thickBot="1" x14ac:dyDescent="0.4">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x14ac:dyDescent="0.4">
      <c r="B72" s="211"/>
      <c r="C72" s="211"/>
      <c r="D72" s="211"/>
      <c r="E72" s="211"/>
      <c r="F72" s="211"/>
      <c r="G72" s="211"/>
      <c r="H72" s="211"/>
      <c r="I72" s="211"/>
      <c r="J72" s="211"/>
      <c r="K72" s="211"/>
      <c r="L72" s="213" t="str">
        <f>_xlfn.CONCAT("]}, // ULTIMA LINEA DEL CANTO: ",L1)</f>
        <v>]}, // ULTIMA LINEA DEL CANTO: PLEGARIA EUCARÍSTICA II</v>
      </c>
      <c r="M72" s="211"/>
    </row>
    <row r="73" spans="2:40" ht="20.25" x14ac:dyDescent="0.25">
      <c r="L73" s="214" t="s">
        <v>2316</v>
      </c>
      <c r="M73" s="166"/>
    </row>
    <row r="74" spans="2:40" x14ac:dyDescent="0.25">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e">
        <f ca="1">_xlfn.CONCAT("║                ",AD1,"               ║")</f>
        <v>#N/A</v>
      </c>
    </row>
    <row r="6" spans="1:50" ht="23.25" x14ac:dyDescent="0.25">
      <c r="AD6" s="48" t="s">
        <v>1432</v>
      </c>
    </row>
    <row r="7" spans="1:50" ht="23.25" x14ac:dyDescent="0.25">
      <c r="AD7" s="88"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25" x14ac:dyDescent="0.25">
      <c r="B9" t="e">
        <f ca="1">PROPER(AD1)</f>
        <v>#N/A</v>
      </c>
      <c r="AD9" s="164" t="e">
        <f ca="1">_xlfn.CONCAT("        tt: ","""",B9,"""",",")</f>
        <v>#N/A</v>
      </c>
    </row>
    <row r="10" spans="1:50" ht="23.25" x14ac:dyDescent="0.25">
      <c r="B10" t="e">
        <f ca="1">PROPER(AD1)</f>
        <v>#N/A</v>
      </c>
      <c r="AD10" s="164" t="e">
        <f ca="1">_xlfn.CONCAT("        title: ","""",B10,"""",",")</f>
        <v>#N/A</v>
      </c>
    </row>
    <row r="11" spans="1:50" ht="23.25" x14ac:dyDescent="0.25">
      <c r="B11" t="e">
        <f ca="1">VLOOKUP(B1,'Codigo Canto'!A3:AQ236,12,FALSE)</f>
        <v>#N/A</v>
      </c>
      <c r="AD11" s="164" t="e">
        <f ca="1">_xlfn.CONCAT("        ","subtitle: ","""",B11,"""",",")</f>
        <v>#N/A</v>
      </c>
    </row>
    <row r="12" spans="1:50" ht="23.25" x14ac:dyDescent="0.25">
      <c r="B12" t="e">
        <f ca="1">VLOOKUP(B1,Codigo!A3:AP240,42,FALSE)</f>
        <v>#N/A</v>
      </c>
      <c r="AD12" s="164" t="e">
        <f ca="1">_xlfn.CONCAT("        ",B12)</f>
        <v>#N/A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t="e">
        <f ca="1">VLOOKUP(B1,'Codigo Canto'!A3:AP240,1,FALSE)</f>
        <v>#N/A</v>
      </c>
      <c r="AD15" s="164" t="e">
        <f ca="1">_xlfn.CONCAT("        dbno: ","""",B15,"""",",")</f>
        <v>#N/A</v>
      </c>
    </row>
    <row r="16" spans="1:50" ht="23.25" x14ac:dyDescent="0.25">
      <c r="AD16" s="164" t="str">
        <f>_xlfn.CONCAT("        notes: ","""",B16,"""",",")</f>
        <v xml:space="preserve">        notes: "",</v>
      </c>
    </row>
    <row r="17" spans="1:31" ht="23.25" x14ac:dyDescent="0.25">
      <c r="B17" t="e">
        <f ca="1">B8</f>
        <v>#N/A</v>
      </c>
      <c r="AD17" s="164" t="e">
        <f ca="1">_xlfn.CONCAT("        audioSrc: ","""/audio/",B17,".mp3""",",")</f>
        <v>#N/A</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194</v>
      </c>
      <c r="B23" t="str">
        <f ca="1">VLOOKUP(A23,Buscador!A3:AP240,31,FALSE)</f>
        <v>/resucito/src/index.html?canto=plegariaeucaristicaii</v>
      </c>
      <c r="AD23" s="164" t="str">
        <f ca="1">_xlfn.CONCAT("        ant: ","""",B23,"""",",")</f>
        <v xml:space="preserve">        ant: "/resucito/src/index.html?canto=plegariaeucaristicaii",</v>
      </c>
    </row>
    <row r="24" spans="1:31" ht="23.25" x14ac:dyDescent="0.25">
      <c r="A24">
        <f ca="1">+B1+1</f>
        <v>196</v>
      </c>
      <c r="B24" t="e">
        <f ca="1">VLOOKUP(A24,Buscador!A3:AP240,31,FALSE)</f>
        <v>#N/A</v>
      </c>
      <c r="AD24" s="164" t="e">
        <f ca="1">_xlfn.CONCAT("        sig: ","""",B24,"""",",")</f>
        <v>#N/A</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50" t="str" cm="1">
        <f t="array" aca="1" ref="C1" ca="1">MID(CELL("filename", B1), FIND("]", CELL("filename", B1)) + 1, 255)</f>
        <v>Scripts mains</v>
      </c>
      <c r="D1" s="350"/>
      <c r="E1" s="350"/>
      <c r="F1" s="350"/>
      <c r="G1" s="350"/>
      <c r="H1" s="350"/>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50" t="str" cm="1">
        <f t="array" aca="1" ref="C1" ca="1">MID(CELL("filename", A1), FIND("]", CELL("filename", A1)) + 1, 255)</f>
        <v>Indice Canto</v>
      </c>
      <c r="D1" s="350"/>
      <c r="E1" s="350"/>
      <c r="F1" s="350"/>
      <c r="G1" s="350"/>
      <c r="H1" s="35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51" t="str" cm="1">
        <f t="array" aca="1" ref="C1" ca="1">MID(CELL("filename", B1), FIND("]", CELL("filename", B1)) + 1, 255)</f>
        <v>data-Cantos</v>
      </c>
      <c r="D1" s="351"/>
      <c r="E1" s="351"/>
      <c r="F1" s="351"/>
      <c r="G1" s="351"/>
      <c r="H1" s="35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51" t="str" cm="1">
        <f t="array" aca="1" ref="B1" ca="1">MID(CELL("filename", A1), FIND("]", CELL("filename", A1)) + 1, 255)</f>
        <v>Find bk2</v>
      </c>
      <c r="C1" s="351"/>
      <c r="D1" s="351"/>
      <c r="E1" s="35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51" t="str" cm="1">
        <f t="array" aca="1" ref="C1" ca="1">MID(CELL("filename", B1), FIND("]", CELL("filename", B1)) + 1, 255)</f>
        <v>Codigo Canto</v>
      </c>
      <c r="D1" s="351"/>
      <c r="E1" s="351"/>
      <c r="F1" s="351"/>
      <c r="G1" s="351"/>
      <c r="H1" s="351"/>
      <c r="I1" s="35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51" t="str" cm="1">
        <f t="array" aca="1" ref="C1" ca="1">MID(CELL("filename", B1), FIND("]", CELL("filename", B1)) + 1, 255)</f>
        <v>Codigo</v>
      </c>
      <c r="D1" s="351"/>
      <c r="E1" s="351"/>
      <c r="F1" s="351"/>
      <c r="G1" s="351"/>
      <c r="H1" s="351"/>
      <c r="I1" s="35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v>
      </c>
      <c r="D1" s="351"/>
      <c r="E1" s="351"/>
      <c r="F1" s="351"/>
      <c r="G1" s="351"/>
      <c r="H1" s="351"/>
      <c r="I1" s="35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 (fail1)</v>
      </c>
      <c r="D1" s="351"/>
      <c r="E1" s="351"/>
      <c r="F1" s="351"/>
      <c r="G1" s="351"/>
      <c r="H1" s="351"/>
      <c r="I1" s="35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51" t="str" cm="1">
        <f t="array" aca="1" ref="C1" ca="1">MID(CELL("filename", B1), FIND("]", CELL("filename", B1)) + 1, 255)</f>
        <v>Buscador (fail2)</v>
      </c>
      <c r="D1" s="351"/>
      <c r="E1" s="351"/>
      <c r="F1" s="351"/>
      <c r="G1" s="351"/>
      <c r="H1" s="351"/>
      <c r="I1" s="35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51" t="str" cm="1">
        <f t="array" aca="1" ref="B1" ca="1">MID(CELL("filename", A1), FIND("]", CELL("filename", A1)) + 1, 255)</f>
        <v>Indice Backups</v>
      </c>
      <c r="C1" s="351"/>
      <c r="D1" s="351"/>
      <c r="E1" s="35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CARITAS CHRISTI URGET NOS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CARMEN 63 - (ESTÁN ROTAS MIS ATADURAS )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2985</v>
      </c>
      <c r="L14" s="164" t="str">
        <f>_xlfn.CONCAT("        nCan: ","""",C14,"""",",")</f>
        <v xml:space="preserve">        nCan: "* La Cosecha, poema 74, Antes: Están rotas mis ataduras",</v>
      </c>
    </row>
    <row r="15" spans="2:32" ht="23.25" x14ac:dyDescent="0.25">
      <c r="C15" t="s">
        <v>2986</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CONDENADOS A MUERTE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3013</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CÓMO ES MARAVILLOSO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5.5" thickTop="1" thickBot="1" x14ac:dyDescent="0.4">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5.5" thickTop="1" thickBot="1" x14ac:dyDescent="0.4">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5.5" thickTop="1" thickBot="1" x14ac:dyDescent="0.4">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5.5" thickTop="1" thickBot="1" x14ac:dyDescent="0.4">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75" thickTop="1" thickBot="1" x14ac:dyDescent="0.4">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5.5" thickTop="1" thickBot="1" x14ac:dyDescent="0.4">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5.5" thickTop="1" thickBot="1" x14ac:dyDescent="0.4">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5.5" thickTop="1" thickBot="1" x14ac:dyDescent="0.4">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5.5" thickTop="1" thickBot="1" x14ac:dyDescent="0.4">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5.5" thickTop="1" thickBot="1" x14ac:dyDescent="0.4">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5.5" thickTop="1" thickBot="1" x14ac:dyDescent="0.4">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5.5" thickTop="1" thickBot="1" x14ac:dyDescent="0.4">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5.5" thickTop="1" thickBot="1" x14ac:dyDescent="0.4">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5.5" thickTop="1" thickBot="1" x14ac:dyDescent="0.4">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5.5" thickTop="1" thickBot="1" x14ac:dyDescent="0.4">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5.5" thickTop="1" thickBot="1" x14ac:dyDescent="0.4">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5.5" thickTop="1" thickBot="1" x14ac:dyDescent="0.4">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LA CIERVA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25" x14ac:dyDescent="0.25">
      <c r="C8" t="str">
        <f ca="1">PROPER(L1)</f>
        <v>Como La Cierva</v>
      </c>
      <c r="L8" s="164" t="str">
        <f ca="1">_xlfn.CONCAT("        tt: ","""",C8,"""",",")</f>
        <v xml:space="preserve">        tt: "Como La Cierva",</v>
      </c>
    </row>
    <row r="9" spans="2:32" ht="23.25" x14ac:dyDescent="0.25">
      <c r="C9" t="str">
        <f ca="1">PROPER(L1)</f>
        <v>Como La Cierva</v>
      </c>
      <c r="L9" s="164" t="str">
        <f ca="1">_xlfn.CONCAT("        title: ","""",C9,"""",",")</f>
        <v xml:space="preserve">        title: "Como La Cierva",</v>
      </c>
    </row>
    <row r="10" spans="2:32" ht="23.25" x14ac:dyDescent="0.25">
      <c r="C10" t="str">
        <f ca="1">VLOOKUP(C1,'Codigo Canto'!A3:AQ236,12,FALSE)</f>
        <v>Salmo 42-43 (41-42)</v>
      </c>
      <c r="L10" s="164" t="str">
        <f ca="1">_xlfn.CONCAT("        ","subtitle: ","""",C10,"""",",")</f>
        <v xml:space="preserve">        subtitle: "Salmo 42-43 (41-42)",</v>
      </c>
    </row>
    <row r="11" spans="2:32" ht="23.25" x14ac:dyDescent="0.25">
      <c r="C11" t="str">
        <f ca="1">VLOOKUP(C1,Codigo!A3:AP240,42,FALSE)</f>
        <v>category: ["PreCatecumenado","Pascua","Comunión","Antiguo Testamento"],</v>
      </c>
      <c r="L11" s="164" t="str">
        <f ca="1">_xlfn.CONCAT("        ",C11)</f>
        <v xml:space="preserve">        category: ["PreCatecumenado","Pascua","Comunión","Antiguo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39</v>
      </c>
      <c r="L16" s="164" t="str">
        <f ca="1">_xlfn.CONCAT("        dbno: ","""",C16,"""",",")</f>
        <v xml:space="preserve">        dbno: "39",</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comolacierva</v>
      </c>
      <c r="L19" s="164" t="str">
        <f ca="1">_xlfn.CONCAT("        audioSrc: ","""/audio/",C19,".mp3""",",")</f>
        <v xml:space="preserve">        audioSrc: "/audio/comolacierva.mp3",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38</v>
      </c>
      <c r="C26" t="str">
        <f ca="1">VLOOKUP(B26,Buscador!A3:AP240,31,FALSE)</f>
        <v>/resucito/src/index.html?canto=comoesmaravilloso</v>
      </c>
      <c r="L26" s="164" t="str">
        <f ca="1">_xlfn.CONCAT("        ant: ","""",C26,"""",",")</f>
        <v xml:space="preserve">        ant: "/resucito/src/index.html?canto=comoesmaravilloso",</v>
      </c>
    </row>
    <row r="27" spans="2:40" ht="23.25" x14ac:dyDescent="0.25">
      <c r="B27">
        <f ca="1">+C1+1</f>
        <v>40</v>
      </c>
      <c r="C27" t="str">
        <f ca="1">VLOOKUP(B27,Buscador!A3:AP240,31,FALSE)</f>
        <v>/resucito/src/index.html?canto=comoovejaqueve</v>
      </c>
      <c r="L27" s="164" t="str">
        <f ca="1">_xlfn.CONCAT("        sig: ","""",C27,"""",",")</f>
        <v xml:space="preserve">        sig: "/resucito/src/index.html?canto=comoovejaqueve",</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5.5" thickTop="1" thickBot="1" x14ac:dyDescent="0.4">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5.5" thickTop="1" thickBot="1" x14ac:dyDescent="0.4">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5.5" thickTop="1" thickBot="1" x14ac:dyDescent="0.4">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5.5" thickTop="1" thickBot="1" x14ac:dyDescent="0.4">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5.5" thickTop="1" thickBot="1" x14ac:dyDescent="0.4">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75" thickTop="1" thickBot="1" x14ac:dyDescent="0.4">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5.5" thickTop="1" thickBot="1" x14ac:dyDescent="0.4">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5.5" thickTop="1" thickBot="1" x14ac:dyDescent="0.4">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5.5" thickTop="1" thickBot="1" x14ac:dyDescent="0.4">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5.5" thickTop="1" thickBot="1" x14ac:dyDescent="0.4">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5.5" thickTop="1" thickBot="1" x14ac:dyDescent="0.4">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5.5" thickTop="1" thickBot="1" x14ac:dyDescent="0.4">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5.5" thickTop="1" thickBot="1" x14ac:dyDescent="0.4">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5.5" thickTop="1" thickBot="1" x14ac:dyDescent="0.4">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5.5" thickTop="1" thickBot="1" x14ac:dyDescent="0.4">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5.5" thickTop="1" thickBot="1" x14ac:dyDescent="0.4">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5.5" thickTop="1" thickBot="1" x14ac:dyDescent="0.4">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5.5" thickTop="1" thickBot="1" x14ac:dyDescent="0.4">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5.5" thickTop="1" thickBot="1" x14ac:dyDescent="0.4">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5.5" thickTop="1" thickBot="1" x14ac:dyDescent="0.4">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5.5" thickTop="1" thickBot="1" x14ac:dyDescent="0.4">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5.5" thickTop="1" thickBot="1" x14ac:dyDescent="0.4">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5.5" thickTop="1" thickBot="1" x14ac:dyDescent="0.4">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7.75" thickTop="1" thickBot="1" x14ac:dyDescent="0.4">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5.5" thickTop="1" thickBot="1" x14ac:dyDescent="0.4">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5.5" thickTop="1" thickBot="1" x14ac:dyDescent="0.4">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5.5" thickTop="1" thickBot="1" x14ac:dyDescent="0.4">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7.75" thickTop="1" thickBot="1" x14ac:dyDescent="0.4">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5.5" thickTop="1" thickBot="1" x14ac:dyDescent="0.4">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5.5" thickTop="1" thickBot="1" x14ac:dyDescent="0.4">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5.5" thickTop="1" thickBot="1" x14ac:dyDescent="0.4">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5.5" thickTop="1" thickBot="1" x14ac:dyDescent="0.4">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x14ac:dyDescent="0.4">
      <c r="B85" s="211"/>
      <c r="C85" s="211"/>
      <c r="D85" s="211"/>
      <c r="E85" s="211"/>
      <c r="F85" s="211"/>
      <c r="G85" s="211"/>
      <c r="H85" s="211"/>
      <c r="I85" s="211"/>
      <c r="J85" s="211"/>
      <c r="K85" s="211"/>
      <c r="L85" s="213" t="str">
        <f ca="1">_xlfn.CONCAT("]}, // ULTIMA LINEA DEL CANTO: ",L1)</f>
        <v>]}, // ULTIMA LINEA DEL CANTO: COMO LA CIERVA</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tabSelected="1" zoomScaleNormal="100" workbookViewId="0">
      <pane xSplit="2" ySplit="1" topLeftCell="C46" activePane="bottomRight" state="frozen"/>
      <selection pane="topRight" activeCell="C1" sqref="C1"/>
      <selection pane="bottomLeft" activeCell="A2" sqref="A2"/>
      <selection pane="bottomRight" activeCell="L56" sqref="L5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OVEJA QUE VE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25" x14ac:dyDescent="0.25">
      <c r="C8" t="str">
        <f ca="1">PROPER(L1)</f>
        <v>Como Oveja Que Ve</v>
      </c>
      <c r="L8" s="164" t="str">
        <f ca="1">_xlfn.CONCAT("        tt: ","""",C8,"""",",")</f>
        <v xml:space="preserve">        tt: "Como Oveja Que Ve",</v>
      </c>
    </row>
    <row r="9" spans="2:32" ht="23.25" x14ac:dyDescent="0.25">
      <c r="C9" t="str">
        <f ca="1">PROPER(L1)</f>
        <v>Como Oveja Que Ve</v>
      </c>
      <c r="L9" s="164" t="str">
        <f ca="1">_xlfn.CONCAT("        title: ","""",C9,"""",",")</f>
        <v xml:space="preserve">        title: "Como Oveja Que Ve",</v>
      </c>
    </row>
    <row r="10" spans="2:32" ht="23.25" x14ac:dyDescent="0.25">
      <c r="C10" t="str">
        <f ca="1">VLOOKUP(C1,'Codigo Canto'!A3:AQ236,12,FALSE)</f>
        <v>Kontáklon (Romano el Meloda)</v>
      </c>
      <c r="L10" s="164" t="str">
        <f ca="1">_xlfn.CONCAT("        ","subtitle: ","""",C10,"""",",")</f>
        <v xml:space="preserve">        subtitle: "Kontáklon (Romano el Meloda)",</v>
      </c>
    </row>
    <row r="11" spans="2:32" ht="23.25" x14ac:dyDescent="0.25">
      <c r="C11" t="str">
        <f ca="1">VLOOKUP(C1,Codigo!A3:AP240,42,FALSE)</f>
        <v>category: ["PreCatecumenado","Fracción del Pan"],</v>
      </c>
      <c r="L11" s="164" t="str">
        <f ca="1">_xlfn.CONCAT("        ",C11)</f>
        <v xml:space="preserve">        category: ["PreCatecumenado","Fracción del Pan"],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40</v>
      </c>
      <c r="L16" s="164" t="str">
        <f ca="1">_xlfn.CONCAT("        dbno: ","""",C16,"""",",")</f>
        <v xml:space="preserve">        dbno: "40",</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comoovejaqueve</v>
      </c>
      <c r="L19" s="164" t="str">
        <f ca="1">_xlfn.CONCAT("        audioSrc: ","""/audio/",C19,".mp3""",",")</f>
        <v xml:space="preserve">        audioSrc: "/audio/comoovejaqueve.mp3",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39</v>
      </c>
      <c r="C26" t="str">
        <f ca="1">VLOOKUP(B26,Buscador!A3:AP240,31,FALSE)</f>
        <v>/resucito/src/index.html?canto=comolacierva</v>
      </c>
      <c r="L26" s="164" t="str">
        <f ca="1">_xlfn.CONCAT("        ant: ","""",C26,"""",",")</f>
        <v xml:space="preserve">        ant: "/resucito/src/index.html?canto=comolacierva",</v>
      </c>
    </row>
    <row r="27" spans="2:40" ht="23.25" x14ac:dyDescent="0.25">
      <c r="B27">
        <f ca="1">+C1+1</f>
        <v>41</v>
      </c>
      <c r="C27" t="str">
        <f ca="1">VLOOKUP(B27,Buscador!A3:AP240,31,FALSE)</f>
        <v>/resucito/src/index.html?canto=consoladamipueblo</v>
      </c>
      <c r="L27" s="164" t="str">
        <f ca="1">_xlfn.CONCAT("        sig: ","""",C27,"""",",")</f>
        <v xml:space="preserve">        sig: "/resucito/src/index.html?canto=consoladamipueblo",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"tc"},</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5.5" thickTop="1" thickBot="1" x14ac:dyDescent="0.4">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5.5" thickTop="1" thickBot="1" x14ac:dyDescent="0.4">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5.5" thickTop="1" thickBot="1" x14ac:dyDescent="0.4">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5.5" thickTop="1" thickBot="1" x14ac:dyDescent="0.4">
      <c r="B39" t="s">
        <v>2584</v>
      </c>
      <c r="C39" s="13" t="s">
        <v>3218</v>
      </c>
      <c r="D39" s="257" t="s">
        <v>1112</v>
      </c>
      <c r="E39" s="257" t="s">
        <v>1121</v>
      </c>
      <c r="F39" s="258" t="s">
        <v>2347</v>
      </c>
      <c r="G39" s="258">
        <v>7</v>
      </c>
      <c r="H39" s="257"/>
      <c r="I39" s="257"/>
      <c r="J39" s="296"/>
      <c r="K39" s="296"/>
      <c r="L39" s="271" t="str">
        <f t="shared" si="29"/>
        <v xml:space="preserve">            { line: "¡HIJO MÍO, HIJO MÍO Y DIOS MÍO!, (La,m,15)(Si,7,250)", sC: "ta as"},</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2:40" ht="25.5" thickTop="1" thickBot="1" x14ac:dyDescent="0.4">
      <c r="B41" t="s">
        <v>2540</v>
      </c>
      <c r="C41" s="13" t="s">
        <v>3219</v>
      </c>
      <c r="D41" s="257" t="s">
        <v>1111</v>
      </c>
      <c r="E41" s="257" t="s">
        <v>1121</v>
      </c>
      <c r="F41" s="258"/>
      <c r="G41" s="258"/>
      <c r="H41" s="257"/>
      <c r="I41" s="257"/>
      <c r="J41" s="296"/>
      <c r="K41" s="296"/>
      <c r="L41" s="271" t="str">
        <f t="shared" si="29"/>
        <v xml:space="preserve">            { line: "Nunca hubiera podido imaginar, (Mi,m,15)", sC: "tc"},</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2:40" ht="25.5" thickTop="1" thickBot="1" x14ac:dyDescent="0.4">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2:40" ht="25.5" thickTop="1" thickBot="1" x14ac:dyDescent="0.4">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5.5" thickTop="1" thickBot="1" x14ac:dyDescent="0.4">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5.5" thickTop="1" thickBot="1" x14ac:dyDescent="0.4">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2: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5.5" thickTop="1" thickBot="1" x14ac:dyDescent="0.4">
      <c r="B47" t="s">
        <v>2540</v>
      </c>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"tc"},</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2:40" ht="25.5" thickTop="1" thickBot="1" x14ac:dyDescent="0.4">
      <c r="B48" t="s">
        <v>2584</v>
      </c>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"ta as"},</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B49" t="s">
        <v>2540</v>
      </c>
      <c r="C49" s="13" t="s">
        <v>3226</v>
      </c>
      <c r="D49" s="257" t="s">
        <v>2347</v>
      </c>
      <c r="E49" s="257">
        <v>7</v>
      </c>
      <c r="F49" s="258"/>
      <c r="G49" s="258"/>
      <c r="H49" s="257"/>
      <c r="I49" s="257"/>
      <c r="J49" s="296"/>
      <c r="K49" s="296"/>
      <c r="L49" s="271" t="str">
        <f t="shared" si="58"/>
        <v xml:space="preserve">            { line: "¡Cómo es posible que la luz se apague!, (Si,7,15)", sC: "tc"},</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B50" t="s">
        <v>2584</v>
      </c>
      <c r="C50" s="13" t="s">
        <v>3227</v>
      </c>
      <c r="D50" s="257" t="s">
        <v>1112</v>
      </c>
      <c r="E50" s="257" t="s">
        <v>1121</v>
      </c>
      <c r="F50" s="258" t="s">
        <v>2347</v>
      </c>
      <c r="G50" s="258">
        <v>7</v>
      </c>
      <c r="H50" s="257"/>
      <c r="I50" s="257"/>
      <c r="J50" s="296"/>
      <c r="K50" s="296"/>
      <c r="L50" s="271" t="str">
        <f t="shared" si="58"/>
        <v xml:space="preserve">            { line: "¡CÓMO ES POSIBLE QUE LA LUZ SE APAGUE!, (La,m,15)(Si,7,250)", sC: "ta as"},</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75" thickTop="1" thickBot="1" x14ac:dyDescent="0.4">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5.5" thickTop="1" thickBot="1" x14ac:dyDescent="0.4">
      <c r="B52" t="s">
        <v>2540</v>
      </c>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"tc"},</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5.5" thickTop="1" thickBot="1" x14ac:dyDescent="0.4">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5.5" thickTop="1" thickBot="1" x14ac:dyDescent="0.4">
      <c r="B54" t="s">
        <v>2584</v>
      </c>
      <c r="C54" s="13" t="s">
        <v>3229</v>
      </c>
      <c r="D54" s="257" t="s">
        <v>1112</v>
      </c>
      <c r="E54" s="257" t="s">
        <v>1121</v>
      </c>
      <c r="F54" s="258" t="s">
        <v>2347</v>
      </c>
      <c r="G54" s="258">
        <v>7</v>
      </c>
      <c r="H54" s="257"/>
      <c r="I54" s="257"/>
      <c r="J54" s="296"/>
      <c r="K54" s="296"/>
      <c r="L54" s="271" t="str">
        <f t="shared" si="81"/>
        <v xml:space="preserve">            { line: "¡HIJO MÍO, HIJO MÍO Y DIOS MÍO!»., (La,m,15)(Si,7,250)", sC: "ta as"},</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B56" t="s">
        <v>2540</v>
      </c>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"tc"},</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5.5" thickTop="1" thickBot="1" x14ac:dyDescent="0.4">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5.5" thickTop="1" thickBot="1" x14ac:dyDescent="0.4">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5.5" thickTop="1" thickBot="1" x14ac:dyDescent="0.4">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5.5" thickTop="1" thickBot="1" x14ac:dyDescent="0.4">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5.5" thickTop="1" thickBot="1" x14ac:dyDescent="0.4">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5.5" thickTop="1" thickBot="1" x14ac:dyDescent="0.4">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5.5" thickTop="1" thickBot="1" x14ac:dyDescent="0.4">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5.5" thickTop="1" thickBot="1" x14ac:dyDescent="0.4">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5.5" thickTop="1" thickBot="1" x14ac:dyDescent="0.4">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5.5" thickTop="1" thickBot="1" x14ac:dyDescent="0.4">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5.5" thickTop="1" thickBot="1" x14ac:dyDescent="0.4">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5.5" thickTop="1" thickBot="1" x14ac:dyDescent="0.4">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5.5" thickTop="1" thickBot="1" x14ac:dyDescent="0.4">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5.5" thickTop="1" thickBot="1" x14ac:dyDescent="0.4">
      <c r="B74" t="s">
        <v>2584</v>
      </c>
      <c r="C74" s="13" t="s">
        <v>3218</v>
      </c>
      <c r="D74" s="257" t="s">
        <v>1112</v>
      </c>
      <c r="E74" s="257" t="s">
        <v>1121</v>
      </c>
      <c r="F74" s="258" t="s">
        <v>2347</v>
      </c>
      <c r="G74" s="258">
        <v>7</v>
      </c>
      <c r="H74" s="257"/>
      <c r="I74" s="257"/>
      <c r="J74" s="296"/>
      <c r="K74" s="296"/>
      <c r="L74" s="282" t="str">
        <f t="shared" si="81"/>
        <v xml:space="preserve">            { line: "¡HIJO MÍO, HIJO MÍO Y DIOS MÍO!, (La,m,15)(Si,7,250)", sC: "ta as"},</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x14ac:dyDescent="0.4">
      <c r="B75" s="211"/>
      <c r="C75" s="211"/>
      <c r="D75" s="211"/>
      <c r="E75" s="211"/>
      <c r="F75" s="211"/>
      <c r="G75" s="211"/>
      <c r="H75" s="211"/>
      <c r="I75" s="211"/>
      <c r="J75" s="211"/>
      <c r="K75" s="211"/>
      <c r="L75" s="213" t="str">
        <f ca="1">_xlfn.CONCAT("]}, // ULTIMA LINEA DEL CANTO: ",L1)</f>
        <v>]}, // ULTIMA LINEA DEL CANTO: COMO OVEJA QUE VE</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CONSOLAD A MI PUEBLO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25" x14ac:dyDescent="0.25">
      <c r="C8" t="str">
        <f ca="1">PROPER(L1)</f>
        <v>Consolad A Mi Pueblo</v>
      </c>
      <c r="L8" s="164" t="str">
        <f ca="1">_xlfn.CONCAT("        tt: ","""",C8,"""",",")</f>
        <v xml:space="preserve">        tt: "Consolad A Mi Pueblo",</v>
      </c>
    </row>
    <row r="9" spans="2:32" ht="23.25" x14ac:dyDescent="0.25">
      <c r="C9" t="str">
        <f ca="1">PROPER(L1)</f>
        <v>Consolad A Mi Pueblo</v>
      </c>
      <c r="L9" s="164" t="str">
        <f ca="1">_xlfn.CONCAT("        title: ","""",C9,"""",",")</f>
        <v xml:space="preserve">        title: "Consolad A Mi Pueblo",</v>
      </c>
    </row>
    <row r="10" spans="2:32" ht="23.25" x14ac:dyDescent="0.25">
      <c r="C10" t="str">
        <f ca="1">VLOOKUP(C1,'Codigo Canto'!A3:AQ236,12,FALSE)</f>
        <v xml:space="preserve">Isaías 40,1-11 - Melodía hebraica </v>
      </c>
      <c r="L10" s="164" t="str">
        <f ca="1">_xlfn.CONCAT("        ","subtitle: ","""",C10,"""",",")</f>
        <v xml:space="preserve">        subtitle: "Isaías 40,1-11 - Melodía hebraica ",</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41</v>
      </c>
      <c r="L16" s="164" t="str">
        <f ca="1">_xlfn.CONCAT("        dbno: ","""",C16,"""",",")</f>
        <v xml:space="preserve">        dbno: "41",</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consoladamipueblo</v>
      </c>
      <c r="L19" s="164" t="str">
        <f ca="1">_xlfn.CONCAT("        audioSrc: ","""/audio/",C19,".mp3""",",")</f>
        <v xml:space="preserve">        audioSrc: "/audio/consoladamipueblo.mp3",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40</v>
      </c>
      <c r="C26" t="str">
        <f ca="1">VLOOKUP(B26,Buscador!A3:AP240,31,FALSE)</f>
        <v>/resucito/src/index.html?canto=comoovejaqueve</v>
      </c>
      <c r="L26" s="164" t="str">
        <f ca="1">_xlfn.CONCAT("        ant: ","""",C26,"""",",")</f>
        <v xml:space="preserve">        ant: "/resucito/src/index.html?canto=comoovejaqueve",</v>
      </c>
    </row>
    <row r="27" spans="2:40" ht="23.25" x14ac:dyDescent="0.25">
      <c r="B27">
        <f ca="1">+C1+1</f>
        <v>42</v>
      </c>
      <c r="C27" t="str">
        <f ca="1">VLOOKUP(B27,Buscador!A3:AP240,31,FALSE)</f>
        <v>/resucito/src/index.html?canto=cristoeslaluz</v>
      </c>
      <c r="L27" s="164" t="str">
        <f ca="1">_xlfn.CONCAT("        sig: ","""",C27,"""",",")</f>
        <v xml:space="preserve">        sig: "/resucito/src/index.html?canto=cristoeslaluz",</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5.5" thickTop="1" thickBot="1" x14ac:dyDescent="0.4">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5.5" thickTop="1" thickBot="1" x14ac:dyDescent="0.4">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5.5" thickTop="1" thickBot="1" x14ac:dyDescent="0.4">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5.5" thickTop="1" thickBot="1" x14ac:dyDescent="0.4">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5.5" thickTop="1" thickBot="1" x14ac:dyDescent="0.4">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5.5" thickTop="1" thickBot="1" x14ac:dyDescent="0.4">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5.5" thickTop="1" thickBot="1" x14ac:dyDescent="0.4">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5.5" thickTop="1" thickBot="1" x14ac:dyDescent="0.4">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5.5" thickTop="1" thickBot="1" x14ac:dyDescent="0.4">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5.5" thickTop="1" thickBot="1" x14ac:dyDescent="0.4">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5.5" thickTop="1" thickBot="1" x14ac:dyDescent="0.4">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5.5" thickTop="1" thickBot="1" x14ac:dyDescent="0.4">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5.5" thickTop="1" thickBot="1" x14ac:dyDescent="0.4">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5.5" thickTop="1" thickBot="1" x14ac:dyDescent="0.4">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5.5" thickTop="1" thickBot="1" x14ac:dyDescent="0.4">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5.5" thickTop="1" thickBot="1" x14ac:dyDescent="0.4">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5.5" thickTop="1" thickBot="1" x14ac:dyDescent="0.4">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5.5" thickTop="1" thickBot="1" x14ac:dyDescent="0.4">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75" thickTop="1" thickBot="1" x14ac:dyDescent="0.4">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5.5" thickTop="1" thickBot="1" x14ac:dyDescent="0.4">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5.5" thickTop="1" thickBot="1" x14ac:dyDescent="0.4">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5.5" thickTop="1" thickBot="1" x14ac:dyDescent="0.4">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5.5" thickTop="1" thickBot="1" x14ac:dyDescent="0.4">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5.5" thickTop="1" thickBot="1" x14ac:dyDescent="0.4">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5.5" thickTop="1" thickBot="1" x14ac:dyDescent="0.4">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5.5" thickTop="1" thickBot="1" x14ac:dyDescent="0.4">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5.5" thickTop="1" thickBot="1" x14ac:dyDescent="0.4">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5.5" thickTop="1" thickBot="1" x14ac:dyDescent="0.4">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5.5" thickTop="1" thickBot="1" x14ac:dyDescent="0.4">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5.5" thickTop="1" thickBot="1" x14ac:dyDescent="0.4">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5.5" thickTop="1" thickBot="1" x14ac:dyDescent="0.4">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5.5" thickTop="1" thickBot="1" x14ac:dyDescent="0.4">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5.5" thickTop="1" thickBot="1" x14ac:dyDescent="0.4">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5.5" thickTop="1" thickBot="1" x14ac:dyDescent="0.4">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5.5" thickTop="1" thickBot="1" x14ac:dyDescent="0.4">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5.5" thickTop="1" thickBot="1" x14ac:dyDescent="0.4">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5.5" thickTop="1" thickBot="1" x14ac:dyDescent="0.4">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5.5" thickTop="1" thickBot="1" x14ac:dyDescent="0.4">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7.75" thickTop="1" thickBot="1" x14ac:dyDescent="0.4">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5.5" thickTop="1" thickBot="1" x14ac:dyDescent="0.4">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7.75" thickTop="1" thickBot="1" x14ac:dyDescent="0.4">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5.5" thickTop="1" thickBot="1" x14ac:dyDescent="0.4">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5.5" thickTop="1" thickBot="1" x14ac:dyDescent="0.4">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5.5" thickTop="1" thickBot="1" x14ac:dyDescent="0.4">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5.5" thickTop="1" thickBot="1" x14ac:dyDescent="0.4">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5.5" thickTop="1" thickBot="1" x14ac:dyDescent="0.4">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5.5" thickTop="1" thickBot="1" x14ac:dyDescent="0.4">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5.5" thickTop="1" thickBot="1" x14ac:dyDescent="0.4">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5.5" thickTop="1" thickBot="1" x14ac:dyDescent="0.4">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4.95" customHeight="1" thickTop="1" thickBot="1" x14ac:dyDescent="0.3">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5.5" thickTop="1" thickBot="1" x14ac:dyDescent="0.4">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5.5" thickTop="1" thickBot="1" x14ac:dyDescent="0.4">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5.5" thickTop="1" thickBot="1" x14ac:dyDescent="0.4">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5.5" thickTop="1" thickBot="1" x14ac:dyDescent="0.4">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5.5" thickTop="1" thickBot="1" x14ac:dyDescent="0.4">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5.5" thickTop="1" thickBot="1" x14ac:dyDescent="0.4">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5.5" thickTop="1" thickBot="1" x14ac:dyDescent="0.4">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5.5" thickTop="1" thickBot="1" x14ac:dyDescent="0.4">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5.5" thickTop="1" thickBot="1" x14ac:dyDescent="0.4">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x14ac:dyDescent="0.4">
      <c r="B102" s="211"/>
      <c r="C102" s="211"/>
      <c r="D102" s="211"/>
      <c r="E102" s="211"/>
      <c r="F102" s="211"/>
      <c r="G102" s="211"/>
      <c r="H102" s="211"/>
      <c r="I102" s="211"/>
      <c r="J102" s="211"/>
      <c r="K102" s="211"/>
      <c r="L102" s="213" t="str">
        <f ca="1">_xlfn.CONCAT("]}, // ULTIMA LINEA DEL CANTO: ",L1)</f>
        <v>]}, // ULTIMA LINEA DEL CANTO: CONSOLAD A MI PUEBLO</v>
      </c>
      <c r="M102" s="211"/>
    </row>
    <row r="103" spans="2:40" ht="20.25" x14ac:dyDescent="0.25">
      <c r="L103" s="214" t="s">
        <v>2316</v>
      </c>
      <c r="M103" s="166"/>
    </row>
    <row r="104" spans="2:40" x14ac:dyDescent="0.25">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1</vt:i4>
      </vt:variant>
    </vt:vector>
  </HeadingPairs>
  <TitlesOfParts>
    <vt:vector size="64"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2025-08-13T21:52:17Z</dcterms:modified>
</cp:coreProperties>
</file>